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850"/>
  </bookViews>
  <sheets>
    <sheet name="Introduction" sheetId="7" r:id="rId1"/>
    <sheet name="National assessment" sheetId="8" r:id="rId2"/>
    <sheet name="Corridor assessment" sheetId="1" r:id="rId3"/>
    <sheet name="Corridor framework explanation" sheetId="6" r:id="rId4"/>
    <sheet name="ONRC" sheetId="2" state="hidden" r:id="rId5"/>
    <sheet name="Lifeline" sheetId="3" state="hidden" r:id="rId6"/>
    <sheet name="Essential services" sheetId="4" state="hidden" r:id="rId7"/>
    <sheet name="Criticality scale" sheetId="5" state="hidden" r:id="rId8"/>
  </sheets>
  <definedNames>
    <definedName name="evacuation">Lifeline!$A$26:$A$27</definedName>
    <definedName name="Lifeline">Lifeline!$A$4:$A$7</definedName>
    <definedName name="Local">Lifeline!$A$11:$A$14</definedName>
    <definedName name="national">Lifeline!$A$22:$A$23</definedName>
    <definedName name="ONRC_classification">ONRC!$A$4:$A$7</definedName>
    <definedName name="Regional">Lifeline!$A$17:$A$19</definedName>
  </definedNames>
  <calcPr calcId="145621"/>
</workbook>
</file>

<file path=xl/calcChain.xml><?xml version="1.0" encoding="utf-8"?>
<calcChain xmlns="http://schemas.openxmlformats.org/spreadsheetml/2006/main">
  <c r="B10" i="4" l="1"/>
  <c r="C24" i="1"/>
  <c r="C14" i="1"/>
  <c r="C38" i="1" l="1"/>
  <c r="F2" i="5" l="1"/>
  <c r="C8" i="1" l="1"/>
  <c r="C9" i="1" s="1"/>
</calcChain>
</file>

<file path=xl/sharedStrings.xml><?xml version="1.0" encoding="utf-8"?>
<sst xmlns="http://schemas.openxmlformats.org/spreadsheetml/2006/main" count="185" uniqueCount="139">
  <si>
    <t>Criticality scale</t>
  </si>
  <si>
    <t>Vital</t>
  </si>
  <si>
    <t>Major</t>
  </si>
  <si>
    <t>Significant</t>
  </si>
  <si>
    <t xml:space="preserve">Local </t>
  </si>
  <si>
    <t>Score</t>
  </si>
  <si>
    <t>Scale</t>
  </si>
  <si>
    <t>National or high volume</t>
  </si>
  <si>
    <t>Regional or Arterial</t>
  </si>
  <si>
    <t>More than 5 locally-significant utility assets, more than 3 regionally significant assets, or 1 or more nationally significant assets</t>
  </si>
  <si>
    <t>Score of more than 5</t>
  </si>
  <si>
    <t>Score of 3 or 4</t>
  </si>
  <si>
    <t>Score of 1 or 2</t>
  </si>
  <si>
    <t>Score of less than 1</t>
  </si>
  <si>
    <t>One Network Road Classification</t>
  </si>
  <si>
    <t>Local or access</t>
  </si>
  <si>
    <t>Weighting</t>
  </si>
  <si>
    <t>Access to essential services</t>
  </si>
  <si>
    <t>One or two locally-significant utility assets</t>
  </si>
  <si>
    <t>Category</t>
  </si>
  <si>
    <t>Welfare centres</t>
  </si>
  <si>
    <t>School and sector posts, major industry</t>
  </si>
  <si>
    <t>Access to Lifeline utilities, or a lifeline evacuation route</t>
  </si>
  <si>
    <t>Criticality</t>
  </si>
  <si>
    <t>Criticality Score</t>
  </si>
  <si>
    <t>As a result of the literature review and analysis undertaken, a criticality framework has been proposed which incorporates three elements:</t>
  </si>
  <si>
    <t>1. ONRC classification.</t>
  </si>
  <si>
    <t>2. Access to lifeline utilities or a lifeline evacuation route.</t>
  </si>
  <si>
    <t>3. Access to essential services.</t>
  </si>
  <si>
    <t>ONRC</t>
  </si>
  <si>
    <t>ONRC classification</t>
  </si>
  <si>
    <t>3 or 4</t>
  </si>
  <si>
    <t>1 or 2</t>
  </si>
  <si>
    <t>More than 3</t>
  </si>
  <si>
    <t>1 to 3</t>
  </si>
  <si>
    <t>Lifeline score</t>
  </si>
  <si>
    <t>ONRC score</t>
  </si>
  <si>
    <t>More than 5</t>
  </si>
  <si>
    <t>Essential services score</t>
  </si>
  <si>
    <t>Lifeline</t>
  </si>
  <si>
    <t>Essential services</t>
  </si>
  <si>
    <t>*see Essential services tab for more information on value</t>
  </si>
  <si>
    <t>Number of Locally-significant utility assets</t>
  </si>
  <si>
    <t>Number of essential evacuation routes</t>
  </si>
  <si>
    <t>Hospitals and large aged care facilities</t>
  </si>
  <si>
    <t>Major utility control centres - Council, Telecom and Power</t>
  </si>
  <si>
    <t>Priorities aggregate score*</t>
  </si>
  <si>
    <t>Weighting total</t>
  </si>
  <si>
    <t>1 or more</t>
  </si>
  <si>
    <t>Primary or secondary collector</t>
  </si>
  <si>
    <t>Number of Regionally-significant utility assets</t>
  </si>
  <si>
    <t>Number of Nationally-significant utility assets</t>
  </si>
  <si>
    <t>Ambulance, fire, police and emergency ops centres (&amp; dialysis)</t>
  </si>
  <si>
    <t>Key retail outlets - hardware stores, construction resources (contractors) and supermarkets</t>
  </si>
  <si>
    <t>Three or four locally-significant utility assets, 1 or more regionally-significant assets, or an essential evacuation route</t>
  </si>
  <si>
    <t>No access for utilities</t>
  </si>
  <si>
    <t>Number of Nationally-significant utility assests</t>
  </si>
  <si>
    <t>Priority scale</t>
  </si>
  <si>
    <t>Corridor Framework Explanation</t>
  </si>
  <si>
    <t>This worksheet outlines the basis of the criticality assessment for a corridor in some detail, for an analyst to gain insight into the workings (and limited rationale) of the assessment calculations for assessing the criticality of roading corridors.</t>
  </si>
  <si>
    <t>The research report which proposed the Criticality Framework propose here, defined "critical assets" as those that are especially significant to societal wellbeing and that therefore merit priority attention by utilities in emergency response and recovery. They are also defined as those which have a high consequence of failure.</t>
  </si>
  <si>
    <t>Criteria</t>
  </si>
  <si>
    <t>Description</t>
  </si>
  <si>
    <t>Potential data source</t>
  </si>
  <si>
    <t>Scoring system</t>
  </si>
  <si>
    <t>Refer to</t>
  </si>
  <si>
    <t>Access to Lifeline utilities, or a lifeline evacuation route.</t>
  </si>
  <si>
    <t>1.2 below</t>
  </si>
  <si>
    <t>1.3 below</t>
  </si>
  <si>
    <t>1.1 below</t>
  </si>
  <si>
    <t>The ONRC provides an established functional classification covering traffic volumes, economic criteria, accessibility, connectivity etc.</t>
  </si>
  <si>
    <t>4 – National or high volume
3 – Regional or arterial
2 – Primary or secondary collector
1 – Local or access</t>
  </si>
  <si>
    <t>ONRC assessment</t>
  </si>
  <si>
    <t>In order for a region to recover from any natural hazard event it is important for the various key utilities such as water, wastewater, power and telecoms to be able to access their assets to inspect and undertake repairs. This category includes physical utility assets such as sub-stations that require access to maintain continuity of service to the public and also access to critical transport hubs such as ports and airports. This also includes any routes which are considered themselves as essential for evacuation.</t>
  </si>
  <si>
    <t>4 – More than 5 locally-significant utility assets, more than 3 regionally-significant assets, or 1 or more nationally-significant assets.
3 – Three or four locally-significant utility assets, 1 or more regionally-significant assets, or an essential evacuation route.
2 – One or two locally-significant utility assets.
1 – No access for utilities.</t>
  </si>
  <si>
    <t>Based on the total ‘priority score’ calculated based on all the priority services accessed by a given route.</t>
  </si>
  <si>
    <t>These are essential services which would be required for response and recovery during a natural hazard event. There are 6 priority areas proposed as discussed in 1.3 below.</t>
  </si>
  <si>
    <t>Utility asset information</t>
  </si>
  <si>
    <t>Essential service asset information</t>
  </si>
  <si>
    <t>1.1 One Network Road Classification</t>
  </si>
  <si>
    <t>Utilise the existing most up to date ONRC classification from the NZ transport agency for the current highway network.</t>
  </si>
  <si>
    <t>This captures a wide range of factors that are important in determining criticality, namely traffic volumes (including freight), economic factors, accessibility, connectivity etc.</t>
  </si>
  <si>
    <t>1.2 Access to Lifeline Utilities</t>
  </si>
  <si>
    <t>1.3 Access to essential services</t>
  </si>
  <si>
    <t xml:space="preserve">https://www.nzta.govt.nz/roads-and-rail/road-efficiency-group/onrc/ </t>
  </si>
  <si>
    <t>This would explicitly cover routes which are priority lifeline routes, or provide access to major lifeline facilities. It would also include links to major intermodal hubs such as ports and airports, as well as routes which are themselves considered as vital evacuation routes.</t>
  </si>
  <si>
    <t>This would explicitly cover routes which provide access to essential services as identified by a given community or region. These may include hospitals and large age-care facilities, ambulance, fire, police and emergency ops centres, major utility control centres, welfare centres, key retail outlets – hardware stores, construction resources and supermarkets, schools and sector posts and major industry.</t>
  </si>
  <si>
    <t>2.1 Proposed Weightings</t>
  </si>
  <si>
    <t>weightings are proposed in order to aggregate the 3 criteria.</t>
  </si>
  <si>
    <t>Notionally, there would not appear to be any reason to weight criteria differently as the lifelines elements play an equally (if not more) important role during an emergency event as the ONRC criteria.</t>
  </si>
  <si>
    <t>As a result, even weightings across each of the 3 criteria are considered appropriate. Further consultation with NZTA staff is recommended to confirm this.</t>
  </si>
  <si>
    <t>Criticality 1: Nationally Significant</t>
  </si>
  <si>
    <t>Criticality 2: Regionally Significant</t>
  </si>
  <si>
    <t>Criticality 3: Locally Significant</t>
  </si>
  <si>
    <t>Failure would have national significance or cause loss of utility supply to most of a region or loss of supply to another nationally significant site that depends on this service</t>
  </si>
  <si>
    <t>Failure would cause loss of supply to more than 20,000 customers or reduction in service across the region or loss of supply to a regionally significant site.</t>
  </si>
  <si>
    <t>Failure would cause loss of supply to more than 2,000 customers or reduction in service across part of the region or loss of supply to a locally significant customer.</t>
  </si>
  <si>
    <t>Link for more information</t>
  </si>
  <si>
    <t>Comment</t>
  </si>
  <si>
    <t>Priority 1
(Score = 3)</t>
  </si>
  <si>
    <t>Priority 2
(Score = 2)</t>
  </si>
  <si>
    <t>Priority 3
(Score = 0.5)</t>
  </si>
  <si>
    <t>Priority 4
(Score = 0.25)</t>
  </si>
  <si>
    <t>Priority 5
(Score = 0.2)</t>
  </si>
  <si>
    <t>Where there are multiple essential services on a particular route, the scores are to be added and the total score used to get a rating.</t>
  </si>
  <si>
    <t>The following priority scores are proposed for the essential services criteria.These have been adapted from Waimakariri Lifelines Resilience Assessment (AECOM, 2009).</t>
  </si>
  <si>
    <t>Reference: AECOM (2009) Waimakariri Lifelines Resilience Assessment (Report for Waimakariri District Council)</t>
  </si>
  <si>
    <t>Hospitals and large aged-care facilities</t>
  </si>
  <si>
    <t>Major utility control centres – Council, Telecom and Power</t>
  </si>
  <si>
    <t>Key retail outlets – hardware stores, construction resources (contractors) and supermarkets</t>
  </si>
  <si>
    <t>Priority 6 Schools and sector posts, major industry</t>
  </si>
  <si>
    <t>Priority 6
(Score = 0.15)</t>
  </si>
  <si>
    <t>Hospitals and large aged-care facilities are considered to be the highest priority of all the essential customers due to the large numbers of dependent individuals with limited mobility. People at these locations are expected to lack self-sufficiency and are therefore unable to travel to collect water from bowsers or distribution points and may have difficulty using alternative sanitary arrangements. These groups would also have increased susceptibility to the spread of disease in the event of failure of basic health requirements.</t>
  </si>
  <si>
    <t>Ambulance, police, fire and emergency operations centres would have similar needs for access during an emergency event. It is noted that the emergency operations centres could be relocated if necessary.</t>
  </si>
  <si>
    <t>Restoration of services to power utility control centres (especially power to their own control centres) is considered a high priority. Once the essential utilities are able to function restoration efforts can be expedited.</t>
  </si>
  <si>
    <t>Access to designated welfare centres is important during an emergency event, and these locations form the priority 4 group. Welfare centres are generally designated at a regional level by the local CDEM group and Council.</t>
  </si>
  <si>
    <t>A range of retail outlets are considered necessary to enable the community to make repairs and resume normal function self-sufficiently. These organisations include hardware stores and supermarkets. Experience has shown that supermarkets and hardware stores can play an important role in emergency management beyond the consumer goods available at these locations. For example, in the distribution of bottled water facilitated by large parking areas. Contract resources providing services to the Council and public are detailed as they provide necessary resource (skills, manpower and plant and equipment) that are vital to a large scale response.</t>
  </si>
  <si>
    <t>Sector posts, schools and major industry are all considered priority customers of lesser importance, in terms of restoration of supplies than the above mentioned groups. Sector posts are communication points that gather information on the impact of an emergency on the local area. Limited equipment is kept at these locations and they provide lower levels of welfare support such as shelter, limited catering and registration. In the event of interruption to a schools water supply exceeding two hours the school is required to close. The normal operation of schools is important to help a community re-build following an event. Once schools are re-opened routine can return and the absence of full time child care duties for parents will aid recovery.</t>
  </si>
  <si>
    <t>NZ TRANSPORT AGENCY ASSESSMENT OF CRITICALITY</t>
  </si>
  <si>
    <t>Route</t>
  </si>
  <si>
    <t>Section</t>
  </si>
  <si>
    <t>{Enter text}</t>
  </si>
  <si>
    <t>Please select from drop down list</t>
  </si>
  <si>
    <t>Evidence / comments</t>
  </si>
  <si>
    <t>Failure would have national significance or cause loss of utility supply to most of a region or loss of supply to another nationally significant site that depends on this service.</t>
  </si>
  <si>
    <t>Introduction</t>
  </si>
  <si>
    <r>
      <t>The lifelines score is proposed to be based on the number of utilities able to be accessed from a particular route, and the criticality of the utility itself. Currently it is proposed that the criticality of the utility being accessed is based on its lifelines criticality level – that is whether it is</t>
    </r>
    <r>
      <rPr>
        <sz val="11"/>
        <color rgb="FFFF0000"/>
        <rFont val="Calibri"/>
        <family val="2"/>
        <scheme val="minor"/>
      </rPr>
      <t xml:space="preserve"> </t>
    </r>
    <r>
      <rPr>
        <u/>
        <sz val="11"/>
        <color rgb="FFFF0000"/>
        <rFont val="Calibri"/>
        <family val="2"/>
        <scheme val="minor"/>
      </rPr>
      <t>nationally, regionally or locally significant</t>
    </r>
    <r>
      <rPr>
        <sz val="11"/>
        <color theme="1"/>
        <rFont val="Calibri"/>
        <family val="2"/>
        <scheme val="minor"/>
      </rPr>
      <t>. This information should be available from regional lifelines groups. In the absence of this information, a separate assessment would need to be undertaken.</t>
    </r>
  </si>
  <si>
    <t>National assessment</t>
  </si>
  <si>
    <t>Assessment approach</t>
  </si>
  <si>
    <t>The framework incorporates three elements to assess the criticality of a corridor:
1.  The original ONRC classification
2.  Access to lifeline utilities or a lifeline evacuation route
3.  Access to essential services
Each of these elements are scored to give a criticality score and a new effective ONRC rating.</t>
  </si>
  <si>
    <t>There are two main levels at which the criticality of a route may be assessed: national and corridor.  For a national level assessment, go to the National assessment tab below; for a corridor level assessment go to the Corridor assessment tab below. A full description of the framework can be found in the Corridor framework explanation tab.</t>
  </si>
  <si>
    <t>This route criticality assessment tool has been prepared by the NZ Transport Agency for the purpose of assessing the criticality of roading networks with respect to resilience and the ability to recovery from disruptive events.
The aim is to identify whether a corridor has a greater role in providing network resilience (and recovery from disruptive events) than what is implied through it's original ONRC rating. In a situation where a corridor is highly critical for an area's recovery from a significant event, then the ONRC rating may effectively be increased. This may lead to greater investment in the corridor in recognition of its critical resilience function. At the same time, if a corridor is found to be less critical then it may recieve less investment from a resilience point of view.</t>
  </si>
  <si>
    <t>Critical assets can be defined as those that are especially significant to societal wellbeing and that therefore merit priority attention by utility providers in emergency response and recovery. They are also defined as those which have a high consequence of failure.</t>
  </si>
  <si>
    <t>For the national level assessment, the One Network Road Classification class of the corridor can be used as a proxy to assess its criticality, using the simple table below:</t>
  </si>
  <si>
    <t>Corridor assessment</t>
  </si>
  <si>
    <t>Guidance notes</t>
  </si>
  <si>
    <t>Enter the number of facilities that are directly accessed from your corridor, or where the corridor is an only viable alternative along some part of the journey to the facility.
Note that most hospitals will be an essential service during or after an event, however, only schools that will act as a civil defence centre or provide alternative housing should be counted.
Consider whether buildings will be accessible during or after an event. For example many retail centres will close following a large earthquake event, and buildings in flood plains will close during a flooding event.</t>
  </si>
  <si>
    <t>Is the route nominated an an evacuation route?</t>
  </si>
  <si>
    <t>The corridor assessment requires good local knowledge and understanding of the corridor. Follow the guidance notes, and fill in each of the grey boxes below (some are drop down boxes). The yellow boxes at the top will provide the criticality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</si>
</sst>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theme="1"/>
      <name val="Lucida Sans"/>
      <family val="2"/>
    </font>
    <font>
      <sz val="12"/>
      <color theme="1"/>
      <name val="Lucida Sans"/>
      <family val="2"/>
    </font>
    <font>
      <sz val="11"/>
      <name val="Calibri"/>
      <family val="2"/>
      <scheme val="minor"/>
    </font>
    <font>
      <b/>
      <sz val="20"/>
      <color theme="1"/>
      <name val="Calibri"/>
      <family val="2"/>
      <scheme val="minor"/>
    </font>
    <font>
      <b/>
      <sz val="18"/>
      <color theme="3"/>
      <name val="Cambria"/>
      <family val="2"/>
      <scheme val="major"/>
    </font>
    <font>
      <b/>
      <sz val="15"/>
      <color theme="3"/>
      <name val="Calibri"/>
      <family val="2"/>
      <scheme val="minor"/>
    </font>
    <font>
      <u/>
      <sz val="11"/>
      <color theme="10"/>
      <name val="Calibri"/>
      <family val="2"/>
      <scheme val="minor"/>
    </font>
    <font>
      <u/>
      <sz val="14"/>
      <color theme="10"/>
      <name val="Calibri"/>
      <family val="2"/>
      <scheme val="minor"/>
    </font>
    <font>
      <b/>
      <sz val="16"/>
      <color theme="3"/>
      <name val="Calibri"/>
      <family val="2"/>
      <scheme val="minor"/>
    </font>
    <font>
      <sz val="11"/>
      <color theme="1"/>
      <name val="Calibri"/>
      <family val="2"/>
      <scheme val="minor"/>
    </font>
    <font>
      <b/>
      <sz val="11"/>
      <color theme="3"/>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b/>
      <sz val="20"/>
      <color theme="3"/>
      <name val="Calibri"/>
      <family val="2"/>
      <scheme val="minor"/>
    </font>
    <font>
      <i/>
      <sz val="11"/>
      <color theme="1"/>
      <name val="Calibri"/>
      <family val="2"/>
      <scheme val="minor"/>
    </font>
    <font>
      <b/>
      <sz val="20"/>
      <color rgb="FFAFBD22"/>
      <name val="Calibri"/>
      <family val="2"/>
      <scheme val="minor"/>
    </font>
    <font>
      <b/>
      <sz val="14"/>
      <color theme="0"/>
      <name val="Calibri"/>
      <family val="2"/>
      <scheme val="minor"/>
    </font>
    <font>
      <u/>
      <sz val="11"/>
      <color rgb="FFFF0000"/>
      <name val="Calibri"/>
      <family val="2"/>
      <scheme val="minor"/>
    </font>
    <font>
      <b/>
      <sz val="20"/>
      <color theme="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8" tint="0.599963377788628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00456B"/>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
      <left/>
      <right/>
      <top style="thin">
        <color indexed="64"/>
      </top>
      <bottom style="thin">
        <color indexed="64"/>
      </bottom>
      <diagonal/>
    </border>
  </borders>
  <cellStyleXfs count="9">
    <xf numFmtId="0" fontId="0" fillId="0" borderId="0"/>
    <xf numFmtId="0" fontId="2" fillId="0" borderId="0"/>
    <xf numFmtId="0" fontId="6" fillId="0" borderId="0" applyNumberFormat="0" applyFill="0" applyBorder="0" applyAlignment="0" applyProtection="0"/>
    <xf numFmtId="0" fontId="7" fillId="0" borderId="14" applyNumberFormat="0" applyFill="0" applyAlignment="0" applyProtection="0"/>
    <xf numFmtId="0" fontId="8" fillId="0" borderId="0" applyNumberFormat="0" applyFill="0" applyBorder="0" applyAlignment="0" applyProtection="0"/>
    <xf numFmtId="0" fontId="13" fillId="9" borderId="0" applyNumberFormat="0" applyBorder="0" applyAlignment="0" applyProtection="0"/>
    <xf numFmtId="0" fontId="15" fillId="10" borderId="0" applyNumberFormat="0" applyBorder="0" applyAlignment="0" applyProtection="0"/>
    <xf numFmtId="0" fontId="11" fillId="11" borderId="0" applyNumberFormat="0" applyBorder="0" applyAlignment="0" applyProtection="0"/>
    <xf numFmtId="0" fontId="15" fillId="12" borderId="0" applyNumberFormat="0" applyBorder="0" applyAlignment="0" applyProtection="0"/>
  </cellStyleXfs>
  <cellXfs count="130">
    <xf numFmtId="0" fontId="0" fillId="0" borderId="0" xfId="0"/>
    <xf numFmtId="0" fontId="3" fillId="0" borderId="0" xfId="1" applyFont="1"/>
    <xf numFmtId="0" fontId="0" fillId="0" borderId="0" xfId="0" applyAlignment="1">
      <alignment wrapText="1"/>
    </xf>
    <xf numFmtId="0" fontId="1"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3" borderId="0" xfId="0" applyFill="1" applyBorder="1" applyAlignment="1">
      <alignment vertical="center"/>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center"/>
    </xf>
    <xf numFmtId="1" fontId="0" fillId="0" borderId="10" xfId="0" applyNumberFormat="1" applyBorder="1" applyAlignment="1">
      <alignment horizontal="center"/>
    </xf>
    <xf numFmtId="0" fontId="3" fillId="8" borderId="0" xfId="1" applyFont="1" applyFill="1" applyBorder="1"/>
    <xf numFmtId="0" fontId="3" fillId="8" borderId="0" xfId="1" applyFont="1" applyFill="1"/>
    <xf numFmtId="0" fontId="5" fillId="8" borderId="0" xfId="0" applyFont="1" applyFill="1" applyBorder="1" applyAlignment="1">
      <alignment horizontal="center"/>
    </xf>
    <xf numFmtId="0" fontId="0" fillId="8" borderId="0" xfId="0" applyFill="1" applyAlignment="1">
      <alignment horizontal="center"/>
    </xf>
    <xf numFmtId="0" fontId="0" fillId="8" borderId="0" xfId="0" applyFill="1" applyProtection="1">
      <protection locked="0"/>
    </xf>
    <xf numFmtId="0" fontId="5" fillId="8" borderId="0" xfId="0" applyFont="1" applyFill="1" applyBorder="1" applyAlignment="1" applyProtection="1">
      <alignment horizontal="center"/>
      <protection locked="0"/>
    </xf>
    <xf numFmtId="0" fontId="0" fillId="0" borderId="0" xfId="0" applyProtection="1">
      <protection locked="0"/>
    </xf>
    <xf numFmtId="0" fontId="0" fillId="8" borderId="0" xfId="0" applyFill="1" applyAlignment="1" applyProtection="1">
      <alignment horizontal="center"/>
      <protection locked="0"/>
    </xf>
    <xf numFmtId="0" fontId="0" fillId="0" borderId="4" xfId="0" applyBorder="1" applyAlignment="1" applyProtection="1">
      <alignment horizontal="center"/>
      <protection locked="0"/>
    </xf>
    <xf numFmtId="0" fontId="1" fillId="8" borderId="0" xfId="0" applyFont="1" applyFill="1" applyAlignment="1" applyProtection="1">
      <alignment horizontal="center"/>
      <protection locked="0"/>
    </xf>
    <xf numFmtId="0" fontId="0" fillId="8" borderId="11" xfId="0" applyFill="1" applyBorder="1" applyProtection="1">
      <protection locked="0"/>
    </xf>
    <xf numFmtId="0" fontId="0" fillId="8" borderId="4" xfId="0" applyFill="1" applyBorder="1" applyProtection="1">
      <protection locked="0"/>
    </xf>
    <xf numFmtId="0" fontId="0" fillId="8" borderId="9" xfId="0" applyFill="1" applyBorder="1" applyProtection="1">
      <protection locked="0"/>
    </xf>
    <xf numFmtId="0" fontId="0" fillId="0" borderId="0" xfId="0" applyAlignment="1" applyProtection="1">
      <alignment wrapText="1"/>
      <protection locked="0"/>
    </xf>
    <xf numFmtId="1" fontId="0" fillId="2" borderId="4" xfId="0" applyNumberFormat="1" applyFill="1" applyBorder="1" applyAlignment="1" applyProtection="1">
      <alignment horizontal="center" vertical="center"/>
      <protection locked="0"/>
    </xf>
    <xf numFmtId="0" fontId="0" fillId="0" borderId="0" xfId="0" applyFill="1" applyProtection="1"/>
    <xf numFmtId="0" fontId="1" fillId="4" borderId="6" xfId="0" applyFont="1" applyFill="1" applyBorder="1" applyAlignment="1" applyProtection="1">
      <alignment horizontal="center" vertical="center"/>
    </xf>
    <xf numFmtId="0" fontId="0" fillId="5" borderId="6" xfId="0" applyFill="1" applyBorder="1" applyAlignment="1" applyProtection="1">
      <alignment horizontal="center"/>
    </xf>
    <xf numFmtId="0" fontId="0" fillId="8" borderId="0" xfId="0" applyFill="1" applyProtection="1"/>
    <xf numFmtId="0" fontId="3" fillId="8" borderId="0" xfId="1" applyFont="1" applyFill="1" applyAlignment="1">
      <alignment wrapText="1"/>
    </xf>
    <xf numFmtId="0" fontId="9" fillId="8" borderId="0" xfId="4" applyFont="1" applyFill="1"/>
    <xf numFmtId="0" fontId="11" fillId="8" borderId="0" xfId="1" applyFont="1" applyFill="1" applyBorder="1" applyAlignment="1">
      <alignment horizontal="left" wrapText="1"/>
    </xf>
    <xf numFmtId="0" fontId="18" fillId="8" borderId="0" xfId="0" applyFont="1" applyFill="1" applyAlignment="1">
      <alignment horizontal="center"/>
    </xf>
    <xf numFmtId="0" fontId="15" fillId="10" borderId="10" xfId="6" applyBorder="1" applyAlignment="1">
      <alignment horizontal="center" vertical="center"/>
    </xf>
    <xf numFmtId="0" fontId="15" fillId="10" borderId="10" xfId="6" applyBorder="1" applyAlignment="1">
      <alignment horizontal="left" vertical="center" wrapText="1"/>
    </xf>
    <xf numFmtId="0" fontId="0" fillId="0" borderId="0" xfId="0" applyFill="1" applyAlignment="1" applyProtection="1">
      <alignment horizontal="left"/>
    </xf>
    <xf numFmtId="0" fontId="19" fillId="10" borderId="10" xfId="6" applyFont="1" applyBorder="1" applyAlignment="1">
      <alignment horizontal="left" vertical="center" wrapText="1"/>
    </xf>
    <xf numFmtId="0" fontId="19" fillId="10" borderId="10" xfId="6" applyFont="1" applyBorder="1" applyAlignment="1">
      <alignment horizontal="left" vertical="center"/>
    </xf>
    <xf numFmtId="0" fontId="0" fillId="13" borderId="10" xfId="0" applyFill="1" applyBorder="1"/>
    <xf numFmtId="0" fontId="0" fillId="6" borderId="10" xfId="0" applyFill="1" applyBorder="1" applyAlignment="1">
      <alignment horizontal="center"/>
    </xf>
    <xf numFmtId="0" fontId="0" fillId="5" borderId="10" xfId="0" applyFill="1" applyBorder="1" applyAlignment="1">
      <alignment horizontal="center"/>
    </xf>
    <xf numFmtId="0" fontId="0" fillId="4" borderId="10" xfId="0" applyFill="1" applyBorder="1" applyAlignment="1">
      <alignment horizontal="center"/>
    </xf>
    <xf numFmtId="0" fontId="0" fillId="7" borderId="10" xfId="0" applyFill="1" applyBorder="1" applyAlignment="1">
      <alignment horizontal="center"/>
    </xf>
    <xf numFmtId="0" fontId="15" fillId="8" borderId="0" xfId="6" applyFont="1" applyFill="1" applyBorder="1" applyAlignment="1">
      <alignment horizontal="left" vertical="center"/>
    </xf>
    <xf numFmtId="0" fontId="15" fillId="8" borderId="0" xfId="0" applyFont="1" applyFill="1" applyBorder="1" applyAlignment="1" applyProtection="1">
      <alignment horizontal="center"/>
    </xf>
    <xf numFmtId="2" fontId="15" fillId="8" borderId="0" xfId="0" applyNumberFormat="1" applyFont="1" applyFill="1" applyBorder="1" applyAlignment="1" applyProtection="1">
      <alignment horizontal="center" vertical="center"/>
    </xf>
    <xf numFmtId="0" fontId="13" fillId="9" borderId="10" xfId="5" applyBorder="1" applyAlignment="1">
      <alignment horizontal="center" wrapText="1"/>
    </xf>
    <xf numFmtId="0" fontId="4" fillId="13" borderId="10" xfId="0" applyFont="1" applyFill="1" applyBorder="1" applyAlignment="1" applyProtection="1">
      <alignment horizontal="center" vertical="center"/>
      <protection locked="0"/>
    </xf>
    <xf numFmtId="0" fontId="15" fillId="10" borderId="7" xfId="6" applyBorder="1" applyAlignment="1">
      <alignment horizontal="left" vertical="center" wrapText="1"/>
    </xf>
    <xf numFmtId="0" fontId="0" fillId="8" borderId="10" xfId="0" applyFill="1" applyBorder="1" applyProtection="1">
      <protection locked="0"/>
    </xf>
    <xf numFmtId="0" fontId="4" fillId="13" borderId="10" xfId="0" applyFont="1" applyFill="1" applyBorder="1" applyAlignment="1" applyProtection="1">
      <alignment horizontal="center"/>
      <protection locked="0"/>
    </xf>
    <xf numFmtId="0" fontId="0" fillId="5" borderId="10" xfId="0" applyFill="1" applyBorder="1" applyAlignment="1" applyProtection="1">
      <alignment horizontal="center"/>
    </xf>
    <xf numFmtId="0" fontId="0" fillId="8" borderId="0" xfId="0" applyFill="1" applyBorder="1" applyProtection="1">
      <protection locked="0"/>
    </xf>
    <xf numFmtId="0" fontId="0" fillId="8" borderId="10" xfId="0" applyFill="1" applyBorder="1" applyAlignment="1" applyProtection="1">
      <alignment horizontal="center"/>
      <protection locked="0"/>
    </xf>
    <xf numFmtId="0" fontId="1" fillId="4" borderId="10" xfId="0" applyFont="1" applyFill="1" applyBorder="1" applyAlignment="1" applyProtection="1">
      <alignment horizontal="center" vertical="center"/>
    </xf>
    <xf numFmtId="0" fontId="15" fillId="10" borderId="10" xfId="6" applyBorder="1"/>
    <xf numFmtId="0" fontId="18" fillId="8" borderId="0" xfId="0" applyFont="1" applyFill="1" applyAlignment="1">
      <alignment horizontal="left"/>
    </xf>
    <xf numFmtId="0" fontId="11" fillId="8" borderId="0" xfId="1" applyFont="1" applyFill="1"/>
    <xf numFmtId="0" fontId="11" fillId="13" borderId="10" xfId="1" applyFont="1" applyFill="1" applyBorder="1" applyAlignment="1">
      <alignment vertical="center" wrapText="1"/>
    </xf>
    <xf numFmtId="0" fontId="8" fillId="8" borderId="0" xfId="4" applyFont="1" applyFill="1"/>
    <xf numFmtId="0" fontId="11" fillId="8" borderId="0" xfId="1" applyFont="1" applyFill="1" applyAlignment="1">
      <alignment horizontal="center" vertical="center" wrapText="1"/>
    </xf>
    <xf numFmtId="0" fontId="11" fillId="0" borderId="10" xfId="1" applyFont="1" applyBorder="1" applyAlignment="1">
      <alignment vertical="top" wrapText="1"/>
    </xf>
    <xf numFmtId="0" fontId="15" fillId="10" borderId="10" xfId="6" applyBorder="1" applyAlignment="1">
      <alignment wrapText="1"/>
    </xf>
    <xf numFmtId="0" fontId="11" fillId="11" borderId="10" xfId="7" applyBorder="1" applyAlignment="1">
      <alignment wrapText="1"/>
    </xf>
    <xf numFmtId="0" fontId="15" fillId="12" borderId="10" xfId="8" applyBorder="1" applyAlignment="1">
      <alignment wrapText="1"/>
    </xf>
    <xf numFmtId="0" fontId="17" fillId="8" borderId="0" xfId="1" applyFont="1" applyFill="1" applyBorder="1" applyAlignment="1">
      <alignment horizontal="left" wrapText="1"/>
    </xf>
    <xf numFmtId="0" fontId="16" fillId="0" borderId="0" xfId="2" applyFont="1" applyFill="1" applyBorder="1" applyAlignment="1">
      <alignment vertical="center"/>
    </xf>
    <xf numFmtId="0" fontId="0" fillId="0" borderId="0" xfId="0" applyFill="1" applyBorder="1" applyProtection="1">
      <protection locked="0"/>
    </xf>
    <xf numFmtId="0" fontId="4" fillId="8" borderId="0" xfId="0" applyFont="1" applyFill="1" applyAlignment="1">
      <alignment horizontal="left"/>
    </xf>
    <xf numFmtId="0" fontId="0" fillId="13" borderId="8" xfId="0" applyFill="1" applyBorder="1" applyAlignment="1" applyProtection="1">
      <alignment horizontal="center"/>
      <protection locked="0"/>
    </xf>
    <xf numFmtId="0" fontId="0" fillId="8" borderId="0" xfId="0" applyFill="1" applyAlignment="1" applyProtection="1">
      <alignment horizontal="left"/>
      <protection locked="0"/>
    </xf>
    <xf numFmtId="0" fontId="15" fillId="10" borderId="10" xfId="6" applyBorder="1" applyAlignment="1">
      <alignment horizontal="left" vertical="top" wrapText="1"/>
    </xf>
    <xf numFmtId="0" fontId="11" fillId="8" borderId="0" xfId="1" applyFont="1" applyFill="1" applyBorder="1" applyAlignment="1">
      <alignment horizontal="left" wrapText="1"/>
    </xf>
    <xf numFmtId="0" fontId="0" fillId="8" borderId="0" xfId="1" applyFont="1" applyFill="1" applyBorder="1" applyAlignment="1">
      <alignment horizontal="left" vertical="top" wrapText="1"/>
    </xf>
    <xf numFmtId="0" fontId="11" fillId="8" borderId="0" xfId="1" applyFont="1" applyFill="1" applyBorder="1" applyAlignment="1">
      <alignment horizontal="left" vertical="top" wrapText="1"/>
    </xf>
    <xf numFmtId="0" fontId="17" fillId="13" borderId="0" xfId="1" applyFont="1" applyFill="1" applyBorder="1" applyAlignment="1">
      <alignment horizontal="center" vertical="center" wrapText="1"/>
    </xf>
    <xf numFmtId="0" fontId="0" fillId="8" borderId="0" xfId="1" applyFont="1" applyFill="1" applyBorder="1" applyAlignment="1">
      <alignment horizontal="left" wrapText="1"/>
    </xf>
    <xf numFmtId="0" fontId="19" fillId="10" borderId="1" xfId="6" applyFont="1" applyBorder="1" applyAlignment="1">
      <alignment horizontal="left" vertical="center" wrapText="1"/>
    </xf>
    <xf numFmtId="0" fontId="19" fillId="10" borderId="2" xfId="6" applyFont="1" applyBorder="1" applyAlignment="1">
      <alignment horizontal="left" vertical="center" wrapText="1"/>
    </xf>
    <xf numFmtId="0" fontId="19" fillId="10" borderId="7" xfId="6" applyFont="1" applyBorder="1" applyAlignment="1">
      <alignment horizontal="left" vertical="center" wrapText="1"/>
    </xf>
    <xf numFmtId="0" fontId="19" fillId="10" borderId="8" xfId="6" applyFont="1" applyBorder="1" applyAlignment="1">
      <alignment horizontal="left" vertical="center" wrapText="1"/>
    </xf>
    <xf numFmtId="0" fontId="15" fillId="12" borderId="10" xfId="8" applyBorder="1" applyAlignment="1" applyProtection="1">
      <alignment horizontal="left" wrapText="1"/>
    </xf>
    <xf numFmtId="0" fontId="0" fillId="8" borderId="1" xfId="0" applyFill="1" applyBorder="1" applyAlignment="1" applyProtection="1">
      <alignment horizontal="left" vertical="top" wrapText="1"/>
    </xf>
    <xf numFmtId="0" fontId="0" fillId="8" borderId="2" xfId="0" applyFill="1" applyBorder="1" applyAlignment="1" applyProtection="1">
      <alignment horizontal="left" vertical="top" wrapText="1"/>
    </xf>
    <xf numFmtId="0" fontId="0" fillId="8" borderId="3" xfId="0" applyFill="1" applyBorder="1" applyAlignment="1" applyProtection="1">
      <alignment horizontal="left" vertical="top" wrapText="1"/>
    </xf>
    <xf numFmtId="0" fontId="0" fillId="8" borderId="4" xfId="0" applyFill="1" applyBorder="1" applyAlignment="1" applyProtection="1">
      <alignment horizontal="left" vertical="top" wrapText="1"/>
    </xf>
    <xf numFmtId="0" fontId="0" fillId="8" borderId="5" xfId="0" applyFill="1" applyBorder="1" applyAlignment="1" applyProtection="1">
      <alignment horizontal="left" vertical="top" wrapText="1"/>
    </xf>
    <xf numFmtId="0" fontId="0" fillId="8" borderId="6" xfId="0" applyFill="1" applyBorder="1" applyAlignment="1" applyProtection="1">
      <alignment horizontal="left" vertical="top" wrapText="1"/>
    </xf>
    <xf numFmtId="0" fontId="0" fillId="8" borderId="13" xfId="0" applyFill="1" applyBorder="1" applyAlignment="1" applyProtection="1">
      <alignment horizontal="left" vertical="top" wrapText="1"/>
    </xf>
    <xf numFmtId="0" fontId="0" fillId="8" borderId="11" xfId="0" applyFill="1" applyBorder="1" applyAlignment="1" applyProtection="1">
      <alignment horizontal="center"/>
      <protection locked="0"/>
    </xf>
    <xf numFmtId="0" fontId="0" fillId="8" borderId="12" xfId="0" applyFill="1" applyBorder="1" applyAlignment="1" applyProtection="1">
      <alignment horizontal="center"/>
      <protection locked="0"/>
    </xf>
    <xf numFmtId="0" fontId="0" fillId="8" borderId="10" xfId="0" applyFill="1" applyBorder="1" applyAlignment="1" applyProtection="1">
      <alignment horizontal="left" vertical="top" wrapText="1"/>
    </xf>
    <xf numFmtId="0" fontId="13" fillId="9" borderId="7" xfId="5" applyBorder="1" applyAlignment="1">
      <alignment horizontal="center" wrapText="1"/>
    </xf>
    <xf numFmtId="0" fontId="13" fillId="9" borderId="8" xfId="5" applyBorder="1" applyAlignment="1">
      <alignment horizontal="center" wrapText="1"/>
    </xf>
    <xf numFmtId="0" fontId="8" fillId="8" borderId="10" xfId="4" applyFill="1" applyBorder="1" applyAlignment="1" applyProtection="1">
      <alignment horizontal="left"/>
    </xf>
    <xf numFmtId="0" fontId="0" fillId="8" borderId="10" xfId="0" applyFill="1" applyBorder="1" applyAlignment="1" applyProtection="1">
      <alignment horizontal="left"/>
    </xf>
    <xf numFmtId="0" fontId="11" fillId="0" borderId="7" xfId="1" applyFont="1" applyBorder="1" applyAlignment="1">
      <alignment horizontal="center" vertical="top"/>
    </xf>
    <xf numFmtId="0" fontId="11" fillId="0" borderId="15" xfId="1" applyFont="1" applyBorder="1" applyAlignment="1">
      <alignment horizontal="center" vertical="top"/>
    </xf>
    <xf numFmtId="0" fontId="11" fillId="0" borderId="8" xfId="1" applyFont="1" applyBorder="1" applyAlignment="1">
      <alignment horizontal="center" vertical="top"/>
    </xf>
    <xf numFmtId="0" fontId="11" fillId="0" borderId="7" xfId="1" applyFont="1" applyBorder="1" applyAlignment="1">
      <alignment horizontal="center" vertical="top" wrapText="1"/>
    </xf>
    <xf numFmtId="0" fontId="11" fillId="0" borderId="15" xfId="1" applyFont="1" applyBorder="1" applyAlignment="1">
      <alignment horizontal="center" vertical="top" wrapText="1"/>
    </xf>
    <xf numFmtId="0" fontId="11" fillId="0" borderId="8" xfId="1" applyFont="1" applyBorder="1" applyAlignment="1">
      <alignment horizontal="center" vertical="top" wrapText="1"/>
    </xf>
    <xf numFmtId="0" fontId="11" fillId="0" borderId="10" xfId="1" applyFont="1" applyBorder="1" applyAlignment="1">
      <alignment horizontal="center" vertical="top"/>
    </xf>
    <xf numFmtId="0" fontId="11" fillId="0" borderId="7" xfId="1" applyFont="1" applyBorder="1" applyAlignment="1">
      <alignment horizontal="left" vertical="top" wrapText="1"/>
    </xf>
    <xf numFmtId="0" fontId="11" fillId="0" borderId="15" xfId="1" applyFont="1" applyBorder="1" applyAlignment="1">
      <alignment horizontal="left" vertical="top" wrapText="1"/>
    </xf>
    <xf numFmtId="0" fontId="11" fillId="0" borderId="8" xfId="1" applyFont="1" applyBorder="1" applyAlignment="1">
      <alignment horizontal="left" vertical="top" wrapText="1"/>
    </xf>
    <xf numFmtId="0" fontId="15" fillId="10" borderId="10" xfId="6" applyBorder="1" applyAlignment="1">
      <alignment horizontal="center"/>
    </xf>
    <xf numFmtId="0" fontId="11" fillId="8" borderId="0" xfId="1" applyFont="1" applyFill="1" applyAlignment="1">
      <alignment horizontal="left" wrapText="1"/>
    </xf>
    <xf numFmtId="0" fontId="17" fillId="8" borderId="0" xfId="1" applyFont="1" applyFill="1" applyAlignment="1">
      <alignment horizontal="left" wrapText="1"/>
    </xf>
    <xf numFmtId="0" fontId="11" fillId="8" borderId="0" xfId="1" applyFont="1" applyFill="1" applyAlignment="1">
      <alignment horizontal="left" vertical="center" wrapText="1"/>
    </xf>
    <xf numFmtId="0" fontId="11" fillId="8" borderId="0" xfId="1" applyFont="1" applyFill="1" applyAlignment="1">
      <alignment horizontal="left"/>
    </xf>
    <xf numFmtId="0" fontId="10" fillId="8" borderId="0" xfId="3" applyFont="1" applyFill="1" applyBorder="1" applyAlignment="1">
      <alignment horizontal="left"/>
    </xf>
    <xf numFmtId="0" fontId="11" fillId="8" borderId="0" xfId="1" applyFont="1" applyFill="1" applyAlignment="1">
      <alignment horizontal="left" vertical="top" wrapText="1"/>
    </xf>
    <xf numFmtId="0" fontId="10" fillId="8" borderId="0" xfId="3" applyFont="1" applyFill="1" applyBorder="1" applyAlignment="1">
      <alignment horizontal="left" vertical="top"/>
    </xf>
    <xf numFmtId="0" fontId="12" fillId="8" borderId="0" xfId="3" applyFont="1" applyFill="1" applyBorder="1" applyAlignment="1">
      <alignment horizontal="left" vertical="top"/>
    </xf>
    <xf numFmtId="0" fontId="11" fillId="0" borderId="10" xfId="1" applyFont="1" applyBorder="1" applyAlignment="1">
      <alignment horizontal="left" vertical="top" wrapText="1"/>
    </xf>
    <xf numFmtId="0" fontId="15" fillId="10" borderId="10" xfId="6" applyBorder="1" applyAlignment="1">
      <alignment horizontal="left" vertical="top"/>
    </xf>
    <xf numFmtId="0" fontId="15" fillId="10" borderId="10" xfId="6" applyBorder="1" applyAlignment="1">
      <alignment horizontal="left"/>
    </xf>
    <xf numFmtId="0" fontId="3" fillId="14" borderId="0" xfId="1" applyFont="1" applyFill="1" applyBorder="1"/>
    <xf numFmtId="0" fontId="21" fillId="14" borderId="0" xfId="2" applyFont="1" applyFill="1" applyBorder="1" applyAlignment="1">
      <alignment horizontal="left" vertical="center"/>
    </xf>
    <xf numFmtId="0" fontId="16" fillId="14" borderId="0" xfId="2" applyFont="1" applyFill="1" applyBorder="1" applyAlignment="1">
      <alignment horizontal="left" vertical="center"/>
    </xf>
    <xf numFmtId="0" fontId="3" fillId="14" borderId="0" xfId="1" applyFont="1" applyFill="1"/>
    <xf numFmtId="0" fontId="16" fillId="14" borderId="0" xfId="2" applyFont="1" applyFill="1" applyBorder="1" applyAlignment="1">
      <alignment horizontal="center" vertical="center"/>
    </xf>
    <xf numFmtId="0" fontId="0" fillId="14" borderId="0" xfId="0" applyFill="1" applyProtection="1">
      <protection locked="0"/>
    </xf>
    <xf numFmtId="0" fontId="16" fillId="14" borderId="0" xfId="2" applyFont="1" applyFill="1" applyBorder="1" applyAlignment="1">
      <alignment vertical="center"/>
    </xf>
    <xf numFmtId="0" fontId="21" fillId="14" borderId="0" xfId="2" applyFont="1" applyFill="1" applyBorder="1" applyAlignment="1">
      <alignment vertical="center"/>
    </xf>
  </cellXfs>
  <cellStyles count="9">
    <cellStyle name="40% - Accent1" xfId="7" builtinId="31"/>
    <cellStyle name="60% - Accent1" xfId="8" builtinId="32"/>
    <cellStyle name="Accent1" xfId="6" builtinId="29"/>
    <cellStyle name="Heading 1" xfId="3" builtinId="16"/>
    <cellStyle name="Hyperlink" xfId="4" builtinId="8"/>
    <cellStyle name="Neutral" xfId="5" builtinId="28"/>
    <cellStyle name="Normal" xfId="0" builtinId="0"/>
    <cellStyle name="Normal 2" xfId="1"/>
    <cellStyle name="Title" xfId="2" builtinId="15"/>
  </cellStyles>
  <dxfs count="0"/>
  <tableStyles count="0" defaultTableStyle="TableStyleMedium2" defaultPivotStyle="PivotStyleMedium9"/>
  <colors>
    <mruColors>
      <color rgb="FF004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219230</xdr:colOff>
      <xdr:row>0</xdr:row>
      <xdr:rowOff>104775</xdr:rowOff>
    </xdr:from>
    <xdr:to>
      <xdr:col>0</xdr:col>
      <xdr:colOff>2160797</xdr:colOff>
      <xdr:row>0</xdr:row>
      <xdr:rowOff>730489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230" y="104775"/>
          <a:ext cx="1941567" cy="62571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152555</xdr:colOff>
      <xdr:row>0</xdr:row>
      <xdr:rowOff>104775</xdr:rowOff>
    </xdr:from>
    <xdr:to>
      <xdr:col>1</xdr:col>
      <xdr:colOff>2094122</xdr:colOff>
      <xdr:row>0</xdr:row>
      <xdr:rowOff>730489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230" y="104775"/>
          <a:ext cx="1941567" cy="625714"/>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219230</xdr:colOff>
      <xdr:row>0</xdr:row>
      <xdr:rowOff>104775</xdr:rowOff>
    </xdr:from>
    <xdr:to>
      <xdr:col>1</xdr:col>
      <xdr:colOff>1570247</xdr:colOff>
      <xdr:row>0</xdr:row>
      <xdr:rowOff>730489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230" y="104775"/>
          <a:ext cx="1941567" cy="625714"/>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219230</xdr:colOff>
      <xdr:row>0</xdr:row>
      <xdr:rowOff>104775</xdr:rowOff>
    </xdr:from>
    <xdr:to>
      <xdr:col>2</xdr:col>
      <xdr:colOff>389147</xdr:colOff>
      <xdr:row>0</xdr:row>
      <xdr:rowOff>730489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230" y="104775"/>
          <a:ext cx="1941567" cy="625714"/>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zta.govt.nz/roads-and-rail/road-efficiency-group/onrc/"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nzta.govt.nz/roads-and-rail/road-efficiency-group/onrc/"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Normal="100" workbookViewId="0">
      <selection activeCell="B1" sqref="B1:F1"/>
    </sheetView>
  </sheetViews>
  <sheetFormatPr defaultColWidth="9.140625" defaultRowHeight="15" x14ac:dyDescent="0.2"/>
  <cols>
    <col min="1" max="1" width="39.140625" style="14" customWidth="1"/>
    <col min="2" max="2" width="22.140625" style="14" customWidth="1"/>
    <col min="3" max="4" width="30.7109375" style="14" customWidth="1"/>
    <col min="5" max="16384" width="9.140625" style="14"/>
  </cols>
  <sheetData>
    <row r="1" spans="1:6" s="122" customFormat="1" ht="62.25" customHeight="1" x14ac:dyDescent="0.2">
      <c r="B1" s="123" t="s">
        <v>118</v>
      </c>
      <c r="C1" s="124"/>
      <c r="D1" s="124"/>
      <c r="E1" s="124"/>
      <c r="F1" s="124"/>
    </row>
    <row r="3" spans="1:6" ht="26.25" x14ac:dyDescent="0.4">
      <c r="A3" s="60" t="s">
        <v>125</v>
      </c>
    </row>
    <row r="4" spans="1:6" ht="110.25" customHeight="1" x14ac:dyDescent="0.2">
      <c r="A4" s="77" t="s">
        <v>131</v>
      </c>
      <c r="B4" s="78"/>
      <c r="C4" s="78"/>
      <c r="D4" s="78"/>
    </row>
    <row r="5" spans="1:6" ht="40.5" customHeight="1" x14ac:dyDescent="0.2">
      <c r="A5" s="79" t="s">
        <v>132</v>
      </c>
      <c r="B5" s="79"/>
      <c r="C5" s="79"/>
      <c r="D5" s="79"/>
    </row>
    <row r="6" spans="1:6" ht="34.5" customHeight="1" x14ac:dyDescent="0.4">
      <c r="A6" s="60" t="s">
        <v>128</v>
      </c>
      <c r="B6" s="69"/>
      <c r="C6" s="69"/>
      <c r="D6" s="69"/>
    </row>
    <row r="7" spans="1:6" ht="82.5" customHeight="1" x14ac:dyDescent="0.25">
      <c r="A7" s="80" t="s">
        <v>129</v>
      </c>
      <c r="B7" s="76"/>
      <c r="C7" s="76"/>
      <c r="D7" s="76"/>
    </row>
    <row r="8" spans="1:6" ht="53.25" customHeight="1" x14ac:dyDescent="0.25">
      <c r="A8" s="80" t="s">
        <v>130</v>
      </c>
      <c r="B8" s="76"/>
      <c r="C8" s="76"/>
      <c r="D8" s="76"/>
    </row>
    <row r="9" spans="1:6" ht="45.75" customHeight="1" x14ac:dyDescent="0.25">
      <c r="A9" s="76"/>
      <c r="B9" s="76"/>
      <c r="C9" s="76"/>
      <c r="D9" s="76"/>
    </row>
  </sheetData>
  <mergeCells count="6">
    <mergeCell ref="B1:F1"/>
    <mergeCell ref="A9:D9"/>
    <mergeCell ref="A4:D4"/>
    <mergeCell ref="A5:D5"/>
    <mergeCell ref="A7:D7"/>
    <mergeCell ref="A8:D8"/>
  </mergeCells>
  <pageMargins left="0.7" right="0.7" top="0.75" bottom="0.75" header="0.3" footer="0.3"/>
  <pageSetup orientation="portrait" verticalDpi="90" r:id="rId1"/>
  <headerFooter>
    <oddHeader>&amp;L&amp;16&amp;F&amp;R&amp;G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zoomScaleNormal="100" workbookViewId="0">
      <selection activeCell="C1" sqref="C1:E1"/>
    </sheetView>
  </sheetViews>
  <sheetFormatPr defaultColWidth="9.140625" defaultRowHeight="15" x14ac:dyDescent="0.2"/>
  <cols>
    <col min="1" max="1" width="1" style="15" customWidth="1"/>
    <col min="2" max="2" width="40.85546875" style="15" customWidth="1"/>
    <col min="3" max="6" width="30.7109375" style="15" customWidth="1"/>
    <col min="7" max="16384" width="9.140625" style="15"/>
  </cols>
  <sheetData>
    <row r="1" spans="2:6" s="125" customFormat="1" ht="60" customHeight="1" x14ac:dyDescent="0.2">
      <c r="B1" s="126"/>
      <c r="C1" s="123" t="s">
        <v>118</v>
      </c>
      <c r="D1" s="123"/>
      <c r="E1" s="123"/>
      <c r="F1" s="126"/>
    </row>
    <row r="2" spans="2:6" ht="15" customHeight="1" x14ac:dyDescent="0.4">
      <c r="B2" s="16"/>
      <c r="C2" s="16"/>
      <c r="D2" s="16"/>
      <c r="E2" s="16"/>
      <c r="F2" s="16"/>
    </row>
    <row r="3" spans="2:6" ht="26.25" x14ac:dyDescent="0.4">
      <c r="B3" s="36" t="s">
        <v>127</v>
      </c>
      <c r="D3" s="36"/>
      <c r="E3" s="36"/>
      <c r="F3" s="16"/>
    </row>
    <row r="5" spans="2:6" ht="30.75" customHeight="1" x14ac:dyDescent="0.25">
      <c r="B5" s="80" t="s">
        <v>133</v>
      </c>
      <c r="C5" s="76"/>
      <c r="D5" s="76"/>
      <c r="E5" s="76"/>
      <c r="F5" s="35"/>
    </row>
    <row r="7" spans="2:6" ht="15.75" x14ac:dyDescent="0.25">
      <c r="C7" s="17"/>
    </row>
    <row r="8" spans="2:6" x14ac:dyDescent="0.2">
      <c r="B8" s="37" t="s">
        <v>30</v>
      </c>
      <c r="C8" s="37" t="s">
        <v>5</v>
      </c>
      <c r="D8" s="37" t="s">
        <v>0</v>
      </c>
    </row>
    <row r="9" spans="2:6" ht="15.75" x14ac:dyDescent="0.25">
      <c r="B9" s="42" t="s">
        <v>7</v>
      </c>
      <c r="C9" s="13">
        <v>4</v>
      </c>
      <c r="D9" s="43" t="s">
        <v>1</v>
      </c>
    </row>
    <row r="10" spans="2:6" ht="15.75" x14ac:dyDescent="0.25">
      <c r="B10" s="42" t="s">
        <v>8</v>
      </c>
      <c r="C10" s="13">
        <v>3</v>
      </c>
      <c r="D10" s="44" t="s">
        <v>2</v>
      </c>
    </row>
    <row r="11" spans="2:6" ht="15.75" x14ac:dyDescent="0.25">
      <c r="B11" s="42" t="s">
        <v>49</v>
      </c>
      <c r="C11" s="13">
        <v>2</v>
      </c>
      <c r="D11" s="45" t="s">
        <v>3</v>
      </c>
    </row>
    <row r="12" spans="2:6" ht="15.75" x14ac:dyDescent="0.25">
      <c r="B12" s="42" t="s">
        <v>15</v>
      </c>
      <c r="C12" s="13">
        <v>1</v>
      </c>
      <c r="D12" s="46" t="s">
        <v>4</v>
      </c>
    </row>
  </sheetData>
  <mergeCells count="2">
    <mergeCell ref="B5:E5"/>
    <mergeCell ref="C1:E1"/>
  </mergeCells>
  <pageMargins left="0.7" right="0.7" top="0.75" bottom="0.75" header="0.3" footer="0.3"/>
  <pageSetup orientation="portrait" r:id="rId1"/>
  <headerFooter>
    <oddHeader>&amp;L&amp;16&amp;F&amp;R&amp;G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zoomScaleNormal="100" workbookViewId="0">
      <pane ySplit="10" topLeftCell="A11" activePane="bottomLeft" state="frozen"/>
      <selection pane="bottomLeft" activeCell="C1" sqref="C1"/>
    </sheetView>
  </sheetViews>
  <sheetFormatPr defaultColWidth="8.85546875" defaultRowHeight="15" x14ac:dyDescent="0.25"/>
  <cols>
    <col min="1" max="1" width="8.85546875" style="18"/>
    <col min="2" max="2" width="31.7109375" style="18" customWidth="1"/>
    <col min="3" max="3" width="30.7109375" style="18" customWidth="1"/>
    <col min="4" max="4" width="9.7109375" style="18" customWidth="1"/>
    <col min="5" max="5" width="46" style="18" customWidth="1"/>
    <col min="6" max="6" width="70.7109375" style="18" customWidth="1"/>
    <col min="7" max="7" width="28.7109375" style="18" customWidth="1"/>
    <col min="8" max="8" width="8.85546875" style="18"/>
    <col min="9" max="9" width="28.28515625" style="18" bestFit="1" customWidth="1"/>
    <col min="10" max="16384" width="8.85546875" style="18"/>
  </cols>
  <sheetData>
    <row r="1" spans="2:7" s="127" customFormat="1" ht="63" customHeight="1" x14ac:dyDescent="0.25">
      <c r="B1" s="128"/>
      <c r="C1" s="129" t="s">
        <v>118</v>
      </c>
      <c r="E1" s="128"/>
      <c r="F1" s="128"/>
    </row>
    <row r="2" spans="2:7" s="71" customFormat="1" ht="37.5" customHeight="1" x14ac:dyDescent="0.4">
      <c r="B2" s="36" t="s">
        <v>134</v>
      </c>
      <c r="C2" s="70"/>
      <c r="E2" s="70"/>
      <c r="F2" s="70"/>
    </row>
    <row r="3" spans="2:7" s="71" customFormat="1" ht="20.25" customHeight="1" x14ac:dyDescent="0.25">
      <c r="B3" s="72" t="s">
        <v>138</v>
      </c>
      <c r="C3" s="70"/>
      <c r="E3" s="70"/>
      <c r="F3" s="70"/>
    </row>
    <row r="4" spans="2:7" ht="14.25" customHeight="1" x14ac:dyDescent="0.4">
      <c r="B4" s="19"/>
      <c r="C4" s="19"/>
      <c r="D4" s="19"/>
      <c r="E4" s="19"/>
      <c r="F4" s="19"/>
    </row>
    <row r="5" spans="2:7" ht="18.75" x14ac:dyDescent="0.25">
      <c r="B5" s="41" t="s">
        <v>119</v>
      </c>
      <c r="C5" s="73" t="s">
        <v>121</v>
      </c>
    </row>
    <row r="6" spans="2:7" ht="18.75" x14ac:dyDescent="0.25">
      <c r="B6" s="41" t="s">
        <v>120</v>
      </c>
      <c r="C6" s="73" t="s">
        <v>121</v>
      </c>
      <c r="E6" s="47" t="s">
        <v>16</v>
      </c>
      <c r="F6" s="48"/>
    </row>
    <row r="7" spans="2:7" x14ac:dyDescent="0.25">
      <c r="B7" s="39"/>
      <c r="C7" s="20"/>
      <c r="E7" s="47" t="s">
        <v>14</v>
      </c>
      <c r="F7" s="49">
        <v>1</v>
      </c>
    </row>
    <row r="8" spans="2:7" ht="18.75" x14ac:dyDescent="0.25">
      <c r="B8" s="41" t="s">
        <v>24</v>
      </c>
      <c r="C8" s="58">
        <f>ROUND(C14*F7/'Criticality scale'!F2+C24*F8/'Criticality scale'!F2+C38*F9/'Criticality scale'!F2,0)</f>
        <v>2</v>
      </c>
      <c r="E8" s="47" t="s">
        <v>22</v>
      </c>
      <c r="F8" s="49">
        <v>1</v>
      </c>
    </row>
    <row r="9" spans="2:7" ht="18.75" x14ac:dyDescent="0.25">
      <c r="B9" s="41" t="s">
        <v>23</v>
      </c>
      <c r="C9" s="30" t="str">
        <f>VLOOKUP('Corridor assessment'!C8,'Criticality scale'!A1:B5,2,FALSE)</f>
        <v>Significant</v>
      </c>
      <c r="E9" s="47" t="s">
        <v>17</v>
      </c>
      <c r="F9" s="49">
        <v>1</v>
      </c>
    </row>
    <row r="10" spans="2:7" x14ac:dyDescent="0.25">
      <c r="B10" s="29"/>
      <c r="C10" s="20"/>
      <c r="G10" s="21"/>
    </row>
    <row r="11" spans="2:7" ht="20.25" customHeight="1" x14ac:dyDescent="0.25">
      <c r="B11" s="29"/>
      <c r="C11" s="50" t="s">
        <v>122</v>
      </c>
      <c r="D11" s="96" t="s">
        <v>135</v>
      </c>
      <c r="E11" s="97"/>
      <c r="F11" s="50" t="s">
        <v>123</v>
      </c>
      <c r="G11" s="21"/>
    </row>
    <row r="12" spans="2:7" ht="18.75" x14ac:dyDescent="0.25">
      <c r="B12" s="83" t="s">
        <v>29</v>
      </c>
      <c r="C12" s="84"/>
      <c r="F12" s="23"/>
    </row>
    <row r="13" spans="2:7" x14ac:dyDescent="0.25">
      <c r="B13" s="38" t="s">
        <v>14</v>
      </c>
      <c r="C13" s="54" t="s">
        <v>7</v>
      </c>
      <c r="D13" s="98" t="s">
        <v>84</v>
      </c>
      <c r="E13" s="99"/>
      <c r="F13" s="57"/>
    </row>
    <row r="14" spans="2:7" ht="18.75" x14ac:dyDescent="0.25">
      <c r="B14" s="40" t="s">
        <v>36</v>
      </c>
      <c r="C14" s="55">
        <f>IF(C13=ONRC!A4,4,IF(C13=ONRC!A5,3,IF(C13=ONRC!A6,2,IF(C13=ONRC!A7,1,"Not valid"))))</f>
        <v>4</v>
      </c>
      <c r="D14" s="32"/>
    </row>
    <row r="15" spans="2:7" x14ac:dyDescent="0.25">
      <c r="B15" s="29"/>
      <c r="C15" s="20"/>
      <c r="D15" s="32"/>
    </row>
    <row r="16" spans="2:7" ht="60" customHeight="1" x14ac:dyDescent="0.25">
      <c r="B16" s="81" t="s">
        <v>22</v>
      </c>
      <c r="C16" s="82"/>
      <c r="D16" s="85" t="s">
        <v>73</v>
      </c>
      <c r="E16" s="85"/>
      <c r="F16" s="85"/>
    </row>
    <row r="17" spans="1:6" ht="36.75" customHeight="1" x14ac:dyDescent="0.25">
      <c r="B17" s="38" t="s">
        <v>42</v>
      </c>
      <c r="C17" s="51">
        <v>0</v>
      </c>
      <c r="D17" s="86" t="s">
        <v>96</v>
      </c>
      <c r="E17" s="87"/>
      <c r="F17" s="93"/>
    </row>
    <row r="18" spans="1:6" ht="7.5" customHeight="1" x14ac:dyDescent="0.25">
      <c r="B18" s="38"/>
      <c r="C18" s="22"/>
      <c r="D18" s="90"/>
      <c r="E18" s="91"/>
      <c r="F18" s="94"/>
    </row>
    <row r="19" spans="1:6" ht="42.75" customHeight="1" x14ac:dyDescent="0.25">
      <c r="B19" s="52" t="s">
        <v>50</v>
      </c>
      <c r="C19" s="51">
        <v>0</v>
      </c>
      <c r="D19" s="92" t="s">
        <v>95</v>
      </c>
      <c r="E19" s="87"/>
      <c r="F19" s="93"/>
    </row>
    <row r="20" spans="1:6" ht="7.5" customHeight="1" x14ac:dyDescent="0.25">
      <c r="B20" s="38"/>
      <c r="C20" s="22"/>
      <c r="D20" s="90"/>
      <c r="E20" s="91"/>
      <c r="F20" s="94"/>
    </row>
    <row r="21" spans="1:6" ht="30" x14ac:dyDescent="0.25">
      <c r="B21" s="52" t="s">
        <v>51</v>
      </c>
      <c r="C21" s="51">
        <v>0</v>
      </c>
      <c r="D21" s="92" t="s">
        <v>124</v>
      </c>
      <c r="E21" s="87"/>
      <c r="F21" s="93"/>
    </row>
    <row r="22" spans="1:6" ht="15.75" customHeight="1" x14ac:dyDescent="0.25">
      <c r="B22" s="38"/>
      <c r="C22" s="22"/>
      <c r="D22" s="90"/>
      <c r="E22" s="91"/>
      <c r="F22" s="94"/>
    </row>
    <row r="23" spans="1:6" ht="30" x14ac:dyDescent="0.25">
      <c r="B23" s="52" t="s">
        <v>43</v>
      </c>
      <c r="C23" s="51">
        <v>0</v>
      </c>
      <c r="D23" s="95" t="s">
        <v>137</v>
      </c>
      <c r="E23" s="95"/>
      <c r="F23" s="57"/>
    </row>
    <row r="24" spans="1:6" ht="18.75" x14ac:dyDescent="0.25">
      <c r="B24" s="40" t="s">
        <v>35</v>
      </c>
      <c r="C24" s="31">
        <f>IF(OR(C21=Lifeline!A22,C19=Lifeline!A17,C17=Lifeline!A11),4,IF(OR(C23=Lifeline!A26,C19=Lifeline!A18,C17=Lifeline!A12),3,IF(C17=Lifeline!A13,2,IF(C23=Lifeline!A27,1,"Not Valid"))))</f>
        <v>1</v>
      </c>
      <c r="D24" s="32"/>
      <c r="E24" s="32"/>
    </row>
    <row r="25" spans="1:6" x14ac:dyDescent="0.25">
      <c r="B25" s="29"/>
      <c r="C25" s="27"/>
      <c r="D25" s="32"/>
      <c r="E25" s="32"/>
    </row>
    <row r="26" spans="1:6" ht="46.5" customHeight="1" x14ac:dyDescent="0.25">
      <c r="B26" s="83" t="s">
        <v>17</v>
      </c>
      <c r="C26" s="84"/>
      <c r="D26" s="85" t="s">
        <v>86</v>
      </c>
      <c r="E26" s="85"/>
      <c r="F26" s="85"/>
    </row>
    <row r="27" spans="1:6" ht="30" customHeight="1" x14ac:dyDescent="0.25">
      <c r="B27" s="75" t="s">
        <v>44</v>
      </c>
      <c r="C27" s="51"/>
      <c r="D27" s="86" t="s">
        <v>136</v>
      </c>
      <c r="E27" s="87"/>
      <c r="F27" s="24"/>
    </row>
    <row r="28" spans="1:6" ht="9" customHeight="1" x14ac:dyDescent="0.25">
      <c r="B28" s="75"/>
      <c r="C28" s="28"/>
      <c r="D28" s="88"/>
      <c r="E28" s="89"/>
      <c r="F28" s="26"/>
    </row>
    <row r="29" spans="1:6" ht="36.75" customHeight="1" x14ac:dyDescent="0.25">
      <c r="B29" s="75" t="s">
        <v>52</v>
      </c>
      <c r="C29" s="51"/>
      <c r="D29" s="88"/>
      <c r="E29" s="89"/>
      <c r="F29" s="24"/>
    </row>
    <row r="30" spans="1:6" ht="8.25" customHeight="1" x14ac:dyDescent="0.25">
      <c r="B30" s="75"/>
      <c r="C30" s="28"/>
      <c r="D30" s="88"/>
      <c r="E30" s="89"/>
      <c r="F30" s="26"/>
    </row>
    <row r="31" spans="1:6" ht="28.9" customHeight="1" x14ac:dyDescent="0.25">
      <c r="A31" s="25"/>
      <c r="B31" s="75" t="s">
        <v>45</v>
      </c>
      <c r="C31" s="51"/>
      <c r="D31" s="88"/>
      <c r="E31" s="89"/>
      <c r="F31" s="24"/>
    </row>
    <row r="32" spans="1:6" ht="8.25" customHeight="1" x14ac:dyDescent="0.25">
      <c r="B32" s="75"/>
      <c r="C32" s="28"/>
      <c r="D32" s="88"/>
      <c r="E32" s="89"/>
      <c r="F32" s="26"/>
    </row>
    <row r="33" spans="2:8" x14ac:dyDescent="0.25">
      <c r="B33" s="75" t="s">
        <v>20</v>
      </c>
      <c r="C33" s="51"/>
      <c r="D33" s="88"/>
      <c r="E33" s="89"/>
      <c r="F33" s="24"/>
      <c r="G33" s="74"/>
    </row>
    <row r="34" spans="2:8" ht="9" customHeight="1" x14ac:dyDescent="0.25">
      <c r="B34" s="75"/>
      <c r="C34" s="28"/>
      <c r="D34" s="88"/>
      <c r="E34" s="89"/>
      <c r="F34" s="26"/>
    </row>
    <row r="35" spans="2:8" ht="45" x14ac:dyDescent="0.25">
      <c r="B35" s="75" t="s">
        <v>53</v>
      </c>
      <c r="C35" s="51"/>
      <c r="D35" s="88"/>
      <c r="E35" s="89"/>
      <c r="F35" s="24"/>
      <c r="H35" s="56"/>
    </row>
    <row r="36" spans="2:8" ht="6.75" customHeight="1" x14ac:dyDescent="0.25">
      <c r="B36" s="75"/>
      <c r="C36" s="28"/>
      <c r="D36" s="88"/>
      <c r="E36" s="89"/>
      <c r="F36" s="26"/>
    </row>
    <row r="37" spans="2:8" ht="30" x14ac:dyDescent="0.25">
      <c r="B37" s="75" t="s">
        <v>21</v>
      </c>
      <c r="C37" s="51"/>
      <c r="D37" s="90"/>
      <c r="E37" s="91"/>
      <c r="F37" s="53"/>
    </row>
    <row r="38" spans="2:8" ht="18.75" x14ac:dyDescent="0.25">
      <c r="B38" s="40" t="s">
        <v>38</v>
      </c>
      <c r="C38" s="31">
        <f>IF('Essential services'!B10&lt;1,1,IF(OR('Essential services'!B10=1,'Essential services'!B10=2),2,IF(OR('Essential services'!B10=3,'Essential services'!B10=4),3,IF(OR('Essential services'!B10=5,'Essential services'!B10&gt;5),4,"Error"))))</f>
        <v>1</v>
      </c>
    </row>
  </sheetData>
  <dataConsolidate/>
  <mergeCells count="15">
    <mergeCell ref="D11:E11"/>
    <mergeCell ref="D13:E13"/>
    <mergeCell ref="D17:E18"/>
    <mergeCell ref="F17:F18"/>
    <mergeCell ref="D27:E37"/>
    <mergeCell ref="D19:E20"/>
    <mergeCell ref="F19:F20"/>
    <mergeCell ref="D21:E22"/>
    <mergeCell ref="F21:F22"/>
    <mergeCell ref="D23:E23"/>
    <mergeCell ref="B16:C16"/>
    <mergeCell ref="B26:C26"/>
    <mergeCell ref="B12:C12"/>
    <mergeCell ref="D16:F16"/>
    <mergeCell ref="D26:F26"/>
  </mergeCells>
  <dataValidations count="6">
    <dataValidation type="list" allowBlank="1" showInputMessage="1" showErrorMessage="1" sqref="C13">
      <formula1>ONRC_classification</formula1>
    </dataValidation>
    <dataValidation type="list" allowBlank="1" showInputMessage="1" showErrorMessage="1" sqref="C25">
      <formula1>Lifeline</formula1>
    </dataValidation>
    <dataValidation type="list" allowBlank="1" showInputMessage="1" showErrorMessage="1" sqref="C17">
      <formula1>Local</formula1>
    </dataValidation>
    <dataValidation type="list" allowBlank="1" showInputMessage="1" showErrorMessage="1" sqref="C19">
      <formula1>Regional</formula1>
    </dataValidation>
    <dataValidation type="list" allowBlank="1" showInputMessage="1" showErrorMessage="1" sqref="C23">
      <formula1>evacuation</formula1>
    </dataValidation>
    <dataValidation type="list" allowBlank="1" showInputMessage="1" showErrorMessage="1" sqref="C21">
      <formula1>national</formula1>
    </dataValidation>
  </dataValidations>
  <hyperlinks>
    <hyperlink ref="D13" r:id="rId1"/>
  </hyperlinks>
  <pageMargins left="0.7" right="0.7" top="0.75" bottom="0.75" header="0.3" footer="0.3"/>
  <pageSetup paperSize="9" scale="6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election activeCell="D1" sqref="D1:K1"/>
    </sheetView>
  </sheetViews>
  <sheetFormatPr defaultColWidth="11" defaultRowHeight="15" x14ac:dyDescent="0.2"/>
  <cols>
    <col min="1" max="1" width="15.5703125" style="15" customWidth="1"/>
    <col min="2" max="3" width="11" style="15"/>
    <col min="4" max="4" width="22.7109375" style="15" customWidth="1"/>
    <col min="5" max="8" width="11" style="15"/>
    <col min="9" max="9" width="21.85546875" style="15" customWidth="1"/>
    <col min="10" max="10" width="3.7109375" style="15" hidden="1" customWidth="1"/>
    <col min="11" max="11" width="11" style="15"/>
    <col min="12" max="12" width="5.28515625" style="15" customWidth="1"/>
    <col min="13" max="16384" width="11" style="15"/>
  </cols>
  <sheetData>
    <row r="1" spans="1:12" s="127" customFormat="1" ht="63" customHeight="1" x14ac:dyDescent="0.25">
      <c r="B1" s="128"/>
      <c r="C1" s="128"/>
      <c r="D1" s="123" t="s">
        <v>118</v>
      </c>
      <c r="E1" s="123"/>
      <c r="F1" s="123"/>
      <c r="G1" s="123"/>
      <c r="H1" s="123"/>
      <c r="I1" s="123"/>
      <c r="J1" s="123"/>
      <c r="K1" s="123"/>
    </row>
    <row r="3" spans="1:12" ht="26.25" x14ac:dyDescent="0.4">
      <c r="A3" s="60" t="s">
        <v>58</v>
      </c>
      <c r="C3" s="36"/>
      <c r="D3" s="36"/>
      <c r="E3" s="36"/>
      <c r="F3" s="36"/>
      <c r="G3" s="36"/>
      <c r="H3" s="36"/>
      <c r="I3" s="36"/>
      <c r="J3" s="36"/>
    </row>
    <row r="4" spans="1:12" ht="48.6" customHeight="1" x14ac:dyDescent="0.25">
      <c r="A4" s="111" t="s">
        <v>59</v>
      </c>
      <c r="B4" s="111"/>
      <c r="C4" s="111"/>
      <c r="D4" s="111"/>
      <c r="E4" s="111"/>
      <c r="F4" s="111"/>
      <c r="G4" s="111"/>
      <c r="H4" s="111"/>
      <c r="I4" s="111"/>
      <c r="J4" s="111"/>
    </row>
    <row r="5" spans="1:12" ht="47.25" customHeight="1" x14ac:dyDescent="0.25">
      <c r="A5" s="112" t="s">
        <v>60</v>
      </c>
      <c r="B5" s="112"/>
      <c r="C5" s="112"/>
      <c r="D5" s="112"/>
      <c r="E5" s="112"/>
      <c r="F5" s="112"/>
      <c r="G5" s="112"/>
      <c r="H5" s="112"/>
      <c r="I5" s="112"/>
      <c r="J5" s="112"/>
    </row>
    <row r="6" spans="1:12" ht="28.5" customHeight="1" x14ac:dyDescent="0.2">
      <c r="A6" s="113" t="s">
        <v>25</v>
      </c>
      <c r="B6" s="113"/>
      <c r="C6" s="113"/>
      <c r="D6" s="113"/>
      <c r="E6" s="113"/>
      <c r="F6" s="113"/>
      <c r="G6" s="113"/>
      <c r="H6" s="113"/>
      <c r="I6" s="113"/>
      <c r="J6" s="113"/>
    </row>
    <row r="7" spans="1:12" ht="15.75" x14ac:dyDescent="0.25">
      <c r="A7" s="114" t="s">
        <v>26</v>
      </c>
      <c r="B7" s="114"/>
      <c r="C7" s="114"/>
      <c r="D7" s="114"/>
      <c r="E7" s="114"/>
      <c r="F7" s="114"/>
      <c r="G7" s="114"/>
      <c r="H7" s="114"/>
      <c r="I7" s="114"/>
      <c r="J7" s="114"/>
    </row>
    <row r="8" spans="1:12" ht="15.75" x14ac:dyDescent="0.25">
      <c r="A8" s="114" t="s">
        <v>27</v>
      </c>
      <c r="B8" s="114"/>
      <c r="C8" s="114"/>
      <c r="D8" s="114"/>
      <c r="E8" s="114"/>
      <c r="F8" s="114"/>
      <c r="G8" s="114"/>
      <c r="H8" s="114"/>
      <c r="I8" s="114"/>
      <c r="J8" s="114"/>
    </row>
    <row r="9" spans="1:12" ht="15.75" x14ac:dyDescent="0.25">
      <c r="A9" s="114" t="s">
        <v>28</v>
      </c>
      <c r="B9" s="114"/>
      <c r="C9" s="114"/>
      <c r="D9" s="114"/>
      <c r="E9" s="114"/>
      <c r="F9" s="114"/>
      <c r="G9" s="114"/>
      <c r="H9" s="114"/>
      <c r="I9" s="114"/>
      <c r="J9" s="114"/>
    </row>
    <row r="11" spans="1:12" ht="15.75" x14ac:dyDescent="0.25">
      <c r="A11" s="59" t="s">
        <v>61</v>
      </c>
      <c r="B11" s="110" t="s">
        <v>62</v>
      </c>
      <c r="C11" s="110"/>
      <c r="D11" s="110"/>
      <c r="E11" s="110" t="s">
        <v>64</v>
      </c>
      <c r="F11" s="110"/>
      <c r="G11" s="110"/>
      <c r="H11" s="110" t="s">
        <v>63</v>
      </c>
      <c r="I11" s="110"/>
      <c r="J11" s="110"/>
      <c r="K11" s="110" t="s">
        <v>65</v>
      </c>
      <c r="L11" s="110"/>
    </row>
    <row r="12" spans="1:12" ht="45" x14ac:dyDescent="0.2">
      <c r="A12" s="62" t="s">
        <v>14</v>
      </c>
      <c r="B12" s="107" t="s">
        <v>70</v>
      </c>
      <c r="C12" s="108"/>
      <c r="D12" s="109"/>
      <c r="E12" s="107" t="s">
        <v>71</v>
      </c>
      <c r="F12" s="108"/>
      <c r="G12" s="109"/>
      <c r="H12" s="100" t="s">
        <v>72</v>
      </c>
      <c r="I12" s="101"/>
      <c r="J12" s="102"/>
      <c r="K12" s="106" t="s">
        <v>69</v>
      </c>
      <c r="L12" s="106"/>
    </row>
    <row r="13" spans="1:12" ht="172.5" customHeight="1" x14ac:dyDescent="0.2">
      <c r="A13" s="62" t="s">
        <v>66</v>
      </c>
      <c r="B13" s="107" t="s">
        <v>73</v>
      </c>
      <c r="C13" s="108"/>
      <c r="D13" s="109"/>
      <c r="E13" s="107" t="s">
        <v>74</v>
      </c>
      <c r="F13" s="108"/>
      <c r="G13" s="109"/>
      <c r="H13" s="103" t="s">
        <v>77</v>
      </c>
      <c r="I13" s="104"/>
      <c r="J13" s="105"/>
      <c r="K13" s="106" t="s">
        <v>67</v>
      </c>
      <c r="L13" s="106"/>
    </row>
    <row r="14" spans="1:12" ht="65.25" customHeight="1" x14ac:dyDescent="0.2">
      <c r="A14" s="62" t="s">
        <v>17</v>
      </c>
      <c r="B14" s="107" t="s">
        <v>76</v>
      </c>
      <c r="C14" s="108"/>
      <c r="D14" s="109"/>
      <c r="E14" s="107" t="s">
        <v>75</v>
      </c>
      <c r="F14" s="108"/>
      <c r="G14" s="109"/>
      <c r="H14" s="103" t="s">
        <v>78</v>
      </c>
      <c r="I14" s="104"/>
      <c r="J14" s="105"/>
      <c r="K14" s="106" t="s">
        <v>68</v>
      </c>
      <c r="L14" s="106"/>
    </row>
    <row r="16" spans="1:12" ht="21" x14ac:dyDescent="0.35">
      <c r="A16" s="115" t="s">
        <v>79</v>
      </c>
      <c r="B16" s="115"/>
      <c r="C16" s="115"/>
      <c r="D16" s="115"/>
    </row>
    <row r="17" spans="1:10" s="33" customFormat="1" ht="31.15" customHeight="1" x14ac:dyDescent="0.25">
      <c r="A17" s="111" t="s">
        <v>81</v>
      </c>
      <c r="B17" s="111"/>
      <c r="C17" s="111"/>
      <c r="D17" s="111"/>
      <c r="E17" s="111"/>
      <c r="F17" s="111"/>
      <c r="G17" s="111"/>
      <c r="H17" s="111"/>
      <c r="I17" s="111"/>
      <c r="J17" s="111"/>
    </row>
    <row r="18" spans="1:10" ht="35.450000000000003" customHeight="1" x14ac:dyDescent="0.2">
      <c r="A18" s="116" t="s">
        <v>80</v>
      </c>
      <c r="B18" s="116"/>
      <c r="C18" s="116"/>
      <c r="D18" s="116"/>
      <c r="E18" s="116"/>
      <c r="F18" s="116"/>
      <c r="G18" s="116"/>
      <c r="H18" s="116"/>
      <c r="I18" s="116"/>
      <c r="J18" s="116"/>
    </row>
    <row r="19" spans="1:10" ht="30" x14ac:dyDescent="0.25">
      <c r="A19" s="64" t="s">
        <v>97</v>
      </c>
      <c r="B19" s="63" t="s">
        <v>84</v>
      </c>
      <c r="C19" s="61"/>
      <c r="D19" s="61"/>
      <c r="E19" s="61"/>
      <c r="F19" s="61"/>
      <c r="G19" s="61"/>
      <c r="H19" s="61"/>
      <c r="I19" s="61"/>
      <c r="J19" s="61"/>
    </row>
    <row r="20" spans="1:10" ht="18.75" x14ac:dyDescent="0.3">
      <c r="A20" s="34"/>
    </row>
    <row r="21" spans="1:10" ht="21" x14ac:dyDescent="0.2">
      <c r="A21" s="117" t="s">
        <v>82</v>
      </c>
      <c r="B21" s="117"/>
      <c r="C21" s="117"/>
      <c r="D21" s="117"/>
    </row>
    <row r="22" spans="1:10" ht="50.45" customHeight="1" x14ac:dyDescent="0.2">
      <c r="A22" s="116" t="s">
        <v>85</v>
      </c>
      <c r="B22" s="116"/>
      <c r="C22" s="116"/>
      <c r="D22" s="116"/>
      <c r="E22" s="116"/>
      <c r="F22" s="116"/>
      <c r="G22" s="116"/>
      <c r="H22" s="116"/>
      <c r="I22" s="116"/>
      <c r="J22" s="116"/>
    </row>
    <row r="23" spans="1:10" ht="81" customHeight="1" x14ac:dyDescent="0.2">
      <c r="A23" s="116" t="s">
        <v>126</v>
      </c>
      <c r="B23" s="116"/>
      <c r="C23" s="116"/>
      <c r="D23" s="116"/>
      <c r="E23" s="116"/>
      <c r="F23" s="116"/>
      <c r="G23" s="116"/>
      <c r="H23" s="116"/>
      <c r="I23" s="116"/>
      <c r="J23" s="116"/>
    </row>
    <row r="24" spans="1:10" ht="45" x14ac:dyDescent="0.25">
      <c r="A24" s="66" t="s">
        <v>91</v>
      </c>
      <c r="B24" s="119" t="s">
        <v>94</v>
      </c>
      <c r="C24" s="119"/>
      <c r="D24" s="119"/>
      <c r="E24" s="119"/>
      <c r="F24" s="119"/>
      <c r="G24" s="119"/>
      <c r="H24" s="119"/>
      <c r="I24" s="119"/>
      <c r="J24" s="119"/>
    </row>
    <row r="25" spans="1:10" ht="45" x14ac:dyDescent="0.25">
      <c r="A25" s="68" t="s">
        <v>92</v>
      </c>
      <c r="B25" s="119" t="s">
        <v>95</v>
      </c>
      <c r="C25" s="119"/>
      <c r="D25" s="119"/>
      <c r="E25" s="119"/>
      <c r="F25" s="119"/>
      <c r="G25" s="119"/>
      <c r="H25" s="119"/>
      <c r="I25" s="119"/>
      <c r="J25" s="119"/>
    </row>
    <row r="26" spans="1:10" ht="45" x14ac:dyDescent="0.25">
      <c r="A26" s="67" t="s">
        <v>93</v>
      </c>
      <c r="B26" s="119" t="s">
        <v>96</v>
      </c>
      <c r="C26" s="119"/>
      <c r="D26" s="119"/>
      <c r="E26" s="119"/>
      <c r="F26" s="119"/>
      <c r="G26" s="119"/>
      <c r="H26" s="119"/>
      <c r="I26" s="119"/>
      <c r="J26" s="119"/>
    </row>
    <row r="28" spans="1:10" ht="21" x14ac:dyDescent="0.2">
      <c r="A28" s="117" t="s">
        <v>83</v>
      </c>
      <c r="B28" s="117"/>
      <c r="C28" s="117"/>
      <c r="D28" s="117"/>
    </row>
    <row r="29" spans="1:10" s="61" customFormat="1" ht="57.75" customHeight="1" x14ac:dyDescent="0.25">
      <c r="A29" s="116" t="s">
        <v>86</v>
      </c>
      <c r="B29" s="116"/>
      <c r="C29" s="116"/>
      <c r="D29" s="116"/>
      <c r="E29" s="116"/>
      <c r="F29" s="116"/>
      <c r="G29" s="116"/>
      <c r="H29" s="116"/>
      <c r="I29" s="116"/>
      <c r="J29" s="116"/>
    </row>
    <row r="30" spans="1:10" s="61" customFormat="1" ht="34.9" customHeight="1" x14ac:dyDescent="0.25">
      <c r="A30" s="116" t="s">
        <v>105</v>
      </c>
      <c r="B30" s="116"/>
      <c r="C30" s="116"/>
      <c r="D30" s="116"/>
      <c r="E30" s="116"/>
      <c r="F30" s="116"/>
      <c r="G30" s="116"/>
      <c r="H30" s="116"/>
      <c r="I30" s="116"/>
      <c r="J30" s="116"/>
    </row>
    <row r="31" spans="1:10" s="61" customFormat="1" ht="21" customHeight="1" x14ac:dyDescent="0.25">
      <c r="A31" s="111" t="s">
        <v>104</v>
      </c>
      <c r="B31" s="111"/>
      <c r="C31" s="111"/>
      <c r="D31" s="111"/>
      <c r="E31" s="111"/>
      <c r="F31" s="111"/>
      <c r="G31" s="111"/>
      <c r="H31" s="111"/>
      <c r="I31" s="111"/>
      <c r="J31" s="111"/>
    </row>
    <row r="32" spans="1:10" ht="15" customHeight="1" x14ac:dyDescent="0.2"/>
    <row r="33" spans="1:10" ht="15.75" x14ac:dyDescent="0.25">
      <c r="A33" s="59" t="s">
        <v>57</v>
      </c>
      <c r="B33" s="121" t="s">
        <v>19</v>
      </c>
      <c r="C33" s="121"/>
      <c r="D33" s="120" t="s">
        <v>98</v>
      </c>
      <c r="E33" s="120"/>
      <c r="F33" s="120"/>
      <c r="G33" s="120"/>
      <c r="H33" s="120"/>
      <c r="I33" s="120"/>
    </row>
    <row r="34" spans="1:10" ht="91.5" customHeight="1" x14ac:dyDescent="0.2">
      <c r="A34" s="65" t="s">
        <v>99</v>
      </c>
      <c r="B34" s="119" t="s">
        <v>107</v>
      </c>
      <c r="C34" s="119"/>
      <c r="D34" s="119" t="s">
        <v>112</v>
      </c>
      <c r="E34" s="119"/>
      <c r="F34" s="119"/>
      <c r="G34" s="119"/>
      <c r="H34" s="119"/>
      <c r="I34" s="119"/>
    </row>
    <row r="35" spans="1:10" ht="49.5" customHeight="1" x14ac:dyDescent="0.2">
      <c r="A35" s="65" t="s">
        <v>100</v>
      </c>
      <c r="B35" s="119" t="s">
        <v>52</v>
      </c>
      <c r="C35" s="119"/>
      <c r="D35" s="119" t="s">
        <v>113</v>
      </c>
      <c r="E35" s="119"/>
      <c r="F35" s="119"/>
      <c r="G35" s="119"/>
      <c r="H35" s="119"/>
      <c r="I35" s="119"/>
    </row>
    <row r="36" spans="1:10" ht="48.75" customHeight="1" x14ac:dyDescent="0.2">
      <c r="A36" s="65" t="s">
        <v>101</v>
      </c>
      <c r="B36" s="119" t="s">
        <v>108</v>
      </c>
      <c r="C36" s="119"/>
      <c r="D36" s="119" t="s">
        <v>114</v>
      </c>
      <c r="E36" s="119"/>
      <c r="F36" s="119"/>
      <c r="G36" s="119"/>
      <c r="H36" s="119"/>
      <c r="I36" s="119"/>
    </row>
    <row r="37" spans="1:10" ht="48.75" customHeight="1" x14ac:dyDescent="0.2">
      <c r="A37" s="65" t="s">
        <v>102</v>
      </c>
      <c r="B37" s="119" t="s">
        <v>20</v>
      </c>
      <c r="C37" s="119"/>
      <c r="D37" s="119" t="s">
        <v>115</v>
      </c>
      <c r="E37" s="119"/>
      <c r="F37" s="119"/>
      <c r="G37" s="119"/>
      <c r="H37" s="119"/>
      <c r="I37" s="119"/>
    </row>
    <row r="38" spans="1:10" ht="110.25" customHeight="1" x14ac:dyDescent="0.2">
      <c r="A38" s="65" t="s">
        <v>103</v>
      </c>
      <c r="B38" s="119" t="s">
        <v>109</v>
      </c>
      <c r="C38" s="119"/>
      <c r="D38" s="119" t="s">
        <v>116</v>
      </c>
      <c r="E38" s="119"/>
      <c r="F38" s="119"/>
      <c r="G38" s="119"/>
      <c r="H38" s="119"/>
      <c r="I38" s="119"/>
    </row>
    <row r="39" spans="1:10" ht="129" customHeight="1" x14ac:dyDescent="0.2">
      <c r="A39" s="65" t="s">
        <v>111</v>
      </c>
      <c r="B39" s="119" t="s">
        <v>110</v>
      </c>
      <c r="C39" s="119"/>
      <c r="D39" s="119" t="s">
        <v>117</v>
      </c>
      <c r="E39" s="119"/>
      <c r="F39" s="119"/>
      <c r="G39" s="119"/>
      <c r="H39" s="119"/>
      <c r="I39" s="119"/>
    </row>
    <row r="41" spans="1:10" s="61" customFormat="1" x14ac:dyDescent="0.25">
      <c r="A41" s="61" t="s">
        <v>106</v>
      </c>
    </row>
    <row r="42" spans="1:10" s="61" customFormat="1" x14ac:dyDescent="0.25"/>
    <row r="43" spans="1:10" s="61" customFormat="1" x14ac:dyDescent="0.25">
      <c r="A43" s="118" t="s">
        <v>87</v>
      </c>
      <c r="B43" s="118"/>
      <c r="C43" s="118"/>
      <c r="D43" s="118"/>
    </row>
    <row r="44" spans="1:10" s="61" customFormat="1" x14ac:dyDescent="0.25">
      <c r="A44" s="61" t="s">
        <v>88</v>
      </c>
    </row>
    <row r="45" spans="1:10" s="61" customFormat="1" ht="42.6" customHeight="1" x14ac:dyDescent="0.25">
      <c r="A45" s="116" t="s">
        <v>89</v>
      </c>
      <c r="B45" s="116"/>
      <c r="C45" s="116"/>
      <c r="D45" s="116"/>
      <c r="E45" s="116"/>
      <c r="F45" s="116"/>
      <c r="G45" s="116"/>
      <c r="H45" s="116"/>
      <c r="I45" s="116"/>
      <c r="J45" s="116"/>
    </row>
    <row r="46" spans="1:10" s="61" customFormat="1" ht="37.15" customHeight="1" x14ac:dyDescent="0.25">
      <c r="A46" s="116" t="s">
        <v>90</v>
      </c>
      <c r="B46" s="116"/>
      <c r="C46" s="116"/>
      <c r="D46" s="116"/>
      <c r="E46" s="116"/>
      <c r="F46" s="116"/>
      <c r="G46" s="116"/>
      <c r="H46" s="116"/>
      <c r="I46" s="116"/>
      <c r="J46" s="116"/>
    </row>
  </sheetData>
  <mergeCells count="53">
    <mergeCell ref="D1:K1"/>
    <mergeCell ref="D39:I39"/>
    <mergeCell ref="A30:J30"/>
    <mergeCell ref="A31:J31"/>
    <mergeCell ref="D34:I34"/>
    <mergeCell ref="D35:I35"/>
    <mergeCell ref="D36:I36"/>
    <mergeCell ref="D37:I37"/>
    <mergeCell ref="D38:I38"/>
    <mergeCell ref="A29:J29"/>
    <mergeCell ref="A43:D43"/>
    <mergeCell ref="A45:J45"/>
    <mergeCell ref="A46:J46"/>
    <mergeCell ref="A23:J23"/>
    <mergeCell ref="B24:J24"/>
    <mergeCell ref="B25:J25"/>
    <mergeCell ref="B26:J26"/>
    <mergeCell ref="D33:I33"/>
    <mergeCell ref="B33:C33"/>
    <mergeCell ref="B34:C34"/>
    <mergeCell ref="B35:C35"/>
    <mergeCell ref="B36:C36"/>
    <mergeCell ref="B37:C37"/>
    <mergeCell ref="B38:C38"/>
    <mergeCell ref="B39:C39"/>
    <mergeCell ref="A16:D16"/>
    <mergeCell ref="A18:J18"/>
    <mergeCell ref="A17:J17"/>
    <mergeCell ref="A21:D21"/>
    <mergeCell ref="A28:D28"/>
    <mergeCell ref="A22:J22"/>
    <mergeCell ref="K11:L11"/>
    <mergeCell ref="A4:J4"/>
    <mergeCell ref="A5:J5"/>
    <mergeCell ref="A6:J6"/>
    <mergeCell ref="A7:J7"/>
    <mergeCell ref="A8:J8"/>
    <mergeCell ref="A9:J9"/>
    <mergeCell ref="B11:D11"/>
    <mergeCell ref="E11:G11"/>
    <mergeCell ref="H11:J11"/>
    <mergeCell ref="B12:D12"/>
    <mergeCell ref="B13:D13"/>
    <mergeCell ref="B14:D14"/>
    <mergeCell ref="E12:G12"/>
    <mergeCell ref="E13:G13"/>
    <mergeCell ref="E14:G14"/>
    <mergeCell ref="H12:J12"/>
    <mergeCell ref="H13:J13"/>
    <mergeCell ref="H14:J14"/>
    <mergeCell ref="K12:L12"/>
    <mergeCell ref="K13:L13"/>
    <mergeCell ref="K14:L14"/>
  </mergeCells>
  <hyperlinks>
    <hyperlink ref="B19" r:id="rId1"/>
  </hyperlinks>
  <pageMargins left="0.7" right="0.7" top="0.75" bottom="0.75" header="0.3" footer="0.3"/>
  <pageSetup paperSize="8" scale="69" orientation="landscape" r:id="rId2"/>
  <headerFooter>
    <oddHeader>&amp;L&amp;16&amp;F&amp;R&amp;G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A6" sqref="A6"/>
    </sheetView>
  </sheetViews>
  <sheetFormatPr defaultRowHeight="15" x14ac:dyDescent="0.25"/>
  <cols>
    <col min="1" max="1" width="27.7109375" customWidth="1"/>
    <col min="2" max="2" width="8.85546875" style="8" customWidth="1"/>
  </cols>
  <sheetData>
    <row r="2" spans="1:2" x14ac:dyDescent="0.25">
      <c r="A2" s="3" t="s">
        <v>30</v>
      </c>
    </row>
    <row r="3" spans="1:2" x14ac:dyDescent="0.25">
      <c r="A3" t="s">
        <v>6</v>
      </c>
      <c r="B3" s="8" t="s">
        <v>5</v>
      </c>
    </row>
    <row r="4" spans="1:2" x14ac:dyDescent="0.25">
      <c r="A4" t="s">
        <v>7</v>
      </c>
      <c r="B4" s="9">
        <v>4</v>
      </c>
    </row>
    <row r="5" spans="1:2" x14ac:dyDescent="0.25">
      <c r="A5" t="s">
        <v>8</v>
      </c>
      <c r="B5" s="9">
        <v>3</v>
      </c>
    </row>
    <row r="6" spans="1:2" x14ac:dyDescent="0.25">
      <c r="A6" t="s">
        <v>49</v>
      </c>
      <c r="B6" s="9">
        <v>2</v>
      </c>
    </row>
    <row r="7" spans="1:2" x14ac:dyDescent="0.25">
      <c r="A7" t="s">
        <v>15</v>
      </c>
      <c r="B7" s="9">
        <v>1</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workbookViewId="0">
      <selection activeCell="I9" sqref="I9"/>
    </sheetView>
  </sheetViews>
  <sheetFormatPr defaultRowHeight="15" x14ac:dyDescent="0.25"/>
  <cols>
    <col min="1" max="1" width="43.5703125" customWidth="1"/>
  </cols>
  <sheetData>
    <row r="2" spans="1:2" x14ac:dyDescent="0.25">
      <c r="A2" s="3" t="s">
        <v>39</v>
      </c>
    </row>
    <row r="3" spans="1:2" x14ac:dyDescent="0.25">
      <c r="A3" s="3" t="s">
        <v>6</v>
      </c>
      <c r="B3" s="11" t="s">
        <v>5</v>
      </c>
    </row>
    <row r="4" spans="1:2" ht="45" x14ac:dyDescent="0.25">
      <c r="A4" s="2" t="s">
        <v>9</v>
      </c>
      <c r="B4" s="8">
        <v>4</v>
      </c>
    </row>
    <row r="5" spans="1:2" ht="45" x14ac:dyDescent="0.25">
      <c r="A5" s="2" t="s">
        <v>54</v>
      </c>
      <c r="B5" s="8">
        <v>3</v>
      </c>
    </row>
    <row r="6" spans="1:2" x14ac:dyDescent="0.25">
      <c r="A6" s="2" t="s">
        <v>18</v>
      </c>
      <c r="B6" s="8">
        <v>2</v>
      </c>
    </row>
    <row r="7" spans="1:2" x14ac:dyDescent="0.25">
      <c r="A7" s="2" t="s">
        <v>55</v>
      </c>
      <c r="B7" s="8">
        <v>1</v>
      </c>
    </row>
    <row r="10" spans="1:2" x14ac:dyDescent="0.25">
      <c r="A10" s="10" t="s">
        <v>42</v>
      </c>
    </row>
    <row r="11" spans="1:2" x14ac:dyDescent="0.25">
      <c r="A11" s="4" t="s">
        <v>37</v>
      </c>
    </row>
    <row r="12" spans="1:2" x14ac:dyDescent="0.25">
      <c r="A12" s="5" t="s">
        <v>31</v>
      </c>
    </row>
    <row r="13" spans="1:2" x14ac:dyDescent="0.25">
      <c r="A13" s="5" t="s">
        <v>32</v>
      </c>
    </row>
    <row r="14" spans="1:2" x14ac:dyDescent="0.25">
      <c r="A14" s="6">
        <v>0</v>
      </c>
    </row>
    <row r="16" spans="1:2" x14ac:dyDescent="0.25">
      <c r="A16" s="10" t="s">
        <v>50</v>
      </c>
    </row>
    <row r="17" spans="1:1" x14ac:dyDescent="0.25">
      <c r="A17" t="s">
        <v>33</v>
      </c>
    </row>
    <row r="18" spans="1:1" x14ac:dyDescent="0.25">
      <c r="A18" t="s">
        <v>34</v>
      </c>
    </row>
    <row r="19" spans="1:1" x14ac:dyDescent="0.25">
      <c r="A19" s="5">
        <v>0</v>
      </c>
    </row>
    <row r="21" spans="1:1" x14ac:dyDescent="0.25">
      <c r="A21" s="3" t="s">
        <v>56</v>
      </c>
    </row>
    <row r="22" spans="1:1" x14ac:dyDescent="0.25">
      <c r="A22" t="s">
        <v>48</v>
      </c>
    </row>
    <row r="23" spans="1:1" x14ac:dyDescent="0.25">
      <c r="A23" s="6">
        <v>0</v>
      </c>
    </row>
    <row r="25" spans="1:1" x14ac:dyDescent="0.25">
      <c r="A25" s="10" t="s">
        <v>43</v>
      </c>
    </row>
    <row r="26" spans="1:1" x14ac:dyDescent="0.25">
      <c r="A26" t="s">
        <v>48</v>
      </c>
    </row>
    <row r="27" spans="1:1" x14ac:dyDescent="0.25">
      <c r="A27" s="6">
        <v>0</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zoomScaleNormal="100" workbookViewId="0">
      <selection activeCell="G16" sqref="G16"/>
    </sheetView>
  </sheetViews>
  <sheetFormatPr defaultColWidth="11" defaultRowHeight="15" x14ac:dyDescent="0.2"/>
  <cols>
    <col min="1" max="1" width="31.28515625" style="1" customWidth="1"/>
    <col min="2" max="5" width="11" style="1"/>
    <col min="6" max="6" width="13.85546875" style="1" customWidth="1"/>
    <col min="7" max="7" width="74.85546875" style="1" customWidth="1"/>
    <col min="8" max="16384" width="11" style="1"/>
  </cols>
  <sheetData>
    <row r="2" spans="1:9" ht="15.75" x14ac:dyDescent="0.25">
      <c r="A2" s="3" t="s">
        <v>40</v>
      </c>
    </row>
    <row r="3" spans="1:9" ht="15.75" x14ac:dyDescent="0.25">
      <c r="A3" s="3" t="s">
        <v>6</v>
      </c>
      <c r="B3" s="11" t="s">
        <v>5</v>
      </c>
      <c r="F3" s="11" t="s">
        <v>57</v>
      </c>
      <c r="G3" s="3" t="s">
        <v>19</v>
      </c>
      <c r="H3" s="11" t="s">
        <v>5</v>
      </c>
    </row>
    <row r="4" spans="1:9" ht="15.75" x14ac:dyDescent="0.25">
      <c r="A4" t="s">
        <v>10</v>
      </c>
      <c r="B4" s="8">
        <v>4</v>
      </c>
      <c r="F4" s="8">
        <v>1</v>
      </c>
      <c r="G4" t="s">
        <v>44</v>
      </c>
      <c r="H4" s="8">
        <v>3</v>
      </c>
      <c r="I4"/>
    </row>
    <row r="5" spans="1:9" ht="15.75" x14ac:dyDescent="0.25">
      <c r="A5" t="s">
        <v>11</v>
      </c>
      <c r="B5" s="8">
        <v>3</v>
      </c>
      <c r="F5" s="8">
        <v>2</v>
      </c>
      <c r="G5" t="s">
        <v>52</v>
      </c>
      <c r="H5" s="8">
        <v>2</v>
      </c>
      <c r="I5"/>
    </row>
    <row r="6" spans="1:9" ht="15.75" x14ac:dyDescent="0.25">
      <c r="A6" t="s">
        <v>12</v>
      </c>
      <c r="B6" s="8">
        <v>2</v>
      </c>
      <c r="F6" s="8">
        <v>3</v>
      </c>
      <c r="G6" t="s">
        <v>45</v>
      </c>
      <c r="H6" s="8">
        <v>0.5</v>
      </c>
      <c r="I6"/>
    </row>
    <row r="7" spans="1:9" ht="15.75" x14ac:dyDescent="0.25">
      <c r="A7" t="s">
        <v>13</v>
      </c>
      <c r="B7" s="8">
        <v>1</v>
      </c>
      <c r="F7" s="8">
        <v>4</v>
      </c>
      <c r="G7" t="s">
        <v>20</v>
      </c>
      <c r="H7" s="8">
        <v>0.25</v>
      </c>
      <c r="I7"/>
    </row>
    <row r="8" spans="1:9" ht="30" x14ac:dyDescent="0.25">
      <c r="F8" s="12">
        <v>5</v>
      </c>
      <c r="G8" s="2" t="s">
        <v>53</v>
      </c>
      <c r="H8" s="12">
        <v>0.2</v>
      </c>
      <c r="I8"/>
    </row>
    <row r="9" spans="1:9" ht="15.75" x14ac:dyDescent="0.25">
      <c r="F9" s="8">
        <v>6</v>
      </c>
      <c r="G9" t="s">
        <v>21</v>
      </c>
      <c r="H9" s="8">
        <v>0.15</v>
      </c>
      <c r="I9"/>
    </row>
    <row r="10" spans="1:9" ht="15.75" x14ac:dyDescent="0.25">
      <c r="A10" s="7" t="s">
        <v>46</v>
      </c>
      <c r="B10">
        <f>ROUND('Corridor assessment'!C27*H4+'Corridor assessment'!C29*H5+'Corridor assessment'!C31*H6+'Corridor assessment'!C33*H7+'Corridor assessment'!C35*H8+'Corridor assessment'!C37*H9,0)</f>
        <v>0</v>
      </c>
      <c r="F10"/>
      <c r="G10"/>
      <c r="H10"/>
      <c r="I10"/>
    </row>
    <row r="11" spans="1:9" ht="15.75" x14ac:dyDescent="0.25">
      <c r="F11"/>
      <c r="G11"/>
      <c r="H11"/>
      <c r="I11"/>
    </row>
    <row r="12" spans="1:9" ht="15.75" x14ac:dyDescent="0.25">
      <c r="A12" t="s">
        <v>41</v>
      </c>
      <c r="F12"/>
      <c r="G12"/>
      <c r="H12"/>
      <c r="I12"/>
    </row>
    <row r="13" spans="1:9" ht="15.75" x14ac:dyDescent="0.25">
      <c r="F13"/>
      <c r="G13"/>
      <c r="H13"/>
      <c r="I13"/>
    </row>
    <row r="14" spans="1:9" ht="15.75" x14ac:dyDescent="0.25">
      <c r="F14"/>
      <c r="G14"/>
      <c r="H14"/>
      <c r="I14"/>
    </row>
    <row r="15" spans="1:9" ht="15.75" x14ac:dyDescent="0.25">
      <c r="F15"/>
      <c r="G15"/>
      <c r="H15"/>
      <c r="I15"/>
    </row>
    <row r="16" spans="1:9" ht="15.75" x14ac:dyDescent="0.25">
      <c r="F16"/>
      <c r="G16"/>
      <c r="H16"/>
      <c r="I16"/>
    </row>
    <row r="17" spans="6:9" ht="15.75" x14ac:dyDescent="0.25">
      <c r="F17"/>
      <c r="G17"/>
      <c r="H17"/>
      <c r="I17"/>
    </row>
    <row r="18" spans="6:9" ht="15.75" x14ac:dyDescent="0.25">
      <c r="F18"/>
      <c r="G18"/>
      <c r="H18"/>
      <c r="I18"/>
    </row>
    <row r="19" spans="6:9" ht="15.75" x14ac:dyDescent="0.25">
      <c r="F19"/>
      <c r="G19"/>
      <c r="H19"/>
      <c r="I19"/>
    </row>
    <row r="20" spans="6:9" ht="15.75" x14ac:dyDescent="0.25">
      <c r="F20"/>
      <c r="G20"/>
      <c r="H20"/>
      <c r="I20"/>
    </row>
    <row r="21" spans="6:9" ht="15.75" x14ac:dyDescent="0.25">
      <c r="F21"/>
      <c r="G21"/>
      <c r="H21"/>
      <c r="I21"/>
    </row>
    <row r="22" spans="6:9" ht="15.75" x14ac:dyDescent="0.25">
      <c r="F22"/>
      <c r="G22"/>
      <c r="H22"/>
      <c r="I22"/>
    </row>
    <row r="23" spans="6:9" ht="15.75" x14ac:dyDescent="0.25">
      <c r="F23"/>
      <c r="G23"/>
      <c r="H23"/>
      <c r="I23"/>
    </row>
    <row r="24" spans="6:9" ht="15.75" x14ac:dyDescent="0.25">
      <c r="F24"/>
      <c r="G24"/>
      <c r="H24"/>
      <c r="I24"/>
    </row>
  </sheetData>
  <sheetProtection sheet="1" objects="1" scenarios="1"/>
  <pageMargins left="0.7" right="0.7" top="0.75" bottom="0.75" header="0.3" footer="0.3"/>
  <pageSetup orientation="portrait" horizontalDpi="0" verticalDpi="0" r:id="rId1"/>
  <headerFooter>
    <oddHeader>&amp;L&amp;16&amp;F&amp;R&amp;G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election activeCell="B1" sqref="B1:B5"/>
    </sheetView>
  </sheetViews>
  <sheetFormatPr defaultColWidth="11" defaultRowHeight="15" x14ac:dyDescent="0.2"/>
  <cols>
    <col min="1" max="1" width="18.7109375" style="1" customWidth="1"/>
    <col min="2" max="2" width="13.28515625" style="1" bestFit="1" customWidth="1"/>
    <col min="3" max="16384" width="11" style="1"/>
  </cols>
  <sheetData>
    <row r="1" spans="1:6" ht="15.75" x14ac:dyDescent="0.25">
      <c r="A1" s="8" t="s">
        <v>5</v>
      </c>
      <c r="B1" t="s">
        <v>0</v>
      </c>
    </row>
    <row r="2" spans="1:6" ht="15.75" x14ac:dyDescent="0.25">
      <c r="A2" s="8">
        <v>4</v>
      </c>
      <c r="B2" t="s">
        <v>1</v>
      </c>
      <c r="D2" t="s">
        <v>47</v>
      </c>
      <c r="F2">
        <f>SUM('Corridor assessment'!F7:F9)</f>
        <v>3</v>
      </c>
    </row>
    <row r="3" spans="1:6" ht="15.75" x14ac:dyDescent="0.25">
      <c r="A3" s="8">
        <v>3</v>
      </c>
      <c r="B3" t="s">
        <v>2</v>
      </c>
    </row>
    <row r="4" spans="1:6" ht="15.75" x14ac:dyDescent="0.25">
      <c r="A4" s="8">
        <v>2</v>
      </c>
      <c r="B4" t="s">
        <v>3</v>
      </c>
    </row>
    <row r="5" spans="1:6" ht="15.75" x14ac:dyDescent="0.25">
      <c r="A5" s="8">
        <v>1</v>
      </c>
      <c r="B5" t="s">
        <v>4</v>
      </c>
    </row>
    <row r="6" spans="1:6" ht="15.75" x14ac:dyDescent="0.25">
      <c r="A6"/>
      <c r="B6"/>
      <c r="C6"/>
    </row>
    <row r="7" spans="1:6" ht="15.75" x14ac:dyDescent="0.25">
      <c r="A7"/>
      <c r="B7"/>
      <c r="C7"/>
    </row>
    <row r="8" spans="1:6" ht="15.75" x14ac:dyDescent="0.25">
      <c r="A8"/>
      <c r="B8"/>
      <c r="C8"/>
    </row>
    <row r="9" spans="1:6" ht="15.75" x14ac:dyDescent="0.25">
      <c r="A9"/>
      <c r="B9"/>
      <c r="C9"/>
    </row>
    <row r="10" spans="1:6" ht="15.75" x14ac:dyDescent="0.25">
      <c r="A10"/>
      <c r="B10"/>
      <c r="C10"/>
    </row>
    <row r="11" spans="1:6" ht="15.75" x14ac:dyDescent="0.25">
      <c r="A11"/>
      <c r="B11"/>
      <c r="C11"/>
    </row>
    <row r="12" spans="1:6" ht="15.75" x14ac:dyDescent="0.25">
      <c r="A12"/>
      <c r="B12"/>
      <c r="C12"/>
    </row>
    <row r="13" spans="1:6" ht="15.75" x14ac:dyDescent="0.25">
      <c r="A13"/>
      <c r="B13"/>
      <c r="C13"/>
    </row>
  </sheetData>
  <pageMargins left="0.7" right="0.7" top="0.75" bottom="0.75" header="0.3" footer="0.3"/>
  <pageSetup orientation="portrait" horizontalDpi="0" verticalDpi="0"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vt:lpstr>
      <vt:lpstr>National assessment</vt:lpstr>
      <vt:lpstr>Corridor assessment</vt:lpstr>
      <vt:lpstr>Corridor framework explanation</vt:lpstr>
      <vt:lpstr>ONRC</vt:lpstr>
      <vt:lpstr>Lifeline</vt:lpstr>
      <vt:lpstr>Essential services</vt:lpstr>
      <vt:lpstr>Criticality scale</vt:lpstr>
      <vt:lpstr>evacuation</vt:lpstr>
      <vt:lpstr>Lifeline</vt:lpstr>
      <vt:lpstr>Local</vt:lpstr>
      <vt:lpstr>national</vt:lpstr>
      <vt:lpstr>ONRC_classification</vt:lpstr>
      <vt:lpstr>Regional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2017-02-27T01:14:10Z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Assessment of criticality of road networks v0.3 201012.xlsx</vt:lpwstr>
  </property>
</Properties>
</file>