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https://ausdeloitte-my.sharepoint.com/personal/rengel_deloitte_co_nz/Documents/Documents/Clients/NZTA/2025/Price Books/"/>
    </mc:Choice>
  </mc:AlternateContent>
  <xr:revisionPtr revIDLastSave="25" documentId="8_{919207BB-F921-41F1-8E5B-0E35FDD94F4D}" xr6:coauthVersionLast="47" xr6:coauthVersionMax="47" xr10:uidLastSave="{28CD4F8C-FAA3-4CE5-9F3B-0CBF7877E571}"/>
  <bookViews>
    <workbookView xWindow="-96" yWindow="-96" windowWidth="23232" windowHeight="12432" xr2:uid="{5851E815-80EF-43F3-B5C2-0B0F523FCC6D}"/>
  </bookViews>
  <sheets>
    <sheet name="Contents" sheetId="26" r:id="rId1"/>
    <sheet name="Instructions" sheetId="2" r:id="rId2"/>
    <sheet name="Contract Information" sheetId="25" r:id="rId3"/>
    <sheet name="Cost Indexation" sheetId="78" r:id="rId4"/>
    <sheet name="Check List" sheetId="58" r:id="rId5"/>
    <sheet name="Outputs &gt;&gt;" sheetId="6" r:id="rId6"/>
    <sheet name="Summary (Yearly)" sheetId="62" r:id="rId7"/>
    <sheet name="Summary (Average)" sheetId="61" r:id="rId8"/>
    <sheet name="Consolidated Costs" sheetId="76" r:id="rId9"/>
    <sheet name="Inputs &gt;&gt;" sheetId="10" r:id="rId10"/>
    <sheet name="Variation Rate Card" sheetId="56" r:id="rId11"/>
    <sheet name="Depot Locations" sheetId="68" r:id="rId12"/>
    <sheet name="Driver Labour" sheetId="31" r:id="rId13"/>
    <sheet name="Vehicle Maintenance" sheetId="43" r:id="rId14"/>
    <sheet name="Depot Maintenance" sheetId="46" r:id="rId15"/>
    <sheet name="Other Operating Costs" sheetId="48" r:id="rId16"/>
    <sheet name="Overheads" sheetId="49" r:id="rId17"/>
    <sheet name="Asset Charges" sheetId="50" r:id="rId18"/>
    <sheet name="Asset Schedule" sheetId="32" r:id="rId19"/>
    <sheet name="Calculations &gt;&gt;" sheetId="17" r:id="rId20"/>
    <sheet name="Costs" sheetId="51" r:id="rId21"/>
    <sheet name="Fleet Details" sheetId="54" r:id="rId22"/>
    <sheet name="Time" sheetId="23" r:id="rId23"/>
    <sheet name="Lists" sheetId="73" r:id="rId24"/>
  </sheets>
  <externalReferences>
    <externalReference r:id="rId25"/>
  </externalReferences>
  <definedNames>
    <definedName name="CIQWBGuid" hidden="1">"9428dfbf-28e8-47e9-b5d0-0509ec6962d9"</definedName>
    <definedName name="CIQWBInfo" hidden="1">"{ ""CIQVersion"":""9.50.2716.4594"" }"</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"02/16/2025 20:58:25"</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MdlTtl">[1]Gen_A!$J$10</definedName>
    <definedName name="One">[1]Tbls_A!$J$22</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6" i="58" l="1"/>
  <c r="S20" i="76"/>
  <c r="R20" i="76"/>
  <c r="Q20" i="76"/>
  <c r="P20" i="76"/>
  <c r="O20" i="76"/>
  <c r="N20" i="76"/>
  <c r="M20" i="76"/>
  <c r="L20" i="76"/>
  <c r="S21" i="76"/>
  <c r="R21" i="76"/>
  <c r="L119" i="51"/>
  <c r="L52" i="51" s="1"/>
  <c r="K123" i="51"/>
  <c r="K56" i="51" s="1"/>
  <c r="K119" i="51"/>
  <c r="K52" i="51" s="1"/>
  <c r="K115" i="51"/>
  <c r="K48" i="51" s="1"/>
  <c r="K114" i="51"/>
  <c r="K47" i="51" s="1"/>
  <c r="K111" i="51"/>
  <c r="K44" i="51" s="1"/>
  <c r="R35" i="43"/>
  <c r="Q35" i="43"/>
  <c r="P35" i="43"/>
  <c r="O35" i="43"/>
  <c r="N35" i="43"/>
  <c r="N37" i="43" s="1"/>
  <c r="M35" i="43"/>
  <c r="L35" i="43"/>
  <c r="K35" i="43"/>
  <c r="R28" i="43"/>
  <c r="Q28" i="43"/>
  <c r="P28" i="43"/>
  <c r="O28" i="43"/>
  <c r="N28" i="43"/>
  <c r="M28" i="43"/>
  <c r="L28" i="43"/>
  <c r="L29" i="43" s="1"/>
  <c r="K28" i="43"/>
  <c r="R1369" i="54"/>
  <c r="Q1369" i="54"/>
  <c r="P1369" i="54"/>
  <c r="O1369" i="54"/>
  <c r="N1369" i="54"/>
  <c r="M1369" i="54"/>
  <c r="L1369" i="54"/>
  <c r="K1369" i="54"/>
  <c r="J1369" i="54"/>
  <c r="R1367" i="54"/>
  <c r="Q1367" i="54"/>
  <c r="P1367" i="54"/>
  <c r="O1367" i="54"/>
  <c r="N1367" i="54"/>
  <c r="M1367" i="54"/>
  <c r="L1367" i="54"/>
  <c r="K1367" i="54"/>
  <c r="J1367" i="54"/>
  <c r="R1366" i="54"/>
  <c r="Q1366" i="54"/>
  <c r="P1366" i="54"/>
  <c r="O1366" i="54"/>
  <c r="N1366" i="54"/>
  <c r="M1366" i="54"/>
  <c r="L1366" i="54"/>
  <c r="K1366" i="54"/>
  <c r="J1366" i="54"/>
  <c r="R1365" i="54"/>
  <c r="Q1365" i="54"/>
  <c r="P1365" i="54"/>
  <c r="O1365" i="54"/>
  <c r="N1365" i="54"/>
  <c r="M1365" i="54"/>
  <c r="L1365" i="54"/>
  <c r="K1365" i="54"/>
  <c r="J1365" i="54"/>
  <c r="R1364" i="54"/>
  <c r="Q1364" i="54"/>
  <c r="P1364" i="54"/>
  <c r="O1364" i="54"/>
  <c r="N1364" i="54"/>
  <c r="M1364" i="54"/>
  <c r="L1364" i="54"/>
  <c r="K1364" i="54"/>
  <c r="J1364" i="54"/>
  <c r="R1363" i="54"/>
  <c r="Q1363" i="54"/>
  <c r="P1363" i="54"/>
  <c r="O1363" i="54"/>
  <c r="N1363" i="54"/>
  <c r="M1363" i="54"/>
  <c r="L1363" i="54"/>
  <c r="K1363" i="54"/>
  <c r="J1363" i="54"/>
  <c r="R1362" i="54"/>
  <c r="Q1362" i="54"/>
  <c r="P1362" i="54"/>
  <c r="O1362" i="54"/>
  <c r="N1362" i="54"/>
  <c r="M1362" i="54"/>
  <c r="L1362" i="54"/>
  <c r="K1362" i="54"/>
  <c r="J1362" i="54"/>
  <c r="R1361" i="54"/>
  <c r="Q1361" i="54"/>
  <c r="P1361" i="54"/>
  <c r="O1361" i="54"/>
  <c r="N1361" i="54"/>
  <c r="M1361" i="54"/>
  <c r="L1361" i="54"/>
  <c r="K1361" i="54"/>
  <c r="J1361" i="54"/>
  <c r="R1360" i="54"/>
  <c r="Q1360" i="54"/>
  <c r="P1360" i="54"/>
  <c r="O1360" i="54"/>
  <c r="N1360" i="54"/>
  <c r="M1360" i="54"/>
  <c r="L1360" i="54"/>
  <c r="K1360" i="54"/>
  <c r="J1360" i="54"/>
  <c r="R1359" i="54"/>
  <c r="Q1359" i="54"/>
  <c r="P1359" i="54"/>
  <c r="O1359" i="54"/>
  <c r="N1359" i="54"/>
  <c r="M1359" i="54"/>
  <c r="L1359" i="54"/>
  <c r="K1359" i="54"/>
  <c r="J1359" i="54"/>
  <c r="R1358" i="54"/>
  <c r="Q1358" i="54"/>
  <c r="P1358" i="54"/>
  <c r="O1358" i="54"/>
  <c r="N1358" i="54"/>
  <c r="M1358" i="54"/>
  <c r="L1358" i="54"/>
  <c r="K1358" i="54"/>
  <c r="J1358" i="54"/>
  <c r="R1357" i="54"/>
  <c r="Q1357" i="54"/>
  <c r="P1357" i="54"/>
  <c r="O1357" i="54"/>
  <c r="N1357" i="54"/>
  <c r="M1357" i="54"/>
  <c r="L1357" i="54"/>
  <c r="K1357" i="54"/>
  <c r="J1357" i="54"/>
  <c r="R1356" i="54"/>
  <c r="Q1356" i="54"/>
  <c r="P1356" i="54"/>
  <c r="O1356" i="54"/>
  <c r="N1356" i="54"/>
  <c r="M1356" i="54"/>
  <c r="L1356" i="54"/>
  <c r="K1356" i="54"/>
  <c r="J1356" i="54"/>
  <c r="R1355" i="54"/>
  <c r="Q1355" i="54"/>
  <c r="P1355" i="54"/>
  <c r="O1355" i="54"/>
  <c r="N1355" i="54"/>
  <c r="M1355" i="54"/>
  <c r="L1355" i="54"/>
  <c r="K1355" i="54"/>
  <c r="J1355" i="54"/>
  <c r="R1354" i="54"/>
  <c r="Q1354" i="54"/>
  <c r="P1354" i="54"/>
  <c r="O1354" i="54"/>
  <c r="N1354" i="54"/>
  <c r="M1354" i="54"/>
  <c r="L1354" i="54"/>
  <c r="K1354" i="54"/>
  <c r="J1354" i="54"/>
  <c r="R1353" i="54"/>
  <c r="Q1353" i="54"/>
  <c r="P1353" i="54"/>
  <c r="O1353" i="54"/>
  <c r="N1353" i="54"/>
  <c r="M1353" i="54"/>
  <c r="L1353" i="54"/>
  <c r="K1353" i="54"/>
  <c r="J1353" i="54"/>
  <c r="R1352" i="54"/>
  <c r="Q1352" i="54"/>
  <c r="P1352" i="54"/>
  <c r="O1352" i="54"/>
  <c r="N1352" i="54"/>
  <c r="M1352" i="54"/>
  <c r="L1352" i="54"/>
  <c r="K1352" i="54"/>
  <c r="J1352" i="54"/>
  <c r="R1351" i="54"/>
  <c r="Q1351" i="54"/>
  <c r="P1351" i="54"/>
  <c r="O1351" i="54"/>
  <c r="N1351" i="54"/>
  <c r="M1351" i="54"/>
  <c r="L1351" i="54"/>
  <c r="K1351" i="54"/>
  <c r="J1351" i="54"/>
  <c r="R1350" i="54"/>
  <c r="Q1350" i="54"/>
  <c r="P1350" i="54"/>
  <c r="O1350" i="54"/>
  <c r="N1350" i="54"/>
  <c r="M1350" i="54"/>
  <c r="L1350" i="54"/>
  <c r="K1350" i="54"/>
  <c r="J1350" i="54"/>
  <c r="R1349" i="54"/>
  <c r="Q1349" i="54"/>
  <c r="P1349" i="54"/>
  <c r="O1349" i="54"/>
  <c r="N1349" i="54"/>
  <c r="M1349" i="54"/>
  <c r="L1349" i="54"/>
  <c r="K1349" i="54"/>
  <c r="J1349" i="54"/>
  <c r="R1348" i="54"/>
  <c r="Q1348" i="54"/>
  <c r="P1348" i="54"/>
  <c r="O1348" i="54"/>
  <c r="N1348" i="54"/>
  <c r="M1348" i="54"/>
  <c r="L1348" i="54"/>
  <c r="K1348" i="54"/>
  <c r="J1348" i="54"/>
  <c r="R1347" i="54"/>
  <c r="Q1347" i="54"/>
  <c r="P1347" i="54"/>
  <c r="O1347" i="54"/>
  <c r="N1347" i="54"/>
  <c r="M1347" i="54"/>
  <c r="L1347" i="54"/>
  <c r="K1347" i="54"/>
  <c r="J1347" i="54"/>
  <c r="R1346" i="54"/>
  <c r="Q1346" i="54"/>
  <c r="P1346" i="54"/>
  <c r="O1346" i="54"/>
  <c r="N1346" i="54"/>
  <c r="M1346" i="54"/>
  <c r="L1346" i="54"/>
  <c r="K1346" i="54"/>
  <c r="J1346" i="54"/>
  <c r="R1345" i="54"/>
  <c r="Q1345" i="54"/>
  <c r="P1345" i="54"/>
  <c r="O1345" i="54"/>
  <c r="N1345" i="54"/>
  <c r="M1345" i="54"/>
  <c r="L1345" i="54"/>
  <c r="K1345" i="54"/>
  <c r="J1345" i="54"/>
  <c r="R1344" i="54"/>
  <c r="Q1344" i="54"/>
  <c r="P1344" i="54"/>
  <c r="O1344" i="54"/>
  <c r="N1344" i="54"/>
  <c r="M1344" i="54"/>
  <c r="L1344" i="54"/>
  <c r="K1344" i="54"/>
  <c r="J1344" i="54"/>
  <c r="R1343" i="54"/>
  <c r="Q1343" i="54"/>
  <c r="P1343" i="54"/>
  <c r="O1343" i="54"/>
  <c r="N1343" i="54"/>
  <c r="M1343" i="54"/>
  <c r="L1343" i="54"/>
  <c r="K1343" i="54"/>
  <c r="J1343" i="54"/>
  <c r="R1342" i="54"/>
  <c r="Q1342" i="54"/>
  <c r="P1342" i="54"/>
  <c r="O1342" i="54"/>
  <c r="N1342" i="54"/>
  <c r="M1342" i="54"/>
  <c r="L1342" i="54"/>
  <c r="K1342" i="54"/>
  <c r="J1342" i="54"/>
  <c r="R1341" i="54"/>
  <c r="Q1341" i="54"/>
  <c r="P1341" i="54"/>
  <c r="O1341" i="54"/>
  <c r="N1341" i="54"/>
  <c r="M1341" i="54"/>
  <c r="L1341" i="54"/>
  <c r="K1341" i="54"/>
  <c r="J1341" i="54"/>
  <c r="R1340" i="54"/>
  <c r="Q1340" i="54"/>
  <c r="P1340" i="54"/>
  <c r="O1340" i="54"/>
  <c r="N1340" i="54"/>
  <c r="M1340" i="54"/>
  <c r="L1340" i="54"/>
  <c r="K1340" i="54"/>
  <c r="J1340" i="54"/>
  <c r="R1339" i="54"/>
  <c r="Q1339" i="54"/>
  <c r="P1339" i="54"/>
  <c r="O1339" i="54"/>
  <c r="N1339" i="54"/>
  <c r="M1339" i="54"/>
  <c r="L1339" i="54"/>
  <c r="K1339" i="54"/>
  <c r="J1339" i="54"/>
  <c r="R1338" i="54"/>
  <c r="Q1338" i="54"/>
  <c r="P1338" i="54"/>
  <c r="O1338" i="54"/>
  <c r="N1338" i="54"/>
  <c r="M1338" i="54"/>
  <c r="L1338" i="54"/>
  <c r="K1338" i="54"/>
  <c r="J1338" i="54"/>
  <c r="R1337" i="54"/>
  <c r="Q1337" i="54"/>
  <c r="P1337" i="54"/>
  <c r="O1337" i="54"/>
  <c r="N1337" i="54"/>
  <c r="M1337" i="54"/>
  <c r="L1337" i="54"/>
  <c r="K1337" i="54"/>
  <c r="J1337" i="54"/>
  <c r="R1336" i="54"/>
  <c r="Q1336" i="54"/>
  <c r="P1336" i="54"/>
  <c r="O1336" i="54"/>
  <c r="N1336" i="54"/>
  <c r="M1336" i="54"/>
  <c r="L1336" i="54"/>
  <c r="K1336" i="54"/>
  <c r="J1336" i="54"/>
  <c r="R1335" i="54"/>
  <c r="Q1335" i="54"/>
  <c r="P1335" i="54"/>
  <c r="O1335" i="54"/>
  <c r="N1335" i="54"/>
  <c r="M1335" i="54"/>
  <c r="L1335" i="54"/>
  <c r="K1335" i="54"/>
  <c r="J1335" i="54"/>
  <c r="R1334" i="54"/>
  <c r="Q1334" i="54"/>
  <c r="P1334" i="54"/>
  <c r="O1334" i="54"/>
  <c r="N1334" i="54"/>
  <c r="M1334" i="54"/>
  <c r="L1334" i="54"/>
  <c r="K1334" i="54"/>
  <c r="J1334" i="54"/>
  <c r="R1333" i="54"/>
  <c r="Q1333" i="54"/>
  <c r="P1333" i="54"/>
  <c r="O1333" i="54"/>
  <c r="N1333" i="54"/>
  <c r="M1333" i="54"/>
  <c r="L1333" i="54"/>
  <c r="K1333" i="54"/>
  <c r="J1333" i="54"/>
  <c r="R1332" i="54"/>
  <c r="Q1332" i="54"/>
  <c r="P1332" i="54"/>
  <c r="O1332" i="54"/>
  <c r="N1332" i="54"/>
  <c r="M1332" i="54"/>
  <c r="L1332" i="54"/>
  <c r="K1332" i="54"/>
  <c r="J1332" i="54"/>
  <c r="R1331" i="54"/>
  <c r="Q1331" i="54"/>
  <c r="P1331" i="54"/>
  <c r="O1331" i="54"/>
  <c r="N1331" i="54"/>
  <c r="M1331" i="54"/>
  <c r="L1331" i="54"/>
  <c r="K1331" i="54"/>
  <c r="J1331" i="54"/>
  <c r="R1330" i="54"/>
  <c r="Q1330" i="54"/>
  <c r="P1330" i="54"/>
  <c r="O1330" i="54"/>
  <c r="N1330" i="54"/>
  <c r="M1330" i="54"/>
  <c r="L1330" i="54"/>
  <c r="K1330" i="54"/>
  <c r="J1330" i="54"/>
  <c r="R1329" i="54"/>
  <c r="Q1329" i="54"/>
  <c r="P1329" i="54"/>
  <c r="O1329" i="54"/>
  <c r="N1329" i="54"/>
  <c r="M1329" i="54"/>
  <c r="L1329" i="54"/>
  <c r="K1329" i="54"/>
  <c r="J1329" i="54"/>
  <c r="R1328" i="54"/>
  <c r="Q1328" i="54"/>
  <c r="P1328" i="54"/>
  <c r="O1328" i="54"/>
  <c r="N1328" i="54"/>
  <c r="M1328" i="54"/>
  <c r="L1328" i="54"/>
  <c r="K1328" i="54"/>
  <c r="J1328" i="54"/>
  <c r="R1327" i="54"/>
  <c r="Q1327" i="54"/>
  <c r="P1327" i="54"/>
  <c r="O1327" i="54"/>
  <c r="N1327" i="54"/>
  <c r="M1327" i="54"/>
  <c r="L1327" i="54"/>
  <c r="K1327" i="54"/>
  <c r="J1327" i="54"/>
  <c r="R1326" i="54"/>
  <c r="Q1326" i="54"/>
  <c r="P1326" i="54"/>
  <c r="O1326" i="54"/>
  <c r="N1326" i="54"/>
  <c r="M1326" i="54"/>
  <c r="L1326" i="54"/>
  <c r="K1326" i="54"/>
  <c r="J1326" i="54"/>
  <c r="R1325" i="54"/>
  <c r="Q1325" i="54"/>
  <c r="P1325" i="54"/>
  <c r="O1325" i="54"/>
  <c r="N1325" i="54"/>
  <c r="M1325" i="54"/>
  <c r="L1325" i="54"/>
  <c r="K1325" i="54"/>
  <c r="J1325" i="54"/>
  <c r="R1324" i="54"/>
  <c r="Q1324" i="54"/>
  <c r="P1324" i="54"/>
  <c r="O1324" i="54"/>
  <c r="N1324" i="54"/>
  <c r="M1324" i="54"/>
  <c r="L1324" i="54"/>
  <c r="K1324" i="54"/>
  <c r="J1324" i="54"/>
  <c r="R1323" i="54"/>
  <c r="Q1323" i="54"/>
  <c r="P1323" i="54"/>
  <c r="O1323" i="54"/>
  <c r="N1323" i="54"/>
  <c r="M1323" i="54"/>
  <c r="L1323" i="54"/>
  <c r="K1323" i="54"/>
  <c r="J1323" i="54"/>
  <c r="R1322" i="54"/>
  <c r="Q1322" i="54"/>
  <c r="P1322" i="54"/>
  <c r="O1322" i="54"/>
  <c r="N1322" i="54"/>
  <c r="M1322" i="54"/>
  <c r="L1322" i="54"/>
  <c r="K1322" i="54"/>
  <c r="J1322" i="54"/>
  <c r="R1321" i="54"/>
  <c r="Q1321" i="54"/>
  <c r="P1321" i="54"/>
  <c r="O1321" i="54"/>
  <c r="N1321" i="54"/>
  <c r="M1321" i="54"/>
  <c r="L1321" i="54"/>
  <c r="K1321" i="54"/>
  <c r="J1321" i="54"/>
  <c r="R1320" i="54"/>
  <c r="Q1320" i="54"/>
  <c r="P1320" i="54"/>
  <c r="O1320" i="54"/>
  <c r="N1320" i="54"/>
  <c r="M1320" i="54"/>
  <c r="L1320" i="54"/>
  <c r="K1320" i="54"/>
  <c r="J1320" i="54"/>
  <c r="R1319" i="54"/>
  <c r="Q1319" i="54"/>
  <c r="P1319" i="54"/>
  <c r="O1319" i="54"/>
  <c r="N1319" i="54"/>
  <c r="M1319" i="54"/>
  <c r="L1319" i="54"/>
  <c r="K1319" i="54"/>
  <c r="J1319" i="54"/>
  <c r="R1318" i="54"/>
  <c r="Q1318" i="54"/>
  <c r="P1318" i="54"/>
  <c r="O1318" i="54"/>
  <c r="N1318" i="54"/>
  <c r="M1318" i="54"/>
  <c r="L1318" i="54"/>
  <c r="K1318" i="54"/>
  <c r="J1318" i="54"/>
  <c r="R1317" i="54"/>
  <c r="Q1317" i="54"/>
  <c r="P1317" i="54"/>
  <c r="O1317" i="54"/>
  <c r="N1317" i="54"/>
  <c r="M1317" i="54"/>
  <c r="L1317" i="54"/>
  <c r="K1317" i="54"/>
  <c r="J1317" i="54"/>
  <c r="R1316" i="54"/>
  <c r="Q1316" i="54"/>
  <c r="P1316" i="54"/>
  <c r="O1316" i="54"/>
  <c r="N1316" i="54"/>
  <c r="M1316" i="54"/>
  <c r="L1316" i="54"/>
  <c r="K1316" i="54"/>
  <c r="J1316" i="54"/>
  <c r="R1315" i="54"/>
  <c r="Q1315" i="54"/>
  <c r="P1315" i="54"/>
  <c r="O1315" i="54"/>
  <c r="N1315" i="54"/>
  <c r="M1315" i="54"/>
  <c r="L1315" i="54"/>
  <c r="K1315" i="54"/>
  <c r="J1315" i="54"/>
  <c r="R1314" i="54"/>
  <c r="Q1314" i="54"/>
  <c r="P1314" i="54"/>
  <c r="O1314" i="54"/>
  <c r="N1314" i="54"/>
  <c r="M1314" i="54"/>
  <c r="L1314" i="54"/>
  <c r="K1314" i="54"/>
  <c r="J1314" i="54"/>
  <c r="R1313" i="54"/>
  <c r="Q1313" i="54"/>
  <c r="P1313" i="54"/>
  <c r="O1313" i="54"/>
  <c r="N1313" i="54"/>
  <c r="M1313" i="54"/>
  <c r="L1313" i="54"/>
  <c r="K1313" i="54"/>
  <c r="J1313" i="54"/>
  <c r="R1312" i="54"/>
  <c r="Q1312" i="54"/>
  <c r="P1312" i="54"/>
  <c r="O1312" i="54"/>
  <c r="N1312" i="54"/>
  <c r="M1312" i="54"/>
  <c r="L1312" i="54"/>
  <c r="K1312" i="54"/>
  <c r="J1312" i="54"/>
  <c r="R1311" i="54"/>
  <c r="Q1311" i="54"/>
  <c r="P1311" i="54"/>
  <c r="O1311" i="54"/>
  <c r="N1311" i="54"/>
  <c r="M1311" i="54"/>
  <c r="L1311" i="54"/>
  <c r="K1311" i="54"/>
  <c r="J1311" i="54"/>
  <c r="R1310" i="54"/>
  <c r="Q1310" i="54"/>
  <c r="P1310" i="54"/>
  <c r="O1310" i="54"/>
  <c r="N1310" i="54"/>
  <c r="M1310" i="54"/>
  <c r="L1310" i="54"/>
  <c r="K1310" i="54"/>
  <c r="J1310" i="54"/>
  <c r="R1309" i="54"/>
  <c r="Q1309" i="54"/>
  <c r="P1309" i="54"/>
  <c r="O1309" i="54"/>
  <c r="N1309" i="54"/>
  <c r="M1309" i="54"/>
  <c r="L1309" i="54"/>
  <c r="K1309" i="54"/>
  <c r="J1309" i="54"/>
  <c r="R1308" i="54"/>
  <c r="Q1308" i="54"/>
  <c r="P1308" i="54"/>
  <c r="O1308" i="54"/>
  <c r="N1308" i="54"/>
  <c r="M1308" i="54"/>
  <c r="L1308" i="54"/>
  <c r="K1308" i="54"/>
  <c r="J1308" i="54"/>
  <c r="R1307" i="54"/>
  <c r="Q1307" i="54"/>
  <c r="P1307" i="54"/>
  <c r="O1307" i="54"/>
  <c r="N1307" i="54"/>
  <c r="M1307" i="54"/>
  <c r="L1307" i="54"/>
  <c r="K1307" i="54"/>
  <c r="J1307" i="54"/>
  <c r="R1306" i="54"/>
  <c r="Q1306" i="54"/>
  <c r="P1306" i="54"/>
  <c r="O1306" i="54"/>
  <c r="N1306" i="54"/>
  <c r="M1306" i="54"/>
  <c r="L1306" i="54"/>
  <c r="K1306" i="54"/>
  <c r="J1306" i="54"/>
  <c r="R1305" i="54"/>
  <c r="Q1305" i="54"/>
  <c r="P1305" i="54"/>
  <c r="O1305" i="54"/>
  <c r="N1305" i="54"/>
  <c r="M1305" i="54"/>
  <c r="L1305" i="54"/>
  <c r="K1305" i="54"/>
  <c r="J1305" i="54"/>
  <c r="R1304" i="54"/>
  <c r="Q1304" i="54"/>
  <c r="P1304" i="54"/>
  <c r="O1304" i="54"/>
  <c r="N1304" i="54"/>
  <c r="M1304" i="54"/>
  <c r="L1304" i="54"/>
  <c r="K1304" i="54"/>
  <c r="J1304" i="54"/>
  <c r="R1303" i="54"/>
  <c r="Q1303" i="54"/>
  <c r="P1303" i="54"/>
  <c r="O1303" i="54"/>
  <c r="N1303" i="54"/>
  <c r="M1303" i="54"/>
  <c r="L1303" i="54"/>
  <c r="K1303" i="54"/>
  <c r="J1303" i="54"/>
  <c r="R1302" i="54"/>
  <c r="Q1302" i="54"/>
  <c r="P1302" i="54"/>
  <c r="O1302" i="54"/>
  <c r="N1302" i="54"/>
  <c r="M1302" i="54"/>
  <c r="L1302" i="54"/>
  <c r="K1302" i="54"/>
  <c r="J1302" i="54"/>
  <c r="R1301" i="54"/>
  <c r="Q1301" i="54"/>
  <c r="P1301" i="54"/>
  <c r="O1301" i="54"/>
  <c r="N1301" i="54"/>
  <c r="M1301" i="54"/>
  <c r="L1301" i="54"/>
  <c r="K1301" i="54"/>
  <c r="J1301" i="54"/>
  <c r="R1300" i="54"/>
  <c r="Q1300" i="54"/>
  <c r="P1300" i="54"/>
  <c r="O1300" i="54"/>
  <c r="N1300" i="54"/>
  <c r="M1300" i="54"/>
  <c r="L1300" i="54"/>
  <c r="K1300" i="54"/>
  <c r="J1300" i="54"/>
  <c r="R1299" i="54"/>
  <c r="Q1299" i="54"/>
  <c r="P1299" i="54"/>
  <c r="O1299" i="54"/>
  <c r="N1299" i="54"/>
  <c r="M1299" i="54"/>
  <c r="L1299" i="54"/>
  <c r="K1299" i="54"/>
  <c r="J1299" i="54"/>
  <c r="R1298" i="54"/>
  <c r="Q1298" i="54"/>
  <c r="P1298" i="54"/>
  <c r="O1298" i="54"/>
  <c r="N1298" i="54"/>
  <c r="M1298" i="54"/>
  <c r="L1298" i="54"/>
  <c r="K1298" i="54"/>
  <c r="J1298" i="54"/>
  <c r="R1297" i="54"/>
  <c r="Q1297" i="54"/>
  <c r="P1297" i="54"/>
  <c r="O1297" i="54"/>
  <c r="N1297" i="54"/>
  <c r="M1297" i="54"/>
  <c r="L1297" i="54"/>
  <c r="K1297" i="54"/>
  <c r="J1297" i="54"/>
  <c r="R1296" i="54"/>
  <c r="Q1296" i="54"/>
  <c r="P1296" i="54"/>
  <c r="O1296" i="54"/>
  <c r="N1296" i="54"/>
  <c r="M1296" i="54"/>
  <c r="L1296" i="54"/>
  <c r="K1296" i="54"/>
  <c r="J1296" i="54"/>
  <c r="R1295" i="54"/>
  <c r="Q1295" i="54"/>
  <c r="P1295" i="54"/>
  <c r="O1295" i="54"/>
  <c r="N1295" i="54"/>
  <c r="M1295" i="54"/>
  <c r="L1295" i="54"/>
  <c r="K1295" i="54"/>
  <c r="J1295" i="54"/>
  <c r="R1294" i="54"/>
  <c r="Q1294" i="54"/>
  <c r="P1294" i="54"/>
  <c r="O1294" i="54"/>
  <c r="N1294" i="54"/>
  <c r="M1294" i="54"/>
  <c r="L1294" i="54"/>
  <c r="K1294" i="54"/>
  <c r="J1294" i="54"/>
  <c r="R1293" i="54"/>
  <c r="Q1293" i="54"/>
  <c r="P1293" i="54"/>
  <c r="O1293" i="54"/>
  <c r="N1293" i="54"/>
  <c r="M1293" i="54"/>
  <c r="L1293" i="54"/>
  <c r="K1293" i="54"/>
  <c r="J1293" i="54"/>
  <c r="R1292" i="54"/>
  <c r="Q1292" i="54"/>
  <c r="P1292" i="54"/>
  <c r="O1292" i="54"/>
  <c r="N1292" i="54"/>
  <c r="M1292" i="54"/>
  <c r="L1292" i="54"/>
  <c r="K1292" i="54"/>
  <c r="J1292" i="54"/>
  <c r="R1291" i="54"/>
  <c r="Q1291" i="54"/>
  <c r="P1291" i="54"/>
  <c r="O1291" i="54"/>
  <c r="N1291" i="54"/>
  <c r="M1291" i="54"/>
  <c r="L1291" i="54"/>
  <c r="K1291" i="54"/>
  <c r="J1291" i="54"/>
  <c r="R1290" i="54"/>
  <c r="Q1290" i="54"/>
  <c r="P1290" i="54"/>
  <c r="O1290" i="54"/>
  <c r="N1290" i="54"/>
  <c r="M1290" i="54"/>
  <c r="L1290" i="54"/>
  <c r="K1290" i="54"/>
  <c r="J1290" i="54"/>
  <c r="R1289" i="54"/>
  <c r="Q1289" i="54"/>
  <c r="P1289" i="54"/>
  <c r="O1289" i="54"/>
  <c r="N1289" i="54"/>
  <c r="M1289" i="54"/>
  <c r="L1289" i="54"/>
  <c r="K1289" i="54"/>
  <c r="J1289" i="54"/>
  <c r="R1288" i="54"/>
  <c r="Q1288" i="54"/>
  <c r="P1288" i="54"/>
  <c r="O1288" i="54"/>
  <c r="N1288" i="54"/>
  <c r="M1288" i="54"/>
  <c r="L1288" i="54"/>
  <c r="K1288" i="54"/>
  <c r="J1288" i="54"/>
  <c r="R1287" i="54"/>
  <c r="Q1287" i="54"/>
  <c r="P1287" i="54"/>
  <c r="O1287" i="54"/>
  <c r="N1287" i="54"/>
  <c r="M1287" i="54"/>
  <c r="L1287" i="54"/>
  <c r="K1287" i="54"/>
  <c r="J1287" i="54"/>
  <c r="R1286" i="54"/>
  <c r="Q1286" i="54"/>
  <c r="P1286" i="54"/>
  <c r="O1286" i="54"/>
  <c r="N1286" i="54"/>
  <c r="M1286" i="54"/>
  <c r="L1286" i="54"/>
  <c r="K1286" i="54"/>
  <c r="J1286" i="54"/>
  <c r="R1285" i="54"/>
  <c r="Q1285" i="54"/>
  <c r="P1285" i="54"/>
  <c r="O1285" i="54"/>
  <c r="N1285" i="54"/>
  <c r="M1285" i="54"/>
  <c r="L1285" i="54"/>
  <c r="K1285" i="54"/>
  <c r="J1285" i="54"/>
  <c r="R1284" i="54"/>
  <c r="Q1284" i="54"/>
  <c r="P1284" i="54"/>
  <c r="O1284" i="54"/>
  <c r="N1284" i="54"/>
  <c r="M1284" i="54"/>
  <c r="L1284" i="54"/>
  <c r="K1284" i="54"/>
  <c r="J1284" i="54"/>
  <c r="R1283" i="54"/>
  <c r="Q1283" i="54"/>
  <c r="P1283" i="54"/>
  <c r="O1283" i="54"/>
  <c r="N1283" i="54"/>
  <c r="M1283" i="54"/>
  <c r="L1283" i="54"/>
  <c r="K1283" i="54"/>
  <c r="J1283" i="54"/>
  <c r="R1282" i="54"/>
  <c r="Q1282" i="54"/>
  <c r="P1282" i="54"/>
  <c r="O1282" i="54"/>
  <c r="N1282" i="54"/>
  <c r="M1282" i="54"/>
  <c r="L1282" i="54"/>
  <c r="K1282" i="54"/>
  <c r="J1282" i="54"/>
  <c r="R1281" i="54"/>
  <c r="Q1281" i="54"/>
  <c r="P1281" i="54"/>
  <c r="O1281" i="54"/>
  <c r="N1281" i="54"/>
  <c r="M1281" i="54"/>
  <c r="L1281" i="54"/>
  <c r="K1281" i="54"/>
  <c r="J1281" i="54"/>
  <c r="R1280" i="54"/>
  <c r="Q1280" i="54"/>
  <c r="P1280" i="54"/>
  <c r="O1280" i="54"/>
  <c r="N1280" i="54"/>
  <c r="M1280" i="54"/>
  <c r="L1280" i="54"/>
  <c r="K1280" i="54"/>
  <c r="J1280" i="54"/>
  <c r="R1279" i="54"/>
  <c r="Q1279" i="54"/>
  <c r="P1279" i="54"/>
  <c r="O1279" i="54"/>
  <c r="N1279" i="54"/>
  <c r="M1279" i="54"/>
  <c r="L1279" i="54"/>
  <c r="K1279" i="54"/>
  <c r="J1279" i="54"/>
  <c r="R1278" i="54"/>
  <c r="Q1278" i="54"/>
  <c r="P1278" i="54"/>
  <c r="O1278" i="54"/>
  <c r="N1278" i="54"/>
  <c r="M1278" i="54"/>
  <c r="L1278" i="54"/>
  <c r="K1278" i="54"/>
  <c r="J1278" i="54"/>
  <c r="R1277" i="54"/>
  <c r="Q1277" i="54"/>
  <c r="P1277" i="54"/>
  <c r="O1277" i="54"/>
  <c r="N1277" i="54"/>
  <c r="M1277" i="54"/>
  <c r="L1277" i="54"/>
  <c r="K1277" i="54"/>
  <c r="J1277" i="54"/>
  <c r="R1276" i="54"/>
  <c r="Q1276" i="54"/>
  <c r="P1276" i="54"/>
  <c r="O1276" i="54"/>
  <c r="N1276" i="54"/>
  <c r="M1276" i="54"/>
  <c r="L1276" i="54"/>
  <c r="K1276" i="54"/>
  <c r="J1276" i="54"/>
  <c r="R1275" i="54"/>
  <c r="Q1275" i="54"/>
  <c r="P1275" i="54"/>
  <c r="O1275" i="54"/>
  <c r="N1275" i="54"/>
  <c r="M1275" i="54"/>
  <c r="L1275" i="54"/>
  <c r="K1275" i="54"/>
  <c r="J1275" i="54"/>
  <c r="R1274" i="54"/>
  <c r="Q1274" i="54"/>
  <c r="P1274" i="54"/>
  <c r="O1274" i="54"/>
  <c r="N1274" i="54"/>
  <c r="M1274" i="54"/>
  <c r="L1274" i="54"/>
  <c r="K1274" i="54"/>
  <c r="J1274" i="54"/>
  <c r="R1273" i="54"/>
  <c r="Q1273" i="54"/>
  <c r="P1273" i="54"/>
  <c r="O1273" i="54"/>
  <c r="N1273" i="54"/>
  <c r="M1273" i="54"/>
  <c r="L1273" i="54"/>
  <c r="K1273" i="54"/>
  <c r="J1273" i="54"/>
  <c r="R1272" i="54"/>
  <c r="Q1272" i="54"/>
  <c r="P1272" i="54"/>
  <c r="O1272" i="54"/>
  <c r="N1272" i="54"/>
  <c r="M1272" i="54"/>
  <c r="L1272" i="54"/>
  <c r="K1272" i="54"/>
  <c r="J1272" i="54"/>
  <c r="R1271" i="54"/>
  <c r="Q1271" i="54"/>
  <c r="P1271" i="54"/>
  <c r="O1271" i="54"/>
  <c r="N1271" i="54"/>
  <c r="M1271" i="54"/>
  <c r="L1271" i="54"/>
  <c r="K1271" i="54"/>
  <c r="J1271" i="54"/>
  <c r="R1270" i="54"/>
  <c r="Q1270" i="54"/>
  <c r="P1270" i="54"/>
  <c r="O1270" i="54"/>
  <c r="N1270" i="54"/>
  <c r="M1270" i="54"/>
  <c r="L1270" i="54"/>
  <c r="K1270" i="54"/>
  <c r="J1270" i="54"/>
  <c r="R1269" i="54"/>
  <c r="Q1269" i="54"/>
  <c r="P1269" i="54"/>
  <c r="O1269" i="54"/>
  <c r="N1269" i="54"/>
  <c r="M1269" i="54"/>
  <c r="L1269" i="54"/>
  <c r="K1269" i="54"/>
  <c r="J1269" i="54"/>
  <c r="R1268" i="54"/>
  <c r="Q1268" i="54"/>
  <c r="P1268" i="54"/>
  <c r="O1268" i="54"/>
  <c r="N1268" i="54"/>
  <c r="M1268" i="54"/>
  <c r="L1268" i="54"/>
  <c r="K1268" i="54"/>
  <c r="J1268" i="54"/>
  <c r="R1267" i="54"/>
  <c r="Q1267" i="54"/>
  <c r="P1267" i="54"/>
  <c r="O1267" i="54"/>
  <c r="N1267" i="54"/>
  <c r="M1267" i="54"/>
  <c r="L1267" i="54"/>
  <c r="K1267" i="54"/>
  <c r="J1267" i="54"/>
  <c r="R1266" i="54"/>
  <c r="Q1266" i="54"/>
  <c r="P1266" i="54"/>
  <c r="O1266" i="54"/>
  <c r="N1266" i="54"/>
  <c r="M1266" i="54"/>
  <c r="L1266" i="54"/>
  <c r="K1266" i="54"/>
  <c r="J1266" i="54"/>
  <c r="R1265" i="54"/>
  <c r="Q1265" i="54"/>
  <c r="P1265" i="54"/>
  <c r="O1265" i="54"/>
  <c r="N1265" i="54"/>
  <c r="M1265" i="54"/>
  <c r="L1265" i="54"/>
  <c r="K1265" i="54"/>
  <c r="J1265" i="54"/>
  <c r="R1264" i="54"/>
  <c r="Q1264" i="54"/>
  <c r="P1264" i="54"/>
  <c r="O1264" i="54"/>
  <c r="N1264" i="54"/>
  <c r="M1264" i="54"/>
  <c r="L1264" i="54"/>
  <c r="K1264" i="54"/>
  <c r="J1264" i="54"/>
  <c r="R1263" i="54"/>
  <c r="Q1263" i="54"/>
  <c r="P1263" i="54"/>
  <c r="O1263" i="54"/>
  <c r="N1263" i="54"/>
  <c r="M1263" i="54"/>
  <c r="L1263" i="54"/>
  <c r="K1263" i="54"/>
  <c r="J1263" i="54"/>
  <c r="R1262" i="54"/>
  <c r="Q1262" i="54"/>
  <c r="P1262" i="54"/>
  <c r="O1262" i="54"/>
  <c r="N1262" i="54"/>
  <c r="M1262" i="54"/>
  <c r="L1262" i="54"/>
  <c r="K1262" i="54"/>
  <c r="J1262" i="54"/>
  <c r="R1261" i="54"/>
  <c r="Q1261" i="54"/>
  <c r="P1261" i="54"/>
  <c r="O1261" i="54"/>
  <c r="N1261" i="54"/>
  <c r="M1261" i="54"/>
  <c r="L1261" i="54"/>
  <c r="K1261" i="54"/>
  <c r="J1261" i="54"/>
  <c r="R1260" i="54"/>
  <c r="Q1260" i="54"/>
  <c r="P1260" i="54"/>
  <c r="O1260" i="54"/>
  <c r="N1260" i="54"/>
  <c r="M1260" i="54"/>
  <c r="L1260" i="54"/>
  <c r="K1260" i="54"/>
  <c r="J1260" i="54"/>
  <c r="R1259" i="54"/>
  <c r="Q1259" i="54"/>
  <c r="P1259" i="54"/>
  <c r="O1259" i="54"/>
  <c r="N1259" i="54"/>
  <c r="M1259" i="54"/>
  <c r="L1259" i="54"/>
  <c r="K1259" i="54"/>
  <c r="J1259" i="54"/>
  <c r="R1258" i="54"/>
  <c r="Q1258" i="54"/>
  <c r="P1258" i="54"/>
  <c r="O1258" i="54"/>
  <c r="N1258" i="54"/>
  <c r="M1258" i="54"/>
  <c r="L1258" i="54"/>
  <c r="K1258" i="54"/>
  <c r="J1258" i="54"/>
  <c r="R1257" i="54"/>
  <c r="Q1257" i="54"/>
  <c r="P1257" i="54"/>
  <c r="O1257" i="54"/>
  <c r="N1257" i="54"/>
  <c r="M1257" i="54"/>
  <c r="L1257" i="54"/>
  <c r="K1257" i="54"/>
  <c r="J1257" i="54"/>
  <c r="R1256" i="54"/>
  <c r="Q1256" i="54"/>
  <c r="P1256" i="54"/>
  <c r="O1256" i="54"/>
  <c r="N1256" i="54"/>
  <c r="M1256" i="54"/>
  <c r="L1256" i="54"/>
  <c r="K1256" i="54"/>
  <c r="J1256" i="54"/>
  <c r="R1255" i="54"/>
  <c r="Q1255" i="54"/>
  <c r="P1255" i="54"/>
  <c r="O1255" i="54"/>
  <c r="N1255" i="54"/>
  <c r="M1255" i="54"/>
  <c r="L1255" i="54"/>
  <c r="K1255" i="54"/>
  <c r="J1255" i="54"/>
  <c r="R1254" i="54"/>
  <c r="Q1254" i="54"/>
  <c r="P1254" i="54"/>
  <c r="O1254" i="54"/>
  <c r="N1254" i="54"/>
  <c r="M1254" i="54"/>
  <c r="L1254" i="54"/>
  <c r="K1254" i="54"/>
  <c r="J1254" i="54"/>
  <c r="R1253" i="54"/>
  <c r="Q1253" i="54"/>
  <c r="P1253" i="54"/>
  <c r="O1253" i="54"/>
  <c r="N1253" i="54"/>
  <c r="M1253" i="54"/>
  <c r="L1253" i="54"/>
  <c r="K1253" i="54"/>
  <c r="J1253" i="54"/>
  <c r="R1252" i="54"/>
  <c r="Q1252" i="54"/>
  <c r="P1252" i="54"/>
  <c r="O1252" i="54"/>
  <c r="N1252" i="54"/>
  <c r="M1252" i="54"/>
  <c r="L1252" i="54"/>
  <c r="K1252" i="54"/>
  <c r="J1252" i="54"/>
  <c r="R1251" i="54"/>
  <c r="Q1251" i="54"/>
  <c r="P1251" i="54"/>
  <c r="O1251" i="54"/>
  <c r="N1251" i="54"/>
  <c r="M1251" i="54"/>
  <c r="L1251" i="54"/>
  <c r="K1251" i="54"/>
  <c r="J1251" i="54"/>
  <c r="R1250" i="54"/>
  <c r="Q1250" i="54"/>
  <c r="P1250" i="54"/>
  <c r="O1250" i="54"/>
  <c r="N1250" i="54"/>
  <c r="M1250" i="54"/>
  <c r="L1250" i="54"/>
  <c r="K1250" i="54"/>
  <c r="J1250" i="54"/>
  <c r="R1249" i="54"/>
  <c r="Q1249" i="54"/>
  <c r="P1249" i="54"/>
  <c r="O1249" i="54"/>
  <c r="N1249" i="54"/>
  <c r="M1249" i="54"/>
  <c r="L1249" i="54"/>
  <c r="K1249" i="54"/>
  <c r="J1249" i="54"/>
  <c r="R1248" i="54"/>
  <c r="Q1248" i="54"/>
  <c r="P1248" i="54"/>
  <c r="O1248" i="54"/>
  <c r="N1248" i="54"/>
  <c r="M1248" i="54"/>
  <c r="L1248" i="54"/>
  <c r="K1248" i="54"/>
  <c r="J1248" i="54"/>
  <c r="R1247" i="54"/>
  <c r="Q1247" i="54"/>
  <c r="P1247" i="54"/>
  <c r="O1247" i="54"/>
  <c r="N1247" i="54"/>
  <c r="M1247" i="54"/>
  <c r="L1247" i="54"/>
  <c r="K1247" i="54"/>
  <c r="J1247" i="54"/>
  <c r="R1246" i="54"/>
  <c r="Q1246" i="54"/>
  <c r="P1246" i="54"/>
  <c r="O1246" i="54"/>
  <c r="N1246" i="54"/>
  <c r="M1246" i="54"/>
  <c r="L1246" i="54"/>
  <c r="K1246" i="54"/>
  <c r="J1246" i="54"/>
  <c r="R1245" i="54"/>
  <c r="Q1245" i="54"/>
  <c r="P1245" i="54"/>
  <c r="O1245" i="54"/>
  <c r="N1245" i="54"/>
  <c r="M1245" i="54"/>
  <c r="L1245" i="54"/>
  <c r="K1245" i="54"/>
  <c r="J1245" i="54"/>
  <c r="R1244" i="54"/>
  <c r="Q1244" i="54"/>
  <c r="P1244" i="54"/>
  <c r="O1244" i="54"/>
  <c r="N1244" i="54"/>
  <c r="M1244" i="54"/>
  <c r="L1244" i="54"/>
  <c r="K1244" i="54"/>
  <c r="J1244" i="54"/>
  <c r="R1243" i="54"/>
  <c r="Q1243" i="54"/>
  <c r="P1243" i="54"/>
  <c r="O1243" i="54"/>
  <c r="N1243" i="54"/>
  <c r="M1243" i="54"/>
  <c r="L1243" i="54"/>
  <c r="K1243" i="54"/>
  <c r="J1243" i="54"/>
  <c r="R1242" i="54"/>
  <c r="Q1242" i="54"/>
  <c r="P1242" i="54"/>
  <c r="O1242" i="54"/>
  <c r="N1242" i="54"/>
  <c r="M1242" i="54"/>
  <c r="L1242" i="54"/>
  <c r="K1242" i="54"/>
  <c r="J1242" i="54"/>
  <c r="R1241" i="54"/>
  <c r="Q1241" i="54"/>
  <c r="P1241" i="54"/>
  <c r="O1241" i="54"/>
  <c r="N1241" i="54"/>
  <c r="M1241" i="54"/>
  <c r="L1241" i="54"/>
  <c r="K1241" i="54"/>
  <c r="J1241" i="54"/>
  <c r="R1240" i="54"/>
  <c r="Q1240" i="54"/>
  <c r="P1240" i="54"/>
  <c r="O1240" i="54"/>
  <c r="N1240" i="54"/>
  <c r="M1240" i="54"/>
  <c r="L1240" i="54"/>
  <c r="K1240" i="54"/>
  <c r="J1240" i="54"/>
  <c r="R1239" i="54"/>
  <c r="Q1239" i="54"/>
  <c r="P1239" i="54"/>
  <c r="O1239" i="54"/>
  <c r="N1239" i="54"/>
  <c r="M1239" i="54"/>
  <c r="L1239" i="54"/>
  <c r="K1239" i="54"/>
  <c r="J1239" i="54"/>
  <c r="R1238" i="54"/>
  <c r="Q1238" i="54"/>
  <c r="P1238" i="54"/>
  <c r="O1238" i="54"/>
  <c r="N1238" i="54"/>
  <c r="M1238" i="54"/>
  <c r="L1238" i="54"/>
  <c r="K1238" i="54"/>
  <c r="J1238" i="54"/>
  <c r="R1237" i="54"/>
  <c r="Q1237" i="54"/>
  <c r="P1237" i="54"/>
  <c r="O1237" i="54"/>
  <c r="N1237" i="54"/>
  <c r="M1237" i="54"/>
  <c r="L1237" i="54"/>
  <c r="K1237" i="54"/>
  <c r="J1237" i="54"/>
  <c r="R1236" i="54"/>
  <c r="Q1236" i="54"/>
  <c r="P1236" i="54"/>
  <c r="O1236" i="54"/>
  <c r="N1236" i="54"/>
  <c r="M1236" i="54"/>
  <c r="L1236" i="54"/>
  <c r="K1236" i="54"/>
  <c r="J1236" i="54"/>
  <c r="R1235" i="54"/>
  <c r="Q1235" i="54"/>
  <c r="P1235" i="54"/>
  <c r="O1235" i="54"/>
  <c r="N1235" i="54"/>
  <c r="M1235" i="54"/>
  <c r="L1235" i="54"/>
  <c r="K1235" i="54"/>
  <c r="J1235" i="54"/>
  <c r="R1234" i="54"/>
  <c r="Q1234" i="54"/>
  <c r="P1234" i="54"/>
  <c r="O1234" i="54"/>
  <c r="N1234" i="54"/>
  <c r="M1234" i="54"/>
  <c r="L1234" i="54"/>
  <c r="K1234" i="54"/>
  <c r="J1234" i="54"/>
  <c r="R1233" i="54"/>
  <c r="Q1233" i="54"/>
  <c r="P1233" i="54"/>
  <c r="O1233" i="54"/>
  <c r="N1233" i="54"/>
  <c r="M1233" i="54"/>
  <c r="L1233" i="54"/>
  <c r="K1233" i="54"/>
  <c r="J1233" i="54"/>
  <c r="R1232" i="54"/>
  <c r="Q1232" i="54"/>
  <c r="P1232" i="54"/>
  <c r="O1232" i="54"/>
  <c r="N1232" i="54"/>
  <c r="M1232" i="54"/>
  <c r="L1232" i="54"/>
  <c r="K1232" i="54"/>
  <c r="J1232" i="54"/>
  <c r="R1231" i="54"/>
  <c r="Q1231" i="54"/>
  <c r="P1231" i="54"/>
  <c r="O1231" i="54"/>
  <c r="N1231" i="54"/>
  <c r="M1231" i="54"/>
  <c r="L1231" i="54"/>
  <c r="K1231" i="54"/>
  <c r="J1231" i="54"/>
  <c r="R1230" i="54"/>
  <c r="Q1230" i="54"/>
  <c r="P1230" i="54"/>
  <c r="O1230" i="54"/>
  <c r="N1230" i="54"/>
  <c r="M1230" i="54"/>
  <c r="L1230" i="54"/>
  <c r="K1230" i="54"/>
  <c r="J1230" i="54"/>
  <c r="R1229" i="54"/>
  <c r="Q1229" i="54"/>
  <c r="P1229" i="54"/>
  <c r="O1229" i="54"/>
  <c r="N1229" i="54"/>
  <c r="M1229" i="54"/>
  <c r="L1229" i="54"/>
  <c r="K1229" i="54"/>
  <c r="J1229" i="54"/>
  <c r="R1228" i="54"/>
  <c r="Q1228" i="54"/>
  <c r="P1228" i="54"/>
  <c r="O1228" i="54"/>
  <c r="N1228" i="54"/>
  <c r="M1228" i="54"/>
  <c r="L1228" i="54"/>
  <c r="K1228" i="54"/>
  <c r="J1228" i="54"/>
  <c r="R1227" i="54"/>
  <c r="Q1227" i="54"/>
  <c r="P1227" i="54"/>
  <c r="O1227" i="54"/>
  <c r="N1227" i="54"/>
  <c r="M1227" i="54"/>
  <c r="L1227" i="54"/>
  <c r="K1227" i="54"/>
  <c r="J1227" i="54"/>
  <c r="R1226" i="54"/>
  <c r="Q1226" i="54"/>
  <c r="P1226" i="54"/>
  <c r="O1226" i="54"/>
  <c r="N1226" i="54"/>
  <c r="M1226" i="54"/>
  <c r="L1226" i="54"/>
  <c r="K1226" i="54"/>
  <c r="J1226" i="54"/>
  <c r="R1225" i="54"/>
  <c r="Q1225" i="54"/>
  <c r="P1225" i="54"/>
  <c r="O1225" i="54"/>
  <c r="N1225" i="54"/>
  <c r="M1225" i="54"/>
  <c r="L1225" i="54"/>
  <c r="K1225" i="54"/>
  <c r="J1225" i="54"/>
  <c r="R1224" i="54"/>
  <c r="Q1224" i="54"/>
  <c r="P1224" i="54"/>
  <c r="O1224" i="54"/>
  <c r="N1224" i="54"/>
  <c r="M1224" i="54"/>
  <c r="L1224" i="54"/>
  <c r="K1224" i="54"/>
  <c r="J1224" i="54"/>
  <c r="R1223" i="54"/>
  <c r="Q1223" i="54"/>
  <c r="P1223" i="54"/>
  <c r="O1223" i="54"/>
  <c r="N1223" i="54"/>
  <c r="M1223" i="54"/>
  <c r="L1223" i="54"/>
  <c r="K1223" i="54"/>
  <c r="J1223" i="54"/>
  <c r="R1222" i="54"/>
  <c r="Q1222" i="54"/>
  <c r="P1222" i="54"/>
  <c r="O1222" i="54"/>
  <c r="N1222" i="54"/>
  <c r="M1222" i="54"/>
  <c r="L1222" i="54"/>
  <c r="K1222" i="54"/>
  <c r="J1222" i="54"/>
  <c r="R1221" i="54"/>
  <c r="Q1221" i="54"/>
  <c r="P1221" i="54"/>
  <c r="O1221" i="54"/>
  <c r="N1221" i="54"/>
  <c r="M1221" i="54"/>
  <c r="L1221" i="54"/>
  <c r="K1221" i="54"/>
  <c r="J1221" i="54"/>
  <c r="R1220" i="54"/>
  <c r="Q1220" i="54"/>
  <c r="P1220" i="54"/>
  <c r="O1220" i="54"/>
  <c r="N1220" i="54"/>
  <c r="M1220" i="54"/>
  <c r="L1220" i="54"/>
  <c r="K1220" i="54"/>
  <c r="J1220" i="54"/>
  <c r="R1219" i="54"/>
  <c r="Q1219" i="54"/>
  <c r="P1219" i="54"/>
  <c r="O1219" i="54"/>
  <c r="N1219" i="54"/>
  <c r="M1219" i="54"/>
  <c r="L1219" i="54"/>
  <c r="K1219" i="54"/>
  <c r="J1219" i="54"/>
  <c r="R1218" i="54"/>
  <c r="Q1218" i="54"/>
  <c r="P1218" i="54"/>
  <c r="O1218" i="54"/>
  <c r="N1218" i="54"/>
  <c r="M1218" i="54"/>
  <c r="L1218" i="54"/>
  <c r="K1218" i="54"/>
  <c r="J1218" i="54"/>
  <c r="R1217" i="54"/>
  <c r="Q1217" i="54"/>
  <c r="P1217" i="54"/>
  <c r="O1217" i="54"/>
  <c r="N1217" i="54"/>
  <c r="M1217" i="54"/>
  <c r="L1217" i="54"/>
  <c r="K1217" i="54"/>
  <c r="J1217" i="54"/>
  <c r="R1216" i="54"/>
  <c r="Q1216" i="54"/>
  <c r="P1216" i="54"/>
  <c r="O1216" i="54"/>
  <c r="N1216" i="54"/>
  <c r="M1216" i="54"/>
  <c r="L1216" i="54"/>
  <c r="K1216" i="54"/>
  <c r="J1216" i="54"/>
  <c r="R1215" i="54"/>
  <c r="Q1215" i="54"/>
  <c r="P1215" i="54"/>
  <c r="O1215" i="54"/>
  <c r="N1215" i="54"/>
  <c r="M1215" i="54"/>
  <c r="L1215" i="54"/>
  <c r="K1215" i="54"/>
  <c r="J1215" i="54"/>
  <c r="R1214" i="54"/>
  <c r="Q1214" i="54"/>
  <c r="P1214" i="54"/>
  <c r="O1214" i="54"/>
  <c r="N1214" i="54"/>
  <c r="M1214" i="54"/>
  <c r="L1214" i="54"/>
  <c r="K1214" i="54"/>
  <c r="J1214" i="54"/>
  <c r="R1213" i="54"/>
  <c r="Q1213" i="54"/>
  <c r="P1213" i="54"/>
  <c r="O1213" i="54"/>
  <c r="N1213" i="54"/>
  <c r="M1213" i="54"/>
  <c r="L1213" i="54"/>
  <c r="K1213" i="54"/>
  <c r="J1213" i="54"/>
  <c r="R1212" i="54"/>
  <c r="Q1212" i="54"/>
  <c r="P1212" i="54"/>
  <c r="O1212" i="54"/>
  <c r="N1212" i="54"/>
  <c r="M1212" i="54"/>
  <c r="L1212" i="54"/>
  <c r="K1212" i="54"/>
  <c r="J1212" i="54"/>
  <c r="R1211" i="54"/>
  <c r="Q1211" i="54"/>
  <c r="P1211" i="54"/>
  <c r="O1211" i="54"/>
  <c r="N1211" i="54"/>
  <c r="M1211" i="54"/>
  <c r="L1211" i="54"/>
  <c r="K1211" i="54"/>
  <c r="J1211" i="54"/>
  <c r="R1210" i="54"/>
  <c r="Q1210" i="54"/>
  <c r="P1210" i="54"/>
  <c r="O1210" i="54"/>
  <c r="N1210" i="54"/>
  <c r="M1210" i="54"/>
  <c r="L1210" i="54"/>
  <c r="K1210" i="54"/>
  <c r="J1210" i="54"/>
  <c r="R1209" i="54"/>
  <c r="Q1209" i="54"/>
  <c r="P1209" i="54"/>
  <c r="O1209" i="54"/>
  <c r="N1209" i="54"/>
  <c r="M1209" i="54"/>
  <c r="L1209" i="54"/>
  <c r="K1209" i="54"/>
  <c r="J1209" i="54"/>
  <c r="R1208" i="54"/>
  <c r="Q1208" i="54"/>
  <c r="P1208" i="54"/>
  <c r="O1208" i="54"/>
  <c r="N1208" i="54"/>
  <c r="M1208" i="54"/>
  <c r="L1208" i="54"/>
  <c r="K1208" i="54"/>
  <c r="J1208" i="54"/>
  <c r="R1207" i="54"/>
  <c r="Q1207" i="54"/>
  <c r="P1207" i="54"/>
  <c r="O1207" i="54"/>
  <c r="N1207" i="54"/>
  <c r="M1207" i="54"/>
  <c r="L1207" i="54"/>
  <c r="K1207" i="54"/>
  <c r="J1207" i="54"/>
  <c r="R1206" i="54"/>
  <c r="Q1206" i="54"/>
  <c r="P1206" i="54"/>
  <c r="O1206" i="54"/>
  <c r="N1206" i="54"/>
  <c r="M1206" i="54"/>
  <c r="L1206" i="54"/>
  <c r="K1206" i="54"/>
  <c r="J1206" i="54"/>
  <c r="R1205" i="54"/>
  <c r="Q1205" i="54"/>
  <c r="P1205" i="54"/>
  <c r="O1205" i="54"/>
  <c r="N1205" i="54"/>
  <c r="M1205" i="54"/>
  <c r="L1205" i="54"/>
  <c r="K1205" i="54"/>
  <c r="J1205" i="54"/>
  <c r="R1204" i="54"/>
  <c r="Q1204" i="54"/>
  <c r="P1204" i="54"/>
  <c r="O1204" i="54"/>
  <c r="N1204" i="54"/>
  <c r="M1204" i="54"/>
  <c r="L1204" i="54"/>
  <c r="K1204" i="54"/>
  <c r="J1204" i="54"/>
  <c r="R1203" i="54"/>
  <c r="Q1203" i="54"/>
  <c r="P1203" i="54"/>
  <c r="O1203" i="54"/>
  <c r="N1203" i="54"/>
  <c r="M1203" i="54"/>
  <c r="L1203" i="54"/>
  <c r="K1203" i="54"/>
  <c r="J1203" i="54"/>
  <c r="R1202" i="54"/>
  <c r="Q1202" i="54"/>
  <c r="P1202" i="54"/>
  <c r="O1202" i="54"/>
  <c r="N1202" i="54"/>
  <c r="M1202" i="54"/>
  <c r="L1202" i="54"/>
  <c r="K1202" i="54"/>
  <c r="J1202" i="54"/>
  <c r="R1201" i="54"/>
  <c r="Q1201" i="54"/>
  <c r="P1201" i="54"/>
  <c r="O1201" i="54"/>
  <c r="N1201" i="54"/>
  <c r="M1201" i="54"/>
  <c r="L1201" i="54"/>
  <c r="K1201" i="54"/>
  <c r="J1201" i="54"/>
  <c r="R1200" i="54"/>
  <c r="Q1200" i="54"/>
  <c r="P1200" i="54"/>
  <c r="O1200" i="54"/>
  <c r="N1200" i="54"/>
  <c r="M1200" i="54"/>
  <c r="L1200" i="54"/>
  <c r="K1200" i="54"/>
  <c r="J1200" i="54"/>
  <c r="R1199" i="54"/>
  <c r="Q1199" i="54"/>
  <c r="P1199" i="54"/>
  <c r="O1199" i="54"/>
  <c r="N1199" i="54"/>
  <c r="M1199" i="54"/>
  <c r="L1199" i="54"/>
  <c r="K1199" i="54"/>
  <c r="J1199" i="54"/>
  <c r="R1198" i="54"/>
  <c r="Q1198" i="54"/>
  <c r="P1198" i="54"/>
  <c r="O1198" i="54"/>
  <c r="N1198" i="54"/>
  <c r="M1198" i="54"/>
  <c r="L1198" i="54"/>
  <c r="K1198" i="54"/>
  <c r="J1198" i="54"/>
  <c r="R1197" i="54"/>
  <c r="Q1197" i="54"/>
  <c r="P1197" i="54"/>
  <c r="O1197" i="54"/>
  <c r="N1197" i="54"/>
  <c r="M1197" i="54"/>
  <c r="L1197" i="54"/>
  <c r="K1197" i="54"/>
  <c r="J1197" i="54"/>
  <c r="R1196" i="54"/>
  <c r="Q1196" i="54"/>
  <c r="P1196" i="54"/>
  <c r="O1196" i="54"/>
  <c r="N1196" i="54"/>
  <c r="M1196" i="54"/>
  <c r="L1196" i="54"/>
  <c r="K1196" i="54"/>
  <c r="J1196" i="54"/>
  <c r="R1195" i="54"/>
  <c r="Q1195" i="54"/>
  <c r="P1195" i="54"/>
  <c r="O1195" i="54"/>
  <c r="N1195" i="54"/>
  <c r="M1195" i="54"/>
  <c r="L1195" i="54"/>
  <c r="K1195" i="54"/>
  <c r="J1195" i="54"/>
  <c r="R1194" i="54"/>
  <c r="Q1194" i="54"/>
  <c r="P1194" i="54"/>
  <c r="O1194" i="54"/>
  <c r="N1194" i="54"/>
  <c r="M1194" i="54"/>
  <c r="L1194" i="54"/>
  <c r="K1194" i="54"/>
  <c r="J1194" i="54"/>
  <c r="R1193" i="54"/>
  <c r="Q1193" i="54"/>
  <c r="P1193" i="54"/>
  <c r="O1193" i="54"/>
  <c r="N1193" i="54"/>
  <c r="M1193" i="54"/>
  <c r="L1193" i="54"/>
  <c r="K1193" i="54"/>
  <c r="J1193" i="54"/>
  <c r="R1192" i="54"/>
  <c r="Q1192" i="54"/>
  <c r="P1192" i="54"/>
  <c r="O1192" i="54"/>
  <c r="N1192" i="54"/>
  <c r="M1192" i="54"/>
  <c r="L1192" i="54"/>
  <c r="K1192" i="54"/>
  <c r="J1192" i="54"/>
  <c r="R1191" i="54"/>
  <c r="Q1191" i="54"/>
  <c r="P1191" i="54"/>
  <c r="O1191" i="54"/>
  <c r="N1191" i="54"/>
  <c r="M1191" i="54"/>
  <c r="L1191" i="54"/>
  <c r="K1191" i="54"/>
  <c r="J1191" i="54"/>
  <c r="R1190" i="54"/>
  <c r="Q1190" i="54"/>
  <c r="P1190" i="54"/>
  <c r="O1190" i="54"/>
  <c r="N1190" i="54"/>
  <c r="M1190" i="54"/>
  <c r="L1190" i="54"/>
  <c r="K1190" i="54"/>
  <c r="J1190" i="54"/>
  <c r="R1189" i="54"/>
  <c r="Q1189" i="54"/>
  <c r="P1189" i="54"/>
  <c r="O1189" i="54"/>
  <c r="N1189" i="54"/>
  <c r="M1189" i="54"/>
  <c r="L1189" i="54"/>
  <c r="K1189" i="54"/>
  <c r="J1189" i="54"/>
  <c r="R1188" i="54"/>
  <c r="Q1188" i="54"/>
  <c r="P1188" i="54"/>
  <c r="O1188" i="54"/>
  <c r="N1188" i="54"/>
  <c r="M1188" i="54"/>
  <c r="L1188" i="54"/>
  <c r="K1188" i="54"/>
  <c r="J1188" i="54"/>
  <c r="R1187" i="54"/>
  <c r="Q1187" i="54"/>
  <c r="P1187" i="54"/>
  <c r="O1187" i="54"/>
  <c r="N1187" i="54"/>
  <c r="M1187" i="54"/>
  <c r="L1187" i="54"/>
  <c r="K1187" i="54"/>
  <c r="J1187" i="54"/>
  <c r="R1186" i="54"/>
  <c r="Q1186" i="54"/>
  <c r="P1186" i="54"/>
  <c r="O1186" i="54"/>
  <c r="N1186" i="54"/>
  <c r="M1186" i="54"/>
  <c r="L1186" i="54"/>
  <c r="K1186" i="54"/>
  <c r="J1186" i="54"/>
  <c r="R1185" i="54"/>
  <c r="Q1185" i="54"/>
  <c r="P1185" i="54"/>
  <c r="O1185" i="54"/>
  <c r="N1185" i="54"/>
  <c r="M1185" i="54"/>
  <c r="L1185" i="54"/>
  <c r="K1185" i="54"/>
  <c r="J1185" i="54"/>
  <c r="R1184" i="54"/>
  <c r="Q1184" i="54"/>
  <c r="P1184" i="54"/>
  <c r="O1184" i="54"/>
  <c r="N1184" i="54"/>
  <c r="M1184" i="54"/>
  <c r="L1184" i="54"/>
  <c r="K1184" i="54"/>
  <c r="J1184" i="54"/>
  <c r="R1183" i="54"/>
  <c r="Q1183" i="54"/>
  <c r="P1183" i="54"/>
  <c r="O1183" i="54"/>
  <c r="N1183" i="54"/>
  <c r="M1183" i="54"/>
  <c r="L1183" i="54"/>
  <c r="K1183" i="54"/>
  <c r="J1183" i="54"/>
  <c r="R1182" i="54"/>
  <c r="Q1182" i="54"/>
  <c r="P1182" i="54"/>
  <c r="O1182" i="54"/>
  <c r="N1182" i="54"/>
  <c r="M1182" i="54"/>
  <c r="L1182" i="54"/>
  <c r="K1182" i="54"/>
  <c r="J1182" i="54"/>
  <c r="R1181" i="54"/>
  <c r="Q1181" i="54"/>
  <c r="P1181" i="54"/>
  <c r="O1181" i="54"/>
  <c r="N1181" i="54"/>
  <c r="M1181" i="54"/>
  <c r="L1181" i="54"/>
  <c r="K1181" i="54"/>
  <c r="J1181" i="54"/>
  <c r="R1180" i="54"/>
  <c r="Q1180" i="54"/>
  <c r="P1180" i="54"/>
  <c r="O1180" i="54"/>
  <c r="N1180" i="54"/>
  <c r="M1180" i="54"/>
  <c r="L1180" i="54"/>
  <c r="K1180" i="54"/>
  <c r="J1180" i="54"/>
  <c r="R1179" i="54"/>
  <c r="Q1179" i="54"/>
  <c r="P1179" i="54"/>
  <c r="O1179" i="54"/>
  <c r="N1179" i="54"/>
  <c r="M1179" i="54"/>
  <c r="L1179" i="54"/>
  <c r="K1179" i="54"/>
  <c r="J1179" i="54"/>
  <c r="R1178" i="54"/>
  <c r="Q1178" i="54"/>
  <c r="P1178" i="54"/>
  <c r="O1178" i="54"/>
  <c r="N1178" i="54"/>
  <c r="M1178" i="54"/>
  <c r="L1178" i="54"/>
  <c r="K1178" i="54"/>
  <c r="J1178" i="54"/>
  <c r="R1177" i="54"/>
  <c r="Q1177" i="54"/>
  <c r="P1177" i="54"/>
  <c r="O1177" i="54"/>
  <c r="N1177" i="54"/>
  <c r="M1177" i="54"/>
  <c r="L1177" i="54"/>
  <c r="K1177" i="54"/>
  <c r="J1177" i="54"/>
  <c r="R1176" i="54"/>
  <c r="Q1176" i="54"/>
  <c r="P1176" i="54"/>
  <c r="O1176" i="54"/>
  <c r="N1176" i="54"/>
  <c r="M1176" i="54"/>
  <c r="L1176" i="54"/>
  <c r="K1176" i="54"/>
  <c r="J1176" i="54"/>
  <c r="R1175" i="54"/>
  <c r="Q1175" i="54"/>
  <c r="P1175" i="54"/>
  <c r="O1175" i="54"/>
  <c r="N1175" i="54"/>
  <c r="M1175" i="54"/>
  <c r="L1175" i="54"/>
  <c r="K1175" i="54"/>
  <c r="J1175" i="54"/>
  <c r="R1174" i="54"/>
  <c r="Q1174" i="54"/>
  <c r="P1174" i="54"/>
  <c r="O1174" i="54"/>
  <c r="N1174" i="54"/>
  <c r="M1174" i="54"/>
  <c r="L1174" i="54"/>
  <c r="K1174" i="54"/>
  <c r="J1174" i="54"/>
  <c r="R1173" i="54"/>
  <c r="Q1173" i="54"/>
  <c r="P1173" i="54"/>
  <c r="O1173" i="54"/>
  <c r="N1173" i="54"/>
  <c r="M1173" i="54"/>
  <c r="L1173" i="54"/>
  <c r="K1173" i="54"/>
  <c r="J1173" i="54"/>
  <c r="R1172" i="54"/>
  <c r="Q1172" i="54"/>
  <c r="P1172" i="54"/>
  <c r="O1172" i="54"/>
  <c r="N1172" i="54"/>
  <c r="M1172" i="54"/>
  <c r="L1172" i="54"/>
  <c r="K1172" i="54"/>
  <c r="J1172" i="54"/>
  <c r="R1171" i="54"/>
  <c r="Q1171" i="54"/>
  <c r="P1171" i="54"/>
  <c r="O1171" i="54"/>
  <c r="N1171" i="54"/>
  <c r="M1171" i="54"/>
  <c r="L1171" i="54"/>
  <c r="K1171" i="54"/>
  <c r="J1171" i="54"/>
  <c r="R1170" i="54"/>
  <c r="Q1170" i="54"/>
  <c r="P1170" i="54"/>
  <c r="O1170" i="54"/>
  <c r="N1170" i="54"/>
  <c r="M1170" i="54"/>
  <c r="L1170" i="54"/>
  <c r="K1170" i="54"/>
  <c r="J1170" i="54"/>
  <c r="R1169" i="54"/>
  <c r="Q1169" i="54"/>
  <c r="P1169" i="54"/>
  <c r="O1169" i="54"/>
  <c r="N1169" i="54"/>
  <c r="M1169" i="54"/>
  <c r="L1169" i="54"/>
  <c r="K1169" i="54"/>
  <c r="J1169" i="54"/>
  <c r="R1168" i="54"/>
  <c r="Q1168" i="54"/>
  <c r="P1168" i="54"/>
  <c r="O1168" i="54"/>
  <c r="N1168" i="54"/>
  <c r="M1168" i="54"/>
  <c r="L1168" i="54"/>
  <c r="K1168" i="54"/>
  <c r="J1168" i="54"/>
  <c r="R1167" i="54"/>
  <c r="Q1167" i="54"/>
  <c r="P1167" i="54"/>
  <c r="O1167" i="54"/>
  <c r="N1167" i="54"/>
  <c r="M1167" i="54"/>
  <c r="L1167" i="54"/>
  <c r="K1167" i="54"/>
  <c r="J1167" i="54"/>
  <c r="R1166" i="54"/>
  <c r="Q1166" i="54"/>
  <c r="P1166" i="54"/>
  <c r="O1166" i="54"/>
  <c r="N1166" i="54"/>
  <c r="M1166" i="54"/>
  <c r="L1166" i="54"/>
  <c r="K1166" i="54"/>
  <c r="J1166" i="54"/>
  <c r="R1165" i="54"/>
  <c r="Q1165" i="54"/>
  <c r="P1165" i="54"/>
  <c r="O1165" i="54"/>
  <c r="N1165" i="54"/>
  <c r="M1165" i="54"/>
  <c r="L1165" i="54"/>
  <c r="K1165" i="54"/>
  <c r="J1165" i="54"/>
  <c r="R1164" i="54"/>
  <c r="Q1164" i="54"/>
  <c r="P1164" i="54"/>
  <c r="O1164" i="54"/>
  <c r="N1164" i="54"/>
  <c r="M1164" i="54"/>
  <c r="L1164" i="54"/>
  <c r="K1164" i="54"/>
  <c r="J1164" i="54"/>
  <c r="R1163" i="54"/>
  <c r="Q1163" i="54"/>
  <c r="P1163" i="54"/>
  <c r="O1163" i="54"/>
  <c r="N1163" i="54"/>
  <c r="M1163" i="54"/>
  <c r="L1163" i="54"/>
  <c r="K1163" i="54"/>
  <c r="J1163" i="54"/>
  <c r="R1162" i="54"/>
  <c r="Q1162" i="54"/>
  <c r="P1162" i="54"/>
  <c r="O1162" i="54"/>
  <c r="N1162" i="54"/>
  <c r="M1162" i="54"/>
  <c r="L1162" i="54"/>
  <c r="K1162" i="54"/>
  <c r="J1162" i="54"/>
  <c r="R1161" i="54"/>
  <c r="Q1161" i="54"/>
  <c r="P1161" i="54"/>
  <c r="O1161" i="54"/>
  <c r="N1161" i="54"/>
  <c r="M1161" i="54"/>
  <c r="L1161" i="54"/>
  <c r="K1161" i="54"/>
  <c r="J1161" i="54"/>
  <c r="R1160" i="54"/>
  <c r="Q1160" i="54"/>
  <c r="P1160" i="54"/>
  <c r="O1160" i="54"/>
  <c r="N1160" i="54"/>
  <c r="M1160" i="54"/>
  <c r="L1160" i="54"/>
  <c r="K1160" i="54"/>
  <c r="J1160" i="54"/>
  <c r="R1159" i="54"/>
  <c r="Q1159" i="54"/>
  <c r="P1159" i="54"/>
  <c r="O1159" i="54"/>
  <c r="N1159" i="54"/>
  <c r="M1159" i="54"/>
  <c r="L1159" i="54"/>
  <c r="K1159" i="54"/>
  <c r="J1159" i="54"/>
  <c r="R1158" i="54"/>
  <c r="Q1158" i="54"/>
  <c r="P1158" i="54"/>
  <c r="O1158" i="54"/>
  <c r="N1158" i="54"/>
  <c r="M1158" i="54"/>
  <c r="L1158" i="54"/>
  <c r="K1158" i="54"/>
  <c r="J1158" i="54"/>
  <c r="R1157" i="54"/>
  <c r="Q1157" i="54"/>
  <c r="P1157" i="54"/>
  <c r="O1157" i="54"/>
  <c r="N1157" i="54"/>
  <c r="M1157" i="54"/>
  <c r="L1157" i="54"/>
  <c r="K1157" i="54"/>
  <c r="J1157" i="54"/>
  <c r="R1156" i="54"/>
  <c r="Q1156" i="54"/>
  <c r="P1156" i="54"/>
  <c r="O1156" i="54"/>
  <c r="N1156" i="54"/>
  <c r="M1156" i="54"/>
  <c r="L1156" i="54"/>
  <c r="K1156" i="54"/>
  <c r="J1156" i="54"/>
  <c r="R1155" i="54"/>
  <c r="Q1155" i="54"/>
  <c r="P1155" i="54"/>
  <c r="O1155" i="54"/>
  <c r="N1155" i="54"/>
  <c r="M1155" i="54"/>
  <c r="L1155" i="54"/>
  <c r="K1155" i="54"/>
  <c r="J1155" i="54"/>
  <c r="R1154" i="54"/>
  <c r="Q1154" i="54"/>
  <c r="P1154" i="54"/>
  <c r="O1154" i="54"/>
  <c r="N1154" i="54"/>
  <c r="M1154" i="54"/>
  <c r="L1154" i="54"/>
  <c r="K1154" i="54"/>
  <c r="J1154" i="54"/>
  <c r="R1153" i="54"/>
  <c r="Q1153" i="54"/>
  <c r="P1153" i="54"/>
  <c r="O1153" i="54"/>
  <c r="N1153" i="54"/>
  <c r="M1153" i="54"/>
  <c r="L1153" i="54"/>
  <c r="K1153" i="54"/>
  <c r="J1153" i="54"/>
  <c r="R1152" i="54"/>
  <c r="Q1152" i="54"/>
  <c r="P1152" i="54"/>
  <c r="O1152" i="54"/>
  <c r="N1152" i="54"/>
  <c r="M1152" i="54"/>
  <c r="L1152" i="54"/>
  <c r="K1152" i="54"/>
  <c r="J1152" i="54"/>
  <c r="R1151" i="54"/>
  <c r="Q1151" i="54"/>
  <c r="P1151" i="54"/>
  <c r="O1151" i="54"/>
  <c r="N1151" i="54"/>
  <c r="M1151" i="54"/>
  <c r="L1151" i="54"/>
  <c r="K1151" i="54"/>
  <c r="J1151" i="54"/>
  <c r="R1150" i="54"/>
  <c r="Q1150" i="54"/>
  <c r="P1150" i="54"/>
  <c r="O1150" i="54"/>
  <c r="N1150" i="54"/>
  <c r="M1150" i="54"/>
  <c r="L1150" i="54"/>
  <c r="K1150" i="54"/>
  <c r="J1150" i="54"/>
  <c r="R1148" i="54"/>
  <c r="Q1148" i="54"/>
  <c r="P1148" i="54"/>
  <c r="O1148" i="54"/>
  <c r="N1148" i="54"/>
  <c r="M1148" i="54"/>
  <c r="L1148" i="54"/>
  <c r="K1148" i="54"/>
  <c r="J1148" i="54"/>
  <c r="R459" i="54"/>
  <c r="Q459" i="54"/>
  <c r="P459" i="54"/>
  <c r="O459" i="54"/>
  <c r="N459" i="54"/>
  <c r="M459" i="54"/>
  <c r="L459" i="54"/>
  <c r="K459" i="54"/>
  <c r="J459" i="54"/>
  <c r="S19" i="76"/>
  <c r="R19" i="76"/>
  <c r="Q19" i="76"/>
  <c r="P19" i="76"/>
  <c r="O19" i="76"/>
  <c r="N19" i="76"/>
  <c r="M19" i="76"/>
  <c r="L19" i="76"/>
  <c r="G34" i="58"/>
  <c r="G33" i="58"/>
  <c r="R64" i="51"/>
  <c r="Q64" i="51"/>
  <c r="C64" i="51"/>
  <c r="F64" i="51" s="1"/>
  <c r="R63" i="51"/>
  <c r="Q63" i="51"/>
  <c r="P63" i="51"/>
  <c r="O63" i="51"/>
  <c r="J63" i="51"/>
  <c r="C63" i="51"/>
  <c r="F63" i="51" s="1"/>
  <c r="R62" i="51"/>
  <c r="Q62" i="51"/>
  <c r="P62" i="51"/>
  <c r="O62" i="51"/>
  <c r="N62" i="51"/>
  <c r="M62" i="51"/>
  <c r="L62" i="51"/>
  <c r="K62" i="51"/>
  <c r="I62" i="51" s="1"/>
  <c r="J62" i="51"/>
  <c r="C62" i="51"/>
  <c r="F62" i="51" s="1"/>
  <c r="R137" i="51"/>
  <c r="Q137" i="51"/>
  <c r="J137" i="51"/>
  <c r="J64" i="51" s="1"/>
  <c r="R136" i="51"/>
  <c r="Q136" i="51"/>
  <c r="P136" i="51"/>
  <c r="O136" i="51"/>
  <c r="J136" i="51"/>
  <c r="F137" i="51"/>
  <c r="F136" i="51"/>
  <c r="C137" i="51"/>
  <c r="C136" i="51"/>
  <c r="O135" i="51"/>
  <c r="M135" i="51"/>
  <c r="C135" i="51"/>
  <c r="F135" i="51" s="1"/>
  <c r="P134" i="51"/>
  <c r="C134" i="51"/>
  <c r="R67" i="50"/>
  <c r="Q67" i="50"/>
  <c r="P67" i="50"/>
  <c r="P137" i="51" s="1"/>
  <c r="P64" i="51" s="1"/>
  <c r="O67" i="50"/>
  <c r="O137" i="51" s="1"/>
  <c r="O64" i="51" s="1"/>
  <c r="N67" i="50"/>
  <c r="N137" i="51" s="1"/>
  <c r="N64" i="51" s="1"/>
  <c r="M67" i="50"/>
  <c r="M137" i="51" s="1"/>
  <c r="M64" i="51" s="1"/>
  <c r="L67" i="50"/>
  <c r="L137" i="51" s="1"/>
  <c r="L64" i="51" s="1"/>
  <c r="K67" i="50"/>
  <c r="K137" i="51" s="1"/>
  <c r="K64" i="51" s="1"/>
  <c r="J67" i="50"/>
  <c r="A1" i="73"/>
  <c r="A2" i="73"/>
  <c r="C29" i="73"/>
  <c r="C30" i="73"/>
  <c r="C31" i="73"/>
  <c r="C32" i="73"/>
  <c r="C33" i="73"/>
  <c r="C34" i="73"/>
  <c r="A1" i="23"/>
  <c r="A2" i="23"/>
  <c r="J9" i="23"/>
  <c r="J11" i="23"/>
  <c r="J12" i="23"/>
  <c r="A1" i="54"/>
  <c r="A2" i="54"/>
  <c r="C11" i="54"/>
  <c r="E11" i="54"/>
  <c r="F11" i="54"/>
  <c r="G11" i="54"/>
  <c r="C12" i="54"/>
  <c r="E12" i="54"/>
  <c r="F12" i="54"/>
  <c r="G12" i="54"/>
  <c r="C13" i="54"/>
  <c r="E13" i="54"/>
  <c r="F13" i="54"/>
  <c r="G13" i="54"/>
  <c r="C14" i="54"/>
  <c r="E14" i="54"/>
  <c r="F14" i="54"/>
  <c r="G14" i="54"/>
  <c r="C15" i="54"/>
  <c r="E15" i="54"/>
  <c r="F15" i="54"/>
  <c r="G15" i="54"/>
  <c r="C16" i="54"/>
  <c r="E16" i="54"/>
  <c r="F16" i="54"/>
  <c r="G16" i="54"/>
  <c r="C17" i="54"/>
  <c r="E17" i="54"/>
  <c r="F17" i="54"/>
  <c r="G17" i="54"/>
  <c r="C18" i="54"/>
  <c r="E18" i="54"/>
  <c r="F18" i="54"/>
  <c r="G18" i="54"/>
  <c r="C19" i="54"/>
  <c r="E19" i="54"/>
  <c r="F19" i="54"/>
  <c r="G19" i="54"/>
  <c r="C20" i="54"/>
  <c r="E20" i="54"/>
  <c r="F20" i="54"/>
  <c r="G20" i="54"/>
  <c r="C21" i="54"/>
  <c r="E21" i="54"/>
  <c r="F21" i="54"/>
  <c r="G21" i="54"/>
  <c r="C22" i="54"/>
  <c r="E22" i="54"/>
  <c r="F22" i="54"/>
  <c r="G22" i="54"/>
  <c r="C23" i="54"/>
  <c r="E23" i="54"/>
  <c r="F23" i="54"/>
  <c r="G23" i="54"/>
  <c r="C24" i="54"/>
  <c r="E24" i="54"/>
  <c r="F24" i="54"/>
  <c r="G24" i="54"/>
  <c r="C25" i="54"/>
  <c r="E25" i="54"/>
  <c r="F25" i="54"/>
  <c r="G25" i="54"/>
  <c r="C26" i="54"/>
  <c r="E26" i="54"/>
  <c r="F26" i="54"/>
  <c r="G26" i="54"/>
  <c r="C27" i="54"/>
  <c r="E27" i="54"/>
  <c r="F27" i="54"/>
  <c r="G27" i="54"/>
  <c r="C28" i="54"/>
  <c r="E28" i="54"/>
  <c r="F28" i="54"/>
  <c r="G28" i="54"/>
  <c r="C29" i="54"/>
  <c r="E29" i="54"/>
  <c r="F29" i="54"/>
  <c r="G29" i="54"/>
  <c r="C30" i="54"/>
  <c r="E30" i="54"/>
  <c r="F30" i="54"/>
  <c r="G30" i="54"/>
  <c r="C31" i="54"/>
  <c r="E31" i="54"/>
  <c r="F31" i="54"/>
  <c r="G31" i="54"/>
  <c r="C32" i="54"/>
  <c r="E32" i="54"/>
  <c r="F32" i="54"/>
  <c r="G32" i="54"/>
  <c r="C33" i="54"/>
  <c r="E33" i="54"/>
  <c r="F33" i="54"/>
  <c r="G33" i="54"/>
  <c r="C34" i="54"/>
  <c r="E34" i="54"/>
  <c r="F34" i="54"/>
  <c r="G34" i="54"/>
  <c r="C35" i="54"/>
  <c r="E35" i="54"/>
  <c r="F35" i="54"/>
  <c r="G35" i="54"/>
  <c r="C36" i="54"/>
  <c r="E36" i="54"/>
  <c r="F36" i="54"/>
  <c r="G36" i="54"/>
  <c r="C37" i="54"/>
  <c r="E37" i="54"/>
  <c r="F37" i="54"/>
  <c r="G37" i="54"/>
  <c r="C38" i="54"/>
  <c r="E38" i="54"/>
  <c r="F38" i="54"/>
  <c r="G38" i="54"/>
  <c r="C39" i="54"/>
  <c r="E39" i="54"/>
  <c r="F39" i="54"/>
  <c r="G39" i="54"/>
  <c r="C40" i="54"/>
  <c r="E40" i="54"/>
  <c r="F40" i="54"/>
  <c r="G40" i="54"/>
  <c r="C41" i="54"/>
  <c r="E41" i="54"/>
  <c r="F41" i="54"/>
  <c r="G41" i="54"/>
  <c r="C42" i="54"/>
  <c r="E42" i="54"/>
  <c r="F42" i="54"/>
  <c r="G42" i="54"/>
  <c r="C43" i="54"/>
  <c r="E43" i="54"/>
  <c r="F43" i="54"/>
  <c r="G43" i="54"/>
  <c r="C44" i="54"/>
  <c r="E44" i="54"/>
  <c r="F44" i="54"/>
  <c r="G44" i="54"/>
  <c r="C45" i="54"/>
  <c r="E45" i="54"/>
  <c r="F45" i="54"/>
  <c r="G45" i="54"/>
  <c r="C46" i="54"/>
  <c r="E46" i="54"/>
  <c r="F46" i="54"/>
  <c r="G46" i="54"/>
  <c r="C47" i="54"/>
  <c r="E47" i="54"/>
  <c r="F47" i="54"/>
  <c r="G47" i="54"/>
  <c r="C48" i="54"/>
  <c r="E48" i="54"/>
  <c r="F48" i="54"/>
  <c r="G48" i="54"/>
  <c r="C49" i="54"/>
  <c r="E49" i="54"/>
  <c r="F49" i="54"/>
  <c r="G49" i="54"/>
  <c r="C50" i="54"/>
  <c r="E50" i="54"/>
  <c r="F50" i="54"/>
  <c r="G50" i="54"/>
  <c r="C51" i="54"/>
  <c r="E51" i="54"/>
  <c r="F51" i="54"/>
  <c r="G51" i="54"/>
  <c r="C52" i="54"/>
  <c r="E52" i="54"/>
  <c r="F52" i="54"/>
  <c r="G52" i="54"/>
  <c r="C53" i="54"/>
  <c r="E53" i="54"/>
  <c r="F53" i="54"/>
  <c r="G53" i="54"/>
  <c r="C54" i="54"/>
  <c r="E54" i="54"/>
  <c r="F54" i="54"/>
  <c r="G54" i="54"/>
  <c r="C55" i="54"/>
  <c r="E55" i="54"/>
  <c r="F55" i="54"/>
  <c r="G55" i="54"/>
  <c r="C56" i="54"/>
  <c r="E56" i="54"/>
  <c r="F56" i="54"/>
  <c r="G56" i="54"/>
  <c r="C57" i="54"/>
  <c r="E57" i="54"/>
  <c r="F57" i="54"/>
  <c r="G57" i="54"/>
  <c r="C58" i="54"/>
  <c r="E58" i="54"/>
  <c r="F58" i="54"/>
  <c r="G58" i="54"/>
  <c r="C59" i="54"/>
  <c r="E59" i="54"/>
  <c r="F59" i="54"/>
  <c r="G59" i="54"/>
  <c r="C60" i="54"/>
  <c r="E60" i="54"/>
  <c r="F60" i="54"/>
  <c r="G60" i="54"/>
  <c r="C61" i="54"/>
  <c r="E61" i="54"/>
  <c r="F61" i="54"/>
  <c r="G61" i="54"/>
  <c r="C62" i="54"/>
  <c r="E62" i="54"/>
  <c r="F62" i="54"/>
  <c r="G62" i="54"/>
  <c r="C63" i="54"/>
  <c r="E63" i="54"/>
  <c r="F63" i="54"/>
  <c r="G63" i="54"/>
  <c r="C64" i="54"/>
  <c r="E64" i="54"/>
  <c r="F64" i="54"/>
  <c r="G64" i="54"/>
  <c r="C65" i="54"/>
  <c r="E65" i="54"/>
  <c r="F65" i="54"/>
  <c r="G65" i="54"/>
  <c r="C66" i="54"/>
  <c r="E66" i="54"/>
  <c r="F66" i="54"/>
  <c r="G66" i="54"/>
  <c r="C67" i="54"/>
  <c r="E67" i="54"/>
  <c r="F67" i="54"/>
  <c r="G67" i="54"/>
  <c r="C68" i="54"/>
  <c r="E68" i="54"/>
  <c r="F68" i="54"/>
  <c r="G68" i="54"/>
  <c r="C69" i="54"/>
  <c r="E69" i="54"/>
  <c r="F69" i="54"/>
  <c r="G69" i="54"/>
  <c r="C70" i="54"/>
  <c r="E70" i="54"/>
  <c r="F70" i="54"/>
  <c r="G70" i="54"/>
  <c r="C71" i="54"/>
  <c r="E71" i="54"/>
  <c r="F71" i="54"/>
  <c r="G71" i="54"/>
  <c r="C72" i="54"/>
  <c r="E72" i="54"/>
  <c r="F72" i="54"/>
  <c r="G72" i="54"/>
  <c r="C73" i="54"/>
  <c r="E73" i="54"/>
  <c r="F73" i="54"/>
  <c r="G73" i="54"/>
  <c r="C74" i="54"/>
  <c r="E74" i="54"/>
  <c r="F74" i="54"/>
  <c r="G74" i="54"/>
  <c r="C75" i="54"/>
  <c r="E75" i="54"/>
  <c r="F75" i="54"/>
  <c r="G75" i="54"/>
  <c r="C76" i="54"/>
  <c r="E76" i="54"/>
  <c r="F76" i="54"/>
  <c r="G76" i="54"/>
  <c r="C77" i="54"/>
  <c r="E77" i="54"/>
  <c r="F77" i="54"/>
  <c r="G77" i="54"/>
  <c r="C78" i="54"/>
  <c r="E78" i="54"/>
  <c r="F78" i="54"/>
  <c r="G78" i="54"/>
  <c r="C79" i="54"/>
  <c r="E79" i="54"/>
  <c r="F79" i="54"/>
  <c r="G79" i="54"/>
  <c r="C80" i="54"/>
  <c r="E80" i="54"/>
  <c r="F80" i="54"/>
  <c r="G80" i="54"/>
  <c r="C81" i="54"/>
  <c r="E81" i="54"/>
  <c r="F81" i="54"/>
  <c r="G81" i="54"/>
  <c r="C82" i="54"/>
  <c r="E82" i="54"/>
  <c r="F82" i="54"/>
  <c r="G82" i="54"/>
  <c r="C83" i="54"/>
  <c r="E83" i="54"/>
  <c r="F83" i="54"/>
  <c r="G83" i="54"/>
  <c r="C84" i="54"/>
  <c r="E84" i="54"/>
  <c r="F84" i="54"/>
  <c r="G84" i="54"/>
  <c r="C85" i="54"/>
  <c r="E85" i="54"/>
  <c r="F85" i="54"/>
  <c r="G85" i="54"/>
  <c r="C86" i="54"/>
  <c r="E86" i="54"/>
  <c r="F86" i="54"/>
  <c r="G86" i="54"/>
  <c r="C87" i="54"/>
  <c r="E87" i="54"/>
  <c r="F87" i="54"/>
  <c r="G87" i="54"/>
  <c r="C88" i="54"/>
  <c r="E88" i="54"/>
  <c r="F88" i="54"/>
  <c r="G88" i="54"/>
  <c r="C89" i="54"/>
  <c r="E89" i="54"/>
  <c r="F89" i="54"/>
  <c r="G89" i="54"/>
  <c r="C90" i="54"/>
  <c r="E90" i="54"/>
  <c r="F90" i="54"/>
  <c r="G90" i="54"/>
  <c r="C91" i="54"/>
  <c r="E91" i="54"/>
  <c r="F91" i="54"/>
  <c r="G91" i="54"/>
  <c r="C92" i="54"/>
  <c r="E92" i="54"/>
  <c r="F92" i="54"/>
  <c r="G92" i="54"/>
  <c r="C93" i="54"/>
  <c r="E93" i="54"/>
  <c r="F93" i="54"/>
  <c r="G93" i="54"/>
  <c r="C94" i="54"/>
  <c r="E94" i="54"/>
  <c r="F94" i="54"/>
  <c r="G94" i="54"/>
  <c r="C95" i="54"/>
  <c r="E95" i="54"/>
  <c r="F95" i="54"/>
  <c r="G95" i="54"/>
  <c r="C96" i="54"/>
  <c r="E96" i="54"/>
  <c r="F96" i="54"/>
  <c r="G96" i="54"/>
  <c r="C97" i="54"/>
  <c r="E97" i="54"/>
  <c r="F97" i="54"/>
  <c r="G97" i="54"/>
  <c r="C98" i="54"/>
  <c r="E98" i="54"/>
  <c r="F98" i="54"/>
  <c r="G98" i="54"/>
  <c r="C99" i="54"/>
  <c r="E99" i="54"/>
  <c r="F99" i="54"/>
  <c r="G99" i="54"/>
  <c r="C100" i="54"/>
  <c r="E100" i="54"/>
  <c r="F100" i="54"/>
  <c r="G100" i="54"/>
  <c r="C101" i="54"/>
  <c r="E101" i="54"/>
  <c r="F101" i="54"/>
  <c r="G101" i="54"/>
  <c r="C102" i="54"/>
  <c r="E102" i="54"/>
  <c r="F102" i="54"/>
  <c r="G102" i="54"/>
  <c r="C103" i="54"/>
  <c r="E103" i="54"/>
  <c r="F103" i="54"/>
  <c r="G103" i="54"/>
  <c r="C104" i="54"/>
  <c r="E104" i="54"/>
  <c r="F104" i="54"/>
  <c r="G104" i="54"/>
  <c r="C105" i="54"/>
  <c r="E105" i="54"/>
  <c r="F105" i="54"/>
  <c r="G105" i="54"/>
  <c r="C106" i="54"/>
  <c r="E106" i="54"/>
  <c r="F106" i="54"/>
  <c r="G106" i="54"/>
  <c r="C107" i="54"/>
  <c r="E107" i="54"/>
  <c r="F107" i="54"/>
  <c r="G107" i="54"/>
  <c r="C108" i="54"/>
  <c r="E108" i="54"/>
  <c r="F108" i="54"/>
  <c r="G108" i="54"/>
  <c r="C109" i="54"/>
  <c r="E109" i="54"/>
  <c r="F109" i="54"/>
  <c r="G109" i="54"/>
  <c r="C110" i="54"/>
  <c r="E110" i="54"/>
  <c r="F110" i="54"/>
  <c r="G110" i="54"/>
  <c r="C111" i="54"/>
  <c r="E111" i="54"/>
  <c r="F111" i="54"/>
  <c r="G111" i="54"/>
  <c r="C112" i="54"/>
  <c r="E112" i="54"/>
  <c r="F112" i="54"/>
  <c r="G112" i="54"/>
  <c r="C113" i="54"/>
  <c r="E113" i="54"/>
  <c r="F113" i="54"/>
  <c r="G113" i="54"/>
  <c r="C114" i="54"/>
  <c r="E114" i="54"/>
  <c r="F114" i="54"/>
  <c r="G114" i="54"/>
  <c r="C115" i="54"/>
  <c r="E115" i="54"/>
  <c r="F115" i="54"/>
  <c r="G115" i="54"/>
  <c r="C116" i="54"/>
  <c r="E116" i="54"/>
  <c r="F116" i="54"/>
  <c r="G116" i="54"/>
  <c r="C117" i="54"/>
  <c r="E117" i="54"/>
  <c r="F117" i="54"/>
  <c r="G117" i="54"/>
  <c r="C118" i="54"/>
  <c r="E118" i="54"/>
  <c r="F118" i="54"/>
  <c r="G118" i="54"/>
  <c r="C119" i="54"/>
  <c r="E119" i="54"/>
  <c r="F119" i="54"/>
  <c r="G119" i="54"/>
  <c r="C120" i="54"/>
  <c r="E120" i="54"/>
  <c r="F120" i="54"/>
  <c r="G120" i="54"/>
  <c r="C121" i="54"/>
  <c r="E121" i="54"/>
  <c r="F121" i="54"/>
  <c r="G121" i="54"/>
  <c r="C122" i="54"/>
  <c r="E122" i="54"/>
  <c r="F122" i="54"/>
  <c r="G122" i="54"/>
  <c r="C123" i="54"/>
  <c r="E123" i="54"/>
  <c r="F123" i="54"/>
  <c r="G123" i="54"/>
  <c r="C124" i="54"/>
  <c r="E124" i="54"/>
  <c r="F124" i="54"/>
  <c r="G124" i="54"/>
  <c r="C125" i="54"/>
  <c r="E125" i="54"/>
  <c r="F125" i="54"/>
  <c r="G125" i="54"/>
  <c r="C126" i="54"/>
  <c r="E126" i="54"/>
  <c r="F126" i="54"/>
  <c r="G126" i="54"/>
  <c r="C127" i="54"/>
  <c r="E127" i="54"/>
  <c r="F127" i="54"/>
  <c r="G127" i="54"/>
  <c r="C128" i="54"/>
  <c r="E128" i="54"/>
  <c r="F128" i="54"/>
  <c r="G128" i="54"/>
  <c r="C129" i="54"/>
  <c r="E129" i="54"/>
  <c r="F129" i="54"/>
  <c r="G129" i="54"/>
  <c r="C130" i="54"/>
  <c r="E130" i="54"/>
  <c r="F130" i="54"/>
  <c r="G130" i="54"/>
  <c r="C131" i="54"/>
  <c r="E131" i="54"/>
  <c r="F131" i="54"/>
  <c r="G131" i="54"/>
  <c r="C132" i="54"/>
  <c r="E132" i="54"/>
  <c r="F132" i="54"/>
  <c r="G132" i="54"/>
  <c r="C133" i="54"/>
  <c r="E133" i="54"/>
  <c r="F133" i="54"/>
  <c r="G133" i="54"/>
  <c r="C134" i="54"/>
  <c r="E134" i="54"/>
  <c r="F134" i="54"/>
  <c r="G134" i="54"/>
  <c r="C135" i="54"/>
  <c r="E135" i="54"/>
  <c r="F135" i="54"/>
  <c r="G135" i="54"/>
  <c r="C136" i="54"/>
  <c r="E136" i="54"/>
  <c r="F136" i="54"/>
  <c r="G136" i="54"/>
  <c r="C137" i="54"/>
  <c r="E137" i="54"/>
  <c r="F137" i="54"/>
  <c r="G137" i="54"/>
  <c r="C138" i="54"/>
  <c r="E138" i="54"/>
  <c r="F138" i="54"/>
  <c r="G138" i="54"/>
  <c r="C139" i="54"/>
  <c r="E139" i="54"/>
  <c r="F139" i="54"/>
  <c r="G139" i="54"/>
  <c r="C140" i="54"/>
  <c r="E140" i="54"/>
  <c r="F140" i="54"/>
  <c r="G140" i="54"/>
  <c r="C141" i="54"/>
  <c r="E141" i="54"/>
  <c r="F141" i="54"/>
  <c r="G141" i="54"/>
  <c r="C142" i="54"/>
  <c r="E142" i="54"/>
  <c r="F142" i="54"/>
  <c r="G142" i="54"/>
  <c r="C143" i="54"/>
  <c r="E143" i="54"/>
  <c r="F143" i="54"/>
  <c r="G143" i="54"/>
  <c r="C144" i="54"/>
  <c r="E144" i="54"/>
  <c r="F144" i="54"/>
  <c r="G144" i="54"/>
  <c r="C145" i="54"/>
  <c r="E145" i="54"/>
  <c r="F145" i="54"/>
  <c r="G145" i="54"/>
  <c r="C146" i="54"/>
  <c r="E146" i="54"/>
  <c r="F146" i="54"/>
  <c r="G146" i="54"/>
  <c r="C147" i="54"/>
  <c r="E147" i="54"/>
  <c r="F147" i="54"/>
  <c r="G147" i="54"/>
  <c r="C148" i="54"/>
  <c r="E148" i="54"/>
  <c r="F148" i="54"/>
  <c r="G148" i="54"/>
  <c r="C149" i="54"/>
  <c r="E149" i="54"/>
  <c r="F149" i="54"/>
  <c r="G149" i="54"/>
  <c r="C150" i="54"/>
  <c r="E150" i="54"/>
  <c r="F150" i="54"/>
  <c r="G150" i="54"/>
  <c r="C151" i="54"/>
  <c r="E151" i="54"/>
  <c r="F151" i="54"/>
  <c r="G151" i="54"/>
  <c r="C152" i="54"/>
  <c r="E152" i="54"/>
  <c r="F152" i="54"/>
  <c r="G152" i="54"/>
  <c r="C153" i="54"/>
  <c r="E153" i="54"/>
  <c r="F153" i="54"/>
  <c r="G153" i="54"/>
  <c r="C154" i="54"/>
  <c r="E154" i="54"/>
  <c r="F154" i="54"/>
  <c r="G154" i="54"/>
  <c r="C155" i="54"/>
  <c r="E155" i="54"/>
  <c r="F155" i="54"/>
  <c r="G155" i="54"/>
  <c r="C156" i="54"/>
  <c r="E156" i="54"/>
  <c r="F156" i="54"/>
  <c r="G156" i="54"/>
  <c r="C157" i="54"/>
  <c r="E157" i="54"/>
  <c r="F157" i="54"/>
  <c r="G157" i="54"/>
  <c r="C158" i="54"/>
  <c r="E158" i="54"/>
  <c r="F158" i="54"/>
  <c r="G158" i="54"/>
  <c r="C159" i="54"/>
  <c r="E159" i="54"/>
  <c r="F159" i="54"/>
  <c r="G159" i="54"/>
  <c r="C160" i="54"/>
  <c r="E160" i="54"/>
  <c r="F160" i="54"/>
  <c r="G160" i="54"/>
  <c r="C161" i="54"/>
  <c r="E161" i="54"/>
  <c r="F161" i="54"/>
  <c r="G161" i="54"/>
  <c r="C162" i="54"/>
  <c r="E162" i="54"/>
  <c r="F162" i="54"/>
  <c r="G162" i="54"/>
  <c r="C163" i="54"/>
  <c r="E163" i="54"/>
  <c r="F163" i="54"/>
  <c r="G163" i="54"/>
  <c r="C164" i="54"/>
  <c r="E164" i="54"/>
  <c r="F164" i="54"/>
  <c r="G164" i="54"/>
  <c r="C165" i="54"/>
  <c r="E165" i="54"/>
  <c r="F165" i="54"/>
  <c r="G165" i="54"/>
  <c r="C166" i="54"/>
  <c r="E166" i="54"/>
  <c r="F166" i="54"/>
  <c r="G166" i="54"/>
  <c r="C167" i="54"/>
  <c r="E167" i="54"/>
  <c r="F167" i="54"/>
  <c r="G167" i="54"/>
  <c r="C168" i="54"/>
  <c r="E168" i="54"/>
  <c r="F168" i="54"/>
  <c r="G168" i="54"/>
  <c r="C169" i="54"/>
  <c r="E169" i="54"/>
  <c r="F169" i="54"/>
  <c r="G169" i="54"/>
  <c r="C170" i="54"/>
  <c r="E170" i="54"/>
  <c r="F170" i="54"/>
  <c r="G170" i="54"/>
  <c r="C171" i="54"/>
  <c r="E171" i="54"/>
  <c r="F171" i="54"/>
  <c r="G171" i="54"/>
  <c r="C172" i="54"/>
  <c r="E172" i="54"/>
  <c r="F172" i="54"/>
  <c r="G172" i="54"/>
  <c r="C173" i="54"/>
  <c r="E173" i="54"/>
  <c r="F173" i="54"/>
  <c r="G173" i="54"/>
  <c r="C174" i="54"/>
  <c r="E174" i="54"/>
  <c r="F174" i="54"/>
  <c r="G174" i="54"/>
  <c r="C175" i="54"/>
  <c r="E175" i="54"/>
  <c r="F175" i="54"/>
  <c r="G175" i="54"/>
  <c r="C176" i="54"/>
  <c r="E176" i="54"/>
  <c r="F176" i="54"/>
  <c r="G176" i="54"/>
  <c r="C177" i="54"/>
  <c r="E177" i="54"/>
  <c r="F177" i="54"/>
  <c r="G177" i="54"/>
  <c r="C178" i="54"/>
  <c r="E178" i="54"/>
  <c r="F178" i="54"/>
  <c r="G178" i="54"/>
  <c r="C179" i="54"/>
  <c r="E179" i="54"/>
  <c r="F179" i="54"/>
  <c r="G179" i="54"/>
  <c r="C180" i="54"/>
  <c r="E180" i="54"/>
  <c r="F180" i="54"/>
  <c r="G180" i="54"/>
  <c r="C181" i="54"/>
  <c r="E181" i="54"/>
  <c r="F181" i="54"/>
  <c r="G181" i="54"/>
  <c r="C182" i="54"/>
  <c r="E182" i="54"/>
  <c r="F182" i="54"/>
  <c r="G182" i="54"/>
  <c r="C183" i="54"/>
  <c r="E183" i="54"/>
  <c r="F183" i="54"/>
  <c r="G183" i="54"/>
  <c r="C184" i="54"/>
  <c r="E184" i="54"/>
  <c r="F184" i="54"/>
  <c r="G184" i="54"/>
  <c r="C185" i="54"/>
  <c r="E185" i="54"/>
  <c r="F185" i="54"/>
  <c r="G185" i="54"/>
  <c r="C186" i="54"/>
  <c r="E186" i="54"/>
  <c r="F186" i="54"/>
  <c r="G186" i="54"/>
  <c r="C187" i="54"/>
  <c r="E187" i="54"/>
  <c r="F187" i="54"/>
  <c r="G187" i="54"/>
  <c r="C188" i="54"/>
  <c r="E188" i="54"/>
  <c r="F188" i="54"/>
  <c r="G188" i="54"/>
  <c r="C189" i="54"/>
  <c r="E189" i="54"/>
  <c r="F189" i="54"/>
  <c r="G189" i="54"/>
  <c r="C190" i="54"/>
  <c r="E190" i="54"/>
  <c r="F190" i="54"/>
  <c r="G190" i="54"/>
  <c r="C191" i="54"/>
  <c r="E191" i="54"/>
  <c r="F191" i="54"/>
  <c r="G191" i="54"/>
  <c r="C192" i="54"/>
  <c r="E192" i="54"/>
  <c r="F192" i="54"/>
  <c r="G192" i="54"/>
  <c r="C193" i="54"/>
  <c r="E193" i="54"/>
  <c r="F193" i="54"/>
  <c r="G193" i="54"/>
  <c r="C194" i="54"/>
  <c r="E194" i="54"/>
  <c r="F194" i="54"/>
  <c r="G194" i="54"/>
  <c r="C195" i="54"/>
  <c r="E195" i="54"/>
  <c r="F195" i="54"/>
  <c r="G195" i="54"/>
  <c r="C196" i="54"/>
  <c r="E196" i="54"/>
  <c r="F196" i="54"/>
  <c r="G196" i="54"/>
  <c r="C197" i="54"/>
  <c r="E197" i="54"/>
  <c r="F197" i="54"/>
  <c r="G197" i="54"/>
  <c r="C198" i="54"/>
  <c r="E198" i="54"/>
  <c r="F198" i="54"/>
  <c r="G198" i="54"/>
  <c r="C199" i="54"/>
  <c r="E199" i="54"/>
  <c r="F199" i="54"/>
  <c r="G199" i="54"/>
  <c r="C200" i="54"/>
  <c r="E200" i="54"/>
  <c r="F200" i="54"/>
  <c r="G200" i="54"/>
  <c r="C201" i="54"/>
  <c r="E201" i="54"/>
  <c r="F201" i="54"/>
  <c r="G201" i="54"/>
  <c r="C202" i="54"/>
  <c r="E202" i="54"/>
  <c r="F202" i="54"/>
  <c r="G202" i="54"/>
  <c r="C203" i="54"/>
  <c r="E203" i="54"/>
  <c r="F203" i="54"/>
  <c r="G203" i="54"/>
  <c r="C204" i="54"/>
  <c r="E204" i="54"/>
  <c r="F204" i="54"/>
  <c r="G204" i="54"/>
  <c r="C205" i="54"/>
  <c r="E205" i="54"/>
  <c r="F205" i="54"/>
  <c r="G205" i="54"/>
  <c r="C206" i="54"/>
  <c r="E206" i="54"/>
  <c r="F206" i="54"/>
  <c r="G206" i="54"/>
  <c r="C207" i="54"/>
  <c r="E207" i="54"/>
  <c r="F207" i="54"/>
  <c r="G207" i="54"/>
  <c r="C208" i="54"/>
  <c r="E208" i="54"/>
  <c r="F208" i="54"/>
  <c r="G208" i="54"/>
  <c r="C209" i="54"/>
  <c r="E209" i="54"/>
  <c r="F209" i="54"/>
  <c r="G209" i="54"/>
  <c r="C210" i="54"/>
  <c r="E210" i="54"/>
  <c r="F210" i="54"/>
  <c r="G210" i="54"/>
  <c r="C211" i="54"/>
  <c r="E211" i="54"/>
  <c r="F211" i="54"/>
  <c r="G211" i="54"/>
  <c r="C212" i="54"/>
  <c r="E212" i="54"/>
  <c r="F212" i="54"/>
  <c r="G212" i="54"/>
  <c r="C213" i="54"/>
  <c r="E213" i="54"/>
  <c r="F213" i="54"/>
  <c r="G213" i="54"/>
  <c r="C214" i="54"/>
  <c r="E214" i="54"/>
  <c r="F214" i="54"/>
  <c r="G214" i="54"/>
  <c r="C215" i="54"/>
  <c r="E215" i="54"/>
  <c r="F215" i="54"/>
  <c r="G215" i="54"/>
  <c r="C216" i="54"/>
  <c r="E216" i="54"/>
  <c r="F216" i="54"/>
  <c r="G216" i="54"/>
  <c r="C217" i="54"/>
  <c r="E217" i="54"/>
  <c r="F217" i="54"/>
  <c r="G217" i="54"/>
  <c r="C218" i="54"/>
  <c r="E218" i="54"/>
  <c r="F218" i="54"/>
  <c r="G218" i="54"/>
  <c r="C219" i="54"/>
  <c r="E219" i="54"/>
  <c r="F219" i="54"/>
  <c r="G219" i="54"/>
  <c r="C220" i="54"/>
  <c r="E220" i="54"/>
  <c r="F220" i="54"/>
  <c r="G220" i="54"/>
  <c r="C221" i="54"/>
  <c r="E221" i="54"/>
  <c r="F221" i="54"/>
  <c r="G221" i="54"/>
  <c r="C222" i="54"/>
  <c r="E222" i="54"/>
  <c r="F222" i="54"/>
  <c r="G222" i="54"/>
  <c r="C223" i="54"/>
  <c r="E223" i="54"/>
  <c r="F223" i="54"/>
  <c r="G223" i="54"/>
  <c r="C224" i="54"/>
  <c r="E224" i="54"/>
  <c r="F224" i="54"/>
  <c r="G224" i="54"/>
  <c r="C225" i="54"/>
  <c r="E225" i="54"/>
  <c r="F225" i="54"/>
  <c r="G225" i="54"/>
  <c r="C226" i="54"/>
  <c r="E226" i="54"/>
  <c r="F226" i="54"/>
  <c r="G226" i="54"/>
  <c r="C227" i="54"/>
  <c r="E227" i="54"/>
  <c r="F227" i="54"/>
  <c r="G227" i="54"/>
  <c r="C228" i="54"/>
  <c r="E228" i="54"/>
  <c r="F228" i="54"/>
  <c r="G228" i="54"/>
  <c r="C229" i="54"/>
  <c r="E229" i="54"/>
  <c r="F229" i="54"/>
  <c r="G229" i="54"/>
  <c r="C230" i="54"/>
  <c r="E230" i="54"/>
  <c r="F230" i="54"/>
  <c r="G230" i="54"/>
  <c r="C238" i="54"/>
  <c r="E238" i="54"/>
  <c r="F238" i="54"/>
  <c r="G238" i="54"/>
  <c r="C239" i="54"/>
  <c r="E239" i="54"/>
  <c r="F239" i="54"/>
  <c r="G239" i="54"/>
  <c r="C240" i="54"/>
  <c r="E240" i="54"/>
  <c r="F240" i="54"/>
  <c r="G240" i="54"/>
  <c r="C241" i="54"/>
  <c r="E241" i="54"/>
  <c r="F241" i="54"/>
  <c r="G241" i="54"/>
  <c r="C242" i="54"/>
  <c r="E242" i="54"/>
  <c r="F242" i="54"/>
  <c r="G242" i="54"/>
  <c r="C243" i="54"/>
  <c r="E243" i="54"/>
  <c r="F243" i="54"/>
  <c r="G243" i="54"/>
  <c r="C244" i="54"/>
  <c r="E244" i="54"/>
  <c r="F244" i="54"/>
  <c r="G244" i="54"/>
  <c r="C245" i="54"/>
  <c r="E245" i="54"/>
  <c r="F245" i="54"/>
  <c r="G245" i="54"/>
  <c r="C246" i="54"/>
  <c r="E246" i="54"/>
  <c r="F246" i="54"/>
  <c r="G246" i="54"/>
  <c r="C247" i="54"/>
  <c r="E247" i="54"/>
  <c r="F247" i="54"/>
  <c r="G247" i="54"/>
  <c r="C248" i="54"/>
  <c r="E248" i="54"/>
  <c r="F248" i="54"/>
  <c r="G248" i="54"/>
  <c r="C249" i="54"/>
  <c r="E249" i="54"/>
  <c r="F249" i="54"/>
  <c r="G249" i="54"/>
  <c r="C250" i="54"/>
  <c r="E250" i="54"/>
  <c r="F250" i="54"/>
  <c r="G250" i="54"/>
  <c r="C251" i="54"/>
  <c r="E251" i="54"/>
  <c r="F251" i="54"/>
  <c r="G251" i="54"/>
  <c r="C252" i="54"/>
  <c r="E252" i="54"/>
  <c r="F252" i="54"/>
  <c r="G252" i="54"/>
  <c r="C253" i="54"/>
  <c r="E253" i="54"/>
  <c r="F253" i="54"/>
  <c r="G253" i="54"/>
  <c r="C254" i="54"/>
  <c r="E254" i="54"/>
  <c r="F254" i="54"/>
  <c r="G254" i="54"/>
  <c r="C255" i="54"/>
  <c r="E255" i="54"/>
  <c r="F255" i="54"/>
  <c r="G255" i="54"/>
  <c r="C256" i="54"/>
  <c r="E256" i="54"/>
  <c r="F256" i="54"/>
  <c r="G256" i="54"/>
  <c r="C257" i="54"/>
  <c r="E257" i="54"/>
  <c r="F257" i="54"/>
  <c r="G257" i="54"/>
  <c r="C258" i="54"/>
  <c r="E258" i="54"/>
  <c r="F258" i="54"/>
  <c r="G258" i="54"/>
  <c r="C259" i="54"/>
  <c r="E259" i="54"/>
  <c r="F259" i="54"/>
  <c r="G259" i="54"/>
  <c r="C260" i="54"/>
  <c r="E260" i="54"/>
  <c r="F260" i="54"/>
  <c r="G260" i="54"/>
  <c r="C261" i="54"/>
  <c r="E261" i="54"/>
  <c r="F261" i="54"/>
  <c r="G261" i="54"/>
  <c r="C262" i="54"/>
  <c r="E262" i="54"/>
  <c r="F262" i="54"/>
  <c r="G262" i="54"/>
  <c r="C263" i="54"/>
  <c r="E263" i="54"/>
  <c r="F263" i="54"/>
  <c r="G263" i="54"/>
  <c r="C264" i="54"/>
  <c r="E264" i="54"/>
  <c r="F264" i="54"/>
  <c r="G264" i="54"/>
  <c r="C265" i="54"/>
  <c r="E265" i="54"/>
  <c r="F265" i="54"/>
  <c r="G265" i="54"/>
  <c r="C266" i="54"/>
  <c r="E266" i="54"/>
  <c r="F266" i="54"/>
  <c r="G266" i="54"/>
  <c r="C267" i="54"/>
  <c r="E267" i="54"/>
  <c r="F267" i="54"/>
  <c r="G267" i="54"/>
  <c r="C268" i="54"/>
  <c r="E268" i="54"/>
  <c r="F268" i="54"/>
  <c r="G268" i="54"/>
  <c r="C269" i="54"/>
  <c r="E269" i="54"/>
  <c r="F269" i="54"/>
  <c r="G269" i="54"/>
  <c r="C270" i="54"/>
  <c r="E270" i="54"/>
  <c r="F270" i="54"/>
  <c r="G270" i="54"/>
  <c r="C271" i="54"/>
  <c r="E271" i="54"/>
  <c r="F271" i="54"/>
  <c r="G271" i="54"/>
  <c r="C272" i="54"/>
  <c r="E272" i="54"/>
  <c r="F272" i="54"/>
  <c r="G272" i="54"/>
  <c r="C273" i="54"/>
  <c r="E273" i="54"/>
  <c r="F273" i="54"/>
  <c r="G273" i="54"/>
  <c r="C274" i="54"/>
  <c r="E274" i="54"/>
  <c r="F274" i="54"/>
  <c r="G274" i="54"/>
  <c r="C275" i="54"/>
  <c r="E275" i="54"/>
  <c r="F275" i="54"/>
  <c r="G275" i="54"/>
  <c r="C276" i="54"/>
  <c r="E276" i="54"/>
  <c r="F276" i="54"/>
  <c r="G276" i="54"/>
  <c r="C277" i="54"/>
  <c r="E277" i="54"/>
  <c r="F277" i="54"/>
  <c r="G277" i="54"/>
  <c r="C278" i="54"/>
  <c r="E278" i="54"/>
  <c r="F278" i="54"/>
  <c r="G278" i="54"/>
  <c r="C279" i="54"/>
  <c r="E279" i="54"/>
  <c r="F279" i="54"/>
  <c r="G279" i="54"/>
  <c r="C280" i="54"/>
  <c r="E280" i="54"/>
  <c r="F280" i="54"/>
  <c r="G280" i="54"/>
  <c r="C281" i="54"/>
  <c r="E281" i="54"/>
  <c r="F281" i="54"/>
  <c r="G281" i="54"/>
  <c r="C282" i="54"/>
  <c r="E282" i="54"/>
  <c r="F282" i="54"/>
  <c r="G282" i="54"/>
  <c r="C283" i="54"/>
  <c r="E283" i="54"/>
  <c r="F283" i="54"/>
  <c r="G283" i="54"/>
  <c r="C284" i="54"/>
  <c r="E284" i="54"/>
  <c r="F284" i="54"/>
  <c r="G284" i="54"/>
  <c r="C285" i="54"/>
  <c r="E285" i="54"/>
  <c r="F285" i="54"/>
  <c r="G285" i="54"/>
  <c r="C286" i="54"/>
  <c r="E286" i="54"/>
  <c r="F286" i="54"/>
  <c r="G286" i="54"/>
  <c r="C287" i="54"/>
  <c r="E287" i="54"/>
  <c r="F287" i="54"/>
  <c r="G287" i="54"/>
  <c r="C288" i="54"/>
  <c r="E288" i="54"/>
  <c r="F288" i="54"/>
  <c r="G288" i="54"/>
  <c r="C289" i="54"/>
  <c r="E289" i="54"/>
  <c r="F289" i="54"/>
  <c r="G289" i="54"/>
  <c r="C290" i="54"/>
  <c r="E290" i="54"/>
  <c r="F290" i="54"/>
  <c r="G290" i="54"/>
  <c r="C291" i="54"/>
  <c r="E291" i="54"/>
  <c r="F291" i="54"/>
  <c r="G291" i="54"/>
  <c r="C292" i="54"/>
  <c r="E292" i="54"/>
  <c r="F292" i="54"/>
  <c r="G292" i="54"/>
  <c r="C293" i="54"/>
  <c r="E293" i="54"/>
  <c r="F293" i="54"/>
  <c r="G293" i="54"/>
  <c r="C294" i="54"/>
  <c r="E294" i="54"/>
  <c r="F294" i="54"/>
  <c r="G294" i="54"/>
  <c r="C295" i="54"/>
  <c r="E295" i="54"/>
  <c r="F295" i="54"/>
  <c r="G295" i="54"/>
  <c r="C296" i="54"/>
  <c r="E296" i="54"/>
  <c r="F296" i="54"/>
  <c r="G296" i="54"/>
  <c r="C297" i="54"/>
  <c r="E297" i="54"/>
  <c r="F297" i="54"/>
  <c r="G297" i="54"/>
  <c r="C298" i="54"/>
  <c r="E298" i="54"/>
  <c r="F298" i="54"/>
  <c r="G298" i="54"/>
  <c r="C299" i="54"/>
  <c r="E299" i="54"/>
  <c r="F299" i="54"/>
  <c r="G299" i="54"/>
  <c r="C300" i="54"/>
  <c r="E300" i="54"/>
  <c r="F300" i="54"/>
  <c r="G300" i="54"/>
  <c r="C301" i="54"/>
  <c r="E301" i="54"/>
  <c r="F301" i="54"/>
  <c r="G301" i="54"/>
  <c r="C302" i="54"/>
  <c r="E302" i="54"/>
  <c r="F302" i="54"/>
  <c r="G302" i="54"/>
  <c r="C303" i="54"/>
  <c r="E303" i="54"/>
  <c r="F303" i="54"/>
  <c r="G303" i="54"/>
  <c r="C304" i="54"/>
  <c r="E304" i="54"/>
  <c r="F304" i="54"/>
  <c r="G304" i="54"/>
  <c r="C305" i="54"/>
  <c r="E305" i="54"/>
  <c r="F305" i="54"/>
  <c r="G305" i="54"/>
  <c r="C306" i="54"/>
  <c r="E306" i="54"/>
  <c r="F306" i="54"/>
  <c r="G306" i="54"/>
  <c r="C307" i="54"/>
  <c r="E307" i="54"/>
  <c r="F307" i="54"/>
  <c r="G307" i="54"/>
  <c r="C308" i="54"/>
  <c r="E308" i="54"/>
  <c r="F308" i="54"/>
  <c r="G308" i="54"/>
  <c r="C309" i="54"/>
  <c r="E309" i="54"/>
  <c r="F309" i="54"/>
  <c r="G309" i="54"/>
  <c r="C310" i="54"/>
  <c r="E310" i="54"/>
  <c r="F310" i="54"/>
  <c r="G310" i="54"/>
  <c r="C311" i="54"/>
  <c r="E311" i="54"/>
  <c r="F311" i="54"/>
  <c r="G311" i="54"/>
  <c r="C312" i="54"/>
  <c r="E312" i="54"/>
  <c r="F312" i="54"/>
  <c r="G312" i="54"/>
  <c r="C313" i="54"/>
  <c r="E313" i="54"/>
  <c r="F313" i="54"/>
  <c r="G313" i="54"/>
  <c r="C314" i="54"/>
  <c r="E314" i="54"/>
  <c r="F314" i="54"/>
  <c r="G314" i="54"/>
  <c r="C315" i="54"/>
  <c r="E315" i="54"/>
  <c r="F315" i="54"/>
  <c r="G315" i="54"/>
  <c r="C316" i="54"/>
  <c r="E316" i="54"/>
  <c r="F316" i="54"/>
  <c r="G316" i="54"/>
  <c r="C317" i="54"/>
  <c r="E317" i="54"/>
  <c r="F317" i="54"/>
  <c r="G317" i="54"/>
  <c r="C318" i="54"/>
  <c r="E318" i="54"/>
  <c r="F318" i="54"/>
  <c r="G318" i="54"/>
  <c r="C319" i="54"/>
  <c r="E319" i="54"/>
  <c r="F319" i="54"/>
  <c r="G319" i="54"/>
  <c r="C320" i="54"/>
  <c r="E320" i="54"/>
  <c r="F320" i="54"/>
  <c r="G320" i="54"/>
  <c r="C321" i="54"/>
  <c r="E321" i="54"/>
  <c r="F321" i="54"/>
  <c r="G321" i="54"/>
  <c r="C322" i="54"/>
  <c r="E322" i="54"/>
  <c r="F322" i="54"/>
  <c r="G322" i="54"/>
  <c r="C323" i="54"/>
  <c r="E323" i="54"/>
  <c r="F323" i="54"/>
  <c r="G323" i="54"/>
  <c r="C324" i="54"/>
  <c r="E324" i="54"/>
  <c r="F324" i="54"/>
  <c r="G324" i="54"/>
  <c r="C325" i="54"/>
  <c r="E325" i="54"/>
  <c r="F325" i="54"/>
  <c r="G325" i="54"/>
  <c r="C326" i="54"/>
  <c r="E326" i="54"/>
  <c r="F326" i="54"/>
  <c r="G326" i="54"/>
  <c r="C327" i="54"/>
  <c r="E327" i="54"/>
  <c r="F327" i="54"/>
  <c r="G327" i="54"/>
  <c r="C328" i="54"/>
  <c r="E328" i="54"/>
  <c r="F328" i="54"/>
  <c r="G328" i="54"/>
  <c r="C329" i="54"/>
  <c r="E329" i="54"/>
  <c r="F329" i="54"/>
  <c r="G329" i="54"/>
  <c r="C330" i="54"/>
  <c r="E330" i="54"/>
  <c r="F330" i="54"/>
  <c r="G330" i="54"/>
  <c r="C331" i="54"/>
  <c r="E331" i="54"/>
  <c r="F331" i="54"/>
  <c r="G331" i="54"/>
  <c r="C332" i="54"/>
  <c r="E332" i="54"/>
  <c r="F332" i="54"/>
  <c r="G332" i="54"/>
  <c r="C333" i="54"/>
  <c r="E333" i="54"/>
  <c r="F333" i="54"/>
  <c r="G333" i="54"/>
  <c r="C334" i="54"/>
  <c r="E334" i="54"/>
  <c r="F334" i="54"/>
  <c r="G334" i="54"/>
  <c r="C335" i="54"/>
  <c r="E335" i="54"/>
  <c r="F335" i="54"/>
  <c r="G335" i="54"/>
  <c r="C336" i="54"/>
  <c r="E336" i="54"/>
  <c r="F336" i="54"/>
  <c r="G336" i="54"/>
  <c r="C337" i="54"/>
  <c r="E337" i="54"/>
  <c r="F337" i="54"/>
  <c r="G337" i="54"/>
  <c r="C338" i="54"/>
  <c r="E338" i="54"/>
  <c r="F338" i="54"/>
  <c r="G338" i="54"/>
  <c r="C339" i="54"/>
  <c r="E339" i="54"/>
  <c r="F339" i="54"/>
  <c r="G339" i="54"/>
  <c r="C340" i="54"/>
  <c r="E340" i="54"/>
  <c r="F340" i="54"/>
  <c r="G340" i="54"/>
  <c r="C341" i="54"/>
  <c r="E341" i="54"/>
  <c r="F341" i="54"/>
  <c r="G341" i="54"/>
  <c r="C342" i="54"/>
  <c r="E342" i="54"/>
  <c r="F342" i="54"/>
  <c r="G342" i="54"/>
  <c r="C343" i="54"/>
  <c r="E343" i="54"/>
  <c r="F343" i="54"/>
  <c r="G343" i="54"/>
  <c r="C344" i="54"/>
  <c r="E344" i="54"/>
  <c r="F344" i="54"/>
  <c r="G344" i="54"/>
  <c r="C345" i="54"/>
  <c r="E345" i="54"/>
  <c r="F345" i="54"/>
  <c r="G345" i="54"/>
  <c r="C346" i="54"/>
  <c r="E346" i="54"/>
  <c r="F346" i="54"/>
  <c r="G346" i="54"/>
  <c r="C347" i="54"/>
  <c r="E347" i="54"/>
  <c r="F347" i="54"/>
  <c r="G347" i="54"/>
  <c r="C348" i="54"/>
  <c r="E348" i="54"/>
  <c r="F348" i="54"/>
  <c r="G348" i="54"/>
  <c r="C349" i="54"/>
  <c r="E349" i="54"/>
  <c r="F349" i="54"/>
  <c r="G349" i="54"/>
  <c r="C350" i="54"/>
  <c r="E350" i="54"/>
  <c r="F350" i="54"/>
  <c r="G350" i="54"/>
  <c r="C351" i="54"/>
  <c r="E351" i="54"/>
  <c r="F351" i="54"/>
  <c r="G351" i="54"/>
  <c r="C352" i="54"/>
  <c r="E352" i="54"/>
  <c r="F352" i="54"/>
  <c r="G352" i="54"/>
  <c r="C353" i="54"/>
  <c r="E353" i="54"/>
  <c r="F353" i="54"/>
  <c r="G353" i="54"/>
  <c r="C354" i="54"/>
  <c r="E354" i="54"/>
  <c r="F354" i="54"/>
  <c r="G354" i="54"/>
  <c r="C355" i="54"/>
  <c r="E355" i="54"/>
  <c r="F355" i="54"/>
  <c r="G355" i="54"/>
  <c r="C356" i="54"/>
  <c r="E356" i="54"/>
  <c r="F356" i="54"/>
  <c r="G356" i="54"/>
  <c r="C357" i="54"/>
  <c r="E357" i="54"/>
  <c r="F357" i="54"/>
  <c r="G357" i="54"/>
  <c r="C358" i="54"/>
  <c r="E358" i="54"/>
  <c r="F358" i="54"/>
  <c r="G358" i="54"/>
  <c r="C359" i="54"/>
  <c r="E359" i="54"/>
  <c r="F359" i="54"/>
  <c r="G359" i="54"/>
  <c r="C360" i="54"/>
  <c r="E360" i="54"/>
  <c r="F360" i="54"/>
  <c r="G360" i="54"/>
  <c r="C361" i="54"/>
  <c r="E361" i="54"/>
  <c r="F361" i="54"/>
  <c r="G361" i="54"/>
  <c r="C362" i="54"/>
  <c r="E362" i="54"/>
  <c r="F362" i="54"/>
  <c r="G362" i="54"/>
  <c r="C363" i="54"/>
  <c r="E363" i="54"/>
  <c r="F363" i="54"/>
  <c r="G363" i="54"/>
  <c r="C364" i="54"/>
  <c r="E364" i="54"/>
  <c r="F364" i="54"/>
  <c r="G364" i="54"/>
  <c r="C365" i="54"/>
  <c r="E365" i="54"/>
  <c r="F365" i="54"/>
  <c r="G365" i="54"/>
  <c r="C366" i="54"/>
  <c r="E366" i="54"/>
  <c r="F366" i="54"/>
  <c r="G366" i="54"/>
  <c r="C367" i="54"/>
  <c r="E367" i="54"/>
  <c r="F367" i="54"/>
  <c r="G367" i="54"/>
  <c r="C368" i="54"/>
  <c r="E368" i="54"/>
  <c r="F368" i="54"/>
  <c r="G368" i="54"/>
  <c r="C369" i="54"/>
  <c r="E369" i="54"/>
  <c r="F369" i="54"/>
  <c r="G369" i="54"/>
  <c r="C370" i="54"/>
  <c r="E370" i="54"/>
  <c r="F370" i="54"/>
  <c r="G370" i="54"/>
  <c r="C371" i="54"/>
  <c r="E371" i="54"/>
  <c r="F371" i="54"/>
  <c r="G371" i="54"/>
  <c r="C372" i="54"/>
  <c r="E372" i="54"/>
  <c r="F372" i="54"/>
  <c r="G372" i="54"/>
  <c r="C373" i="54"/>
  <c r="E373" i="54"/>
  <c r="F373" i="54"/>
  <c r="G373" i="54"/>
  <c r="C374" i="54"/>
  <c r="E374" i="54"/>
  <c r="F374" i="54"/>
  <c r="G374" i="54"/>
  <c r="C375" i="54"/>
  <c r="E375" i="54"/>
  <c r="F375" i="54"/>
  <c r="G375" i="54"/>
  <c r="C376" i="54"/>
  <c r="E376" i="54"/>
  <c r="F376" i="54"/>
  <c r="G376" i="54"/>
  <c r="C377" i="54"/>
  <c r="E377" i="54"/>
  <c r="F377" i="54"/>
  <c r="G377" i="54"/>
  <c r="C378" i="54"/>
  <c r="E378" i="54"/>
  <c r="F378" i="54"/>
  <c r="G378" i="54"/>
  <c r="C379" i="54"/>
  <c r="E379" i="54"/>
  <c r="F379" i="54"/>
  <c r="G379" i="54"/>
  <c r="C380" i="54"/>
  <c r="E380" i="54"/>
  <c r="F380" i="54"/>
  <c r="G380" i="54"/>
  <c r="C381" i="54"/>
  <c r="E381" i="54"/>
  <c r="F381" i="54"/>
  <c r="G381" i="54"/>
  <c r="C382" i="54"/>
  <c r="E382" i="54"/>
  <c r="F382" i="54"/>
  <c r="G382" i="54"/>
  <c r="C383" i="54"/>
  <c r="E383" i="54"/>
  <c r="F383" i="54"/>
  <c r="G383" i="54"/>
  <c r="C384" i="54"/>
  <c r="E384" i="54"/>
  <c r="F384" i="54"/>
  <c r="G384" i="54"/>
  <c r="C385" i="54"/>
  <c r="E385" i="54"/>
  <c r="F385" i="54"/>
  <c r="G385" i="54"/>
  <c r="C386" i="54"/>
  <c r="E386" i="54"/>
  <c r="F386" i="54"/>
  <c r="G386" i="54"/>
  <c r="C387" i="54"/>
  <c r="E387" i="54"/>
  <c r="F387" i="54"/>
  <c r="G387" i="54"/>
  <c r="C388" i="54"/>
  <c r="E388" i="54"/>
  <c r="F388" i="54"/>
  <c r="G388" i="54"/>
  <c r="C389" i="54"/>
  <c r="E389" i="54"/>
  <c r="F389" i="54"/>
  <c r="G389" i="54"/>
  <c r="C390" i="54"/>
  <c r="E390" i="54"/>
  <c r="F390" i="54"/>
  <c r="G390" i="54"/>
  <c r="C391" i="54"/>
  <c r="E391" i="54"/>
  <c r="F391" i="54"/>
  <c r="G391" i="54"/>
  <c r="C392" i="54"/>
  <c r="E392" i="54"/>
  <c r="F392" i="54"/>
  <c r="G392" i="54"/>
  <c r="C393" i="54"/>
  <c r="E393" i="54"/>
  <c r="F393" i="54"/>
  <c r="G393" i="54"/>
  <c r="C394" i="54"/>
  <c r="E394" i="54"/>
  <c r="F394" i="54"/>
  <c r="G394" i="54"/>
  <c r="C395" i="54"/>
  <c r="E395" i="54"/>
  <c r="F395" i="54"/>
  <c r="G395" i="54"/>
  <c r="C396" i="54"/>
  <c r="E396" i="54"/>
  <c r="F396" i="54"/>
  <c r="G396" i="54"/>
  <c r="C397" i="54"/>
  <c r="E397" i="54"/>
  <c r="F397" i="54"/>
  <c r="G397" i="54"/>
  <c r="C398" i="54"/>
  <c r="E398" i="54"/>
  <c r="F398" i="54"/>
  <c r="G398" i="54"/>
  <c r="C399" i="54"/>
  <c r="E399" i="54"/>
  <c r="F399" i="54"/>
  <c r="G399" i="54"/>
  <c r="C400" i="54"/>
  <c r="E400" i="54"/>
  <c r="F400" i="54"/>
  <c r="G400" i="54"/>
  <c r="C401" i="54"/>
  <c r="E401" i="54"/>
  <c r="F401" i="54"/>
  <c r="G401" i="54"/>
  <c r="C402" i="54"/>
  <c r="E402" i="54"/>
  <c r="F402" i="54"/>
  <c r="G402" i="54"/>
  <c r="C403" i="54"/>
  <c r="E403" i="54"/>
  <c r="F403" i="54"/>
  <c r="G403" i="54"/>
  <c r="C404" i="54"/>
  <c r="E404" i="54"/>
  <c r="F404" i="54"/>
  <c r="G404" i="54"/>
  <c r="C405" i="54"/>
  <c r="E405" i="54"/>
  <c r="F405" i="54"/>
  <c r="G405" i="54"/>
  <c r="C406" i="54"/>
  <c r="E406" i="54"/>
  <c r="F406" i="54"/>
  <c r="G406" i="54"/>
  <c r="C407" i="54"/>
  <c r="E407" i="54"/>
  <c r="F407" i="54"/>
  <c r="G407" i="54"/>
  <c r="C408" i="54"/>
  <c r="E408" i="54"/>
  <c r="F408" i="54"/>
  <c r="G408" i="54"/>
  <c r="C409" i="54"/>
  <c r="E409" i="54"/>
  <c r="F409" i="54"/>
  <c r="G409" i="54"/>
  <c r="C410" i="54"/>
  <c r="E410" i="54"/>
  <c r="F410" i="54"/>
  <c r="G410" i="54"/>
  <c r="C411" i="54"/>
  <c r="E411" i="54"/>
  <c r="F411" i="54"/>
  <c r="G411" i="54"/>
  <c r="C412" i="54"/>
  <c r="E412" i="54"/>
  <c r="F412" i="54"/>
  <c r="G412" i="54"/>
  <c r="C413" i="54"/>
  <c r="E413" i="54"/>
  <c r="F413" i="54"/>
  <c r="G413" i="54"/>
  <c r="C414" i="54"/>
  <c r="E414" i="54"/>
  <c r="F414" i="54"/>
  <c r="G414" i="54"/>
  <c r="C415" i="54"/>
  <c r="E415" i="54"/>
  <c r="F415" i="54"/>
  <c r="G415" i="54"/>
  <c r="C416" i="54"/>
  <c r="E416" i="54"/>
  <c r="F416" i="54"/>
  <c r="G416" i="54"/>
  <c r="C417" i="54"/>
  <c r="E417" i="54"/>
  <c r="F417" i="54"/>
  <c r="G417" i="54"/>
  <c r="C418" i="54"/>
  <c r="E418" i="54"/>
  <c r="F418" i="54"/>
  <c r="G418" i="54"/>
  <c r="C419" i="54"/>
  <c r="E419" i="54"/>
  <c r="F419" i="54"/>
  <c r="G419" i="54"/>
  <c r="C420" i="54"/>
  <c r="E420" i="54"/>
  <c r="F420" i="54"/>
  <c r="G420" i="54"/>
  <c r="C421" i="54"/>
  <c r="E421" i="54"/>
  <c r="F421" i="54"/>
  <c r="G421" i="54"/>
  <c r="C422" i="54"/>
  <c r="E422" i="54"/>
  <c r="F422" i="54"/>
  <c r="G422" i="54"/>
  <c r="C423" i="54"/>
  <c r="E423" i="54"/>
  <c r="F423" i="54"/>
  <c r="G423" i="54"/>
  <c r="C424" i="54"/>
  <c r="E424" i="54"/>
  <c r="F424" i="54"/>
  <c r="G424" i="54"/>
  <c r="C425" i="54"/>
  <c r="E425" i="54"/>
  <c r="F425" i="54"/>
  <c r="G425" i="54"/>
  <c r="C426" i="54"/>
  <c r="E426" i="54"/>
  <c r="F426" i="54"/>
  <c r="G426" i="54"/>
  <c r="C427" i="54"/>
  <c r="E427" i="54"/>
  <c r="F427" i="54"/>
  <c r="G427" i="54"/>
  <c r="C428" i="54"/>
  <c r="E428" i="54"/>
  <c r="F428" i="54"/>
  <c r="G428" i="54"/>
  <c r="C429" i="54"/>
  <c r="E429" i="54"/>
  <c r="F429" i="54"/>
  <c r="G429" i="54"/>
  <c r="C430" i="54"/>
  <c r="E430" i="54"/>
  <c r="F430" i="54"/>
  <c r="G430" i="54"/>
  <c r="C431" i="54"/>
  <c r="E431" i="54"/>
  <c r="F431" i="54"/>
  <c r="G431" i="54"/>
  <c r="C432" i="54"/>
  <c r="E432" i="54"/>
  <c r="F432" i="54"/>
  <c r="G432" i="54"/>
  <c r="C433" i="54"/>
  <c r="E433" i="54"/>
  <c r="F433" i="54"/>
  <c r="G433" i="54"/>
  <c r="C434" i="54"/>
  <c r="E434" i="54"/>
  <c r="F434" i="54"/>
  <c r="G434" i="54"/>
  <c r="C435" i="54"/>
  <c r="E435" i="54"/>
  <c r="F435" i="54"/>
  <c r="G435" i="54"/>
  <c r="C436" i="54"/>
  <c r="E436" i="54"/>
  <c r="F436" i="54"/>
  <c r="G436" i="54"/>
  <c r="C437" i="54"/>
  <c r="E437" i="54"/>
  <c r="F437" i="54"/>
  <c r="G437" i="54"/>
  <c r="C438" i="54"/>
  <c r="E438" i="54"/>
  <c r="F438" i="54"/>
  <c r="G438" i="54"/>
  <c r="C439" i="54"/>
  <c r="E439" i="54"/>
  <c r="F439" i="54"/>
  <c r="G439" i="54"/>
  <c r="C440" i="54"/>
  <c r="E440" i="54"/>
  <c r="F440" i="54"/>
  <c r="G440" i="54"/>
  <c r="C441" i="54"/>
  <c r="E441" i="54"/>
  <c r="F441" i="54"/>
  <c r="G441" i="54"/>
  <c r="C442" i="54"/>
  <c r="E442" i="54"/>
  <c r="F442" i="54"/>
  <c r="G442" i="54"/>
  <c r="C443" i="54"/>
  <c r="E443" i="54"/>
  <c r="F443" i="54"/>
  <c r="G443" i="54"/>
  <c r="C444" i="54"/>
  <c r="E444" i="54"/>
  <c r="F444" i="54"/>
  <c r="G444" i="54"/>
  <c r="C445" i="54"/>
  <c r="E445" i="54"/>
  <c r="F445" i="54"/>
  <c r="G445" i="54"/>
  <c r="C446" i="54"/>
  <c r="E446" i="54"/>
  <c r="F446" i="54"/>
  <c r="G446" i="54"/>
  <c r="C447" i="54"/>
  <c r="E447" i="54"/>
  <c r="F447" i="54"/>
  <c r="G447" i="54"/>
  <c r="C448" i="54"/>
  <c r="E448" i="54"/>
  <c r="F448" i="54"/>
  <c r="G448" i="54"/>
  <c r="C449" i="54"/>
  <c r="E449" i="54"/>
  <c r="F449" i="54"/>
  <c r="G449" i="54"/>
  <c r="C450" i="54"/>
  <c r="E450" i="54"/>
  <c r="F450" i="54"/>
  <c r="G450" i="54"/>
  <c r="C451" i="54"/>
  <c r="E451" i="54"/>
  <c r="F451" i="54"/>
  <c r="G451" i="54"/>
  <c r="C452" i="54"/>
  <c r="E452" i="54"/>
  <c r="F452" i="54"/>
  <c r="G452" i="54"/>
  <c r="C453" i="54"/>
  <c r="E453" i="54"/>
  <c r="F453" i="54"/>
  <c r="G453" i="54"/>
  <c r="C454" i="54"/>
  <c r="E454" i="54"/>
  <c r="F454" i="54"/>
  <c r="G454" i="54"/>
  <c r="C455" i="54"/>
  <c r="E455" i="54"/>
  <c r="F455" i="54"/>
  <c r="G455" i="54"/>
  <c r="C456" i="54"/>
  <c r="E456" i="54"/>
  <c r="F456" i="54"/>
  <c r="G456" i="54"/>
  <c r="C457" i="54"/>
  <c r="E457" i="54"/>
  <c r="F457" i="54"/>
  <c r="G457" i="54"/>
  <c r="C466" i="54"/>
  <c r="E466" i="54"/>
  <c r="F466" i="54"/>
  <c r="C467" i="54"/>
  <c r="E467" i="54"/>
  <c r="F467" i="54"/>
  <c r="C468" i="54"/>
  <c r="E468" i="54"/>
  <c r="F468" i="54"/>
  <c r="C469" i="54"/>
  <c r="E469" i="54"/>
  <c r="F469" i="54"/>
  <c r="C470" i="54"/>
  <c r="E470" i="54"/>
  <c r="F470" i="54"/>
  <c r="C471" i="54"/>
  <c r="E471" i="54"/>
  <c r="F471" i="54"/>
  <c r="C472" i="54"/>
  <c r="E472" i="54"/>
  <c r="F472" i="54"/>
  <c r="C473" i="54"/>
  <c r="E473" i="54"/>
  <c r="F473" i="54"/>
  <c r="C474" i="54"/>
  <c r="E474" i="54"/>
  <c r="F474" i="54"/>
  <c r="C475" i="54"/>
  <c r="E475" i="54"/>
  <c r="F475" i="54"/>
  <c r="C476" i="54"/>
  <c r="E476" i="54"/>
  <c r="F476" i="54"/>
  <c r="C477" i="54"/>
  <c r="E477" i="54"/>
  <c r="F477" i="54"/>
  <c r="C478" i="54"/>
  <c r="E478" i="54"/>
  <c r="F478" i="54"/>
  <c r="C479" i="54"/>
  <c r="E479" i="54"/>
  <c r="F479" i="54"/>
  <c r="C480" i="54"/>
  <c r="E480" i="54"/>
  <c r="F480" i="54"/>
  <c r="C481" i="54"/>
  <c r="E481" i="54"/>
  <c r="F481" i="54"/>
  <c r="C482" i="54"/>
  <c r="E482" i="54"/>
  <c r="F482" i="54"/>
  <c r="C483" i="54"/>
  <c r="E483" i="54"/>
  <c r="F483" i="54"/>
  <c r="C484" i="54"/>
  <c r="E484" i="54"/>
  <c r="F484" i="54"/>
  <c r="C485" i="54"/>
  <c r="E485" i="54"/>
  <c r="F485" i="54"/>
  <c r="C486" i="54"/>
  <c r="E486" i="54"/>
  <c r="F486" i="54"/>
  <c r="C487" i="54"/>
  <c r="E487" i="54"/>
  <c r="F487" i="54"/>
  <c r="C488" i="54"/>
  <c r="E488" i="54"/>
  <c r="F488" i="54"/>
  <c r="C489" i="54"/>
  <c r="E489" i="54"/>
  <c r="F489" i="54"/>
  <c r="C490" i="54"/>
  <c r="E490" i="54"/>
  <c r="F490" i="54"/>
  <c r="C491" i="54"/>
  <c r="E491" i="54"/>
  <c r="F491" i="54"/>
  <c r="C492" i="54"/>
  <c r="E492" i="54"/>
  <c r="F492" i="54"/>
  <c r="C493" i="54"/>
  <c r="E493" i="54"/>
  <c r="F493" i="54"/>
  <c r="C494" i="54"/>
  <c r="E494" i="54"/>
  <c r="F494" i="54"/>
  <c r="C495" i="54"/>
  <c r="E495" i="54"/>
  <c r="F495" i="54"/>
  <c r="C496" i="54"/>
  <c r="E496" i="54"/>
  <c r="F496" i="54"/>
  <c r="C497" i="54"/>
  <c r="E497" i="54"/>
  <c r="F497" i="54"/>
  <c r="C498" i="54"/>
  <c r="E498" i="54"/>
  <c r="F498" i="54"/>
  <c r="C499" i="54"/>
  <c r="E499" i="54"/>
  <c r="F499" i="54"/>
  <c r="C500" i="54"/>
  <c r="E500" i="54"/>
  <c r="F500" i="54"/>
  <c r="C501" i="54"/>
  <c r="E501" i="54"/>
  <c r="F501" i="54"/>
  <c r="C502" i="54"/>
  <c r="E502" i="54"/>
  <c r="F502" i="54"/>
  <c r="C503" i="54"/>
  <c r="E503" i="54"/>
  <c r="F503" i="54"/>
  <c r="C504" i="54"/>
  <c r="E504" i="54"/>
  <c r="F504" i="54"/>
  <c r="C505" i="54"/>
  <c r="E505" i="54"/>
  <c r="F505" i="54"/>
  <c r="C506" i="54"/>
  <c r="E506" i="54"/>
  <c r="F506" i="54"/>
  <c r="C507" i="54"/>
  <c r="E507" i="54"/>
  <c r="F507" i="54"/>
  <c r="C508" i="54"/>
  <c r="E508" i="54"/>
  <c r="F508" i="54"/>
  <c r="C509" i="54"/>
  <c r="E509" i="54"/>
  <c r="F509" i="54"/>
  <c r="C510" i="54"/>
  <c r="E510" i="54"/>
  <c r="F510" i="54"/>
  <c r="C511" i="54"/>
  <c r="E511" i="54"/>
  <c r="F511" i="54"/>
  <c r="C512" i="54"/>
  <c r="E512" i="54"/>
  <c r="F512" i="54"/>
  <c r="C513" i="54"/>
  <c r="E513" i="54"/>
  <c r="F513" i="54"/>
  <c r="C514" i="54"/>
  <c r="E514" i="54"/>
  <c r="F514" i="54"/>
  <c r="C515" i="54"/>
  <c r="E515" i="54"/>
  <c r="F515" i="54"/>
  <c r="C516" i="54"/>
  <c r="E516" i="54"/>
  <c r="F516" i="54"/>
  <c r="C517" i="54"/>
  <c r="E517" i="54"/>
  <c r="F517" i="54"/>
  <c r="C518" i="54"/>
  <c r="E518" i="54"/>
  <c r="F518" i="54"/>
  <c r="C519" i="54"/>
  <c r="E519" i="54"/>
  <c r="F519" i="54"/>
  <c r="C520" i="54"/>
  <c r="E520" i="54"/>
  <c r="F520" i="54"/>
  <c r="C521" i="54"/>
  <c r="E521" i="54"/>
  <c r="F521" i="54"/>
  <c r="C522" i="54"/>
  <c r="E522" i="54"/>
  <c r="F522" i="54"/>
  <c r="C523" i="54"/>
  <c r="E523" i="54"/>
  <c r="F523" i="54"/>
  <c r="C524" i="54"/>
  <c r="E524" i="54"/>
  <c r="F524" i="54"/>
  <c r="C525" i="54"/>
  <c r="E525" i="54"/>
  <c r="F525" i="54"/>
  <c r="C526" i="54"/>
  <c r="E526" i="54"/>
  <c r="F526" i="54"/>
  <c r="C527" i="54"/>
  <c r="E527" i="54"/>
  <c r="F527" i="54"/>
  <c r="C528" i="54"/>
  <c r="E528" i="54"/>
  <c r="F528" i="54"/>
  <c r="C529" i="54"/>
  <c r="E529" i="54"/>
  <c r="F529" i="54"/>
  <c r="C530" i="54"/>
  <c r="E530" i="54"/>
  <c r="F530" i="54"/>
  <c r="C531" i="54"/>
  <c r="E531" i="54"/>
  <c r="F531" i="54"/>
  <c r="C532" i="54"/>
  <c r="E532" i="54"/>
  <c r="F532" i="54"/>
  <c r="C533" i="54"/>
  <c r="E533" i="54"/>
  <c r="F533" i="54"/>
  <c r="C534" i="54"/>
  <c r="E534" i="54"/>
  <c r="F534" i="54"/>
  <c r="C535" i="54"/>
  <c r="E535" i="54"/>
  <c r="F535" i="54"/>
  <c r="C536" i="54"/>
  <c r="E536" i="54"/>
  <c r="F536" i="54"/>
  <c r="C537" i="54"/>
  <c r="E537" i="54"/>
  <c r="F537" i="54"/>
  <c r="C538" i="54"/>
  <c r="E538" i="54"/>
  <c r="F538" i="54"/>
  <c r="C539" i="54"/>
  <c r="E539" i="54"/>
  <c r="F539" i="54"/>
  <c r="C540" i="54"/>
  <c r="E540" i="54"/>
  <c r="F540" i="54"/>
  <c r="C541" i="54"/>
  <c r="E541" i="54"/>
  <c r="F541" i="54"/>
  <c r="C542" i="54"/>
  <c r="E542" i="54"/>
  <c r="F542" i="54"/>
  <c r="C543" i="54"/>
  <c r="E543" i="54"/>
  <c r="F543" i="54"/>
  <c r="C544" i="54"/>
  <c r="E544" i="54"/>
  <c r="F544" i="54"/>
  <c r="C545" i="54"/>
  <c r="E545" i="54"/>
  <c r="F545" i="54"/>
  <c r="C546" i="54"/>
  <c r="E546" i="54"/>
  <c r="F546" i="54"/>
  <c r="C547" i="54"/>
  <c r="E547" i="54"/>
  <c r="F547" i="54"/>
  <c r="C548" i="54"/>
  <c r="E548" i="54"/>
  <c r="F548" i="54"/>
  <c r="C549" i="54"/>
  <c r="E549" i="54"/>
  <c r="F549" i="54"/>
  <c r="C550" i="54"/>
  <c r="E550" i="54"/>
  <c r="F550" i="54"/>
  <c r="C551" i="54"/>
  <c r="E551" i="54"/>
  <c r="F551" i="54"/>
  <c r="C552" i="54"/>
  <c r="E552" i="54"/>
  <c r="F552" i="54"/>
  <c r="C553" i="54"/>
  <c r="E553" i="54"/>
  <c r="F553" i="54"/>
  <c r="C554" i="54"/>
  <c r="E554" i="54"/>
  <c r="F554" i="54"/>
  <c r="C555" i="54"/>
  <c r="E555" i="54"/>
  <c r="F555" i="54"/>
  <c r="C556" i="54"/>
  <c r="E556" i="54"/>
  <c r="F556" i="54"/>
  <c r="C557" i="54"/>
  <c r="E557" i="54"/>
  <c r="F557" i="54"/>
  <c r="C558" i="54"/>
  <c r="E558" i="54"/>
  <c r="F558" i="54"/>
  <c r="C559" i="54"/>
  <c r="E559" i="54"/>
  <c r="F559" i="54"/>
  <c r="C560" i="54"/>
  <c r="E560" i="54"/>
  <c r="F560" i="54"/>
  <c r="C561" i="54"/>
  <c r="E561" i="54"/>
  <c r="F561" i="54"/>
  <c r="C562" i="54"/>
  <c r="E562" i="54"/>
  <c r="F562" i="54"/>
  <c r="C563" i="54"/>
  <c r="E563" i="54"/>
  <c r="F563" i="54"/>
  <c r="C564" i="54"/>
  <c r="E564" i="54"/>
  <c r="F564" i="54"/>
  <c r="C565" i="54"/>
  <c r="E565" i="54"/>
  <c r="F565" i="54"/>
  <c r="C566" i="54"/>
  <c r="E566" i="54"/>
  <c r="F566" i="54"/>
  <c r="C567" i="54"/>
  <c r="E567" i="54"/>
  <c r="F567" i="54"/>
  <c r="C568" i="54"/>
  <c r="E568" i="54"/>
  <c r="F568" i="54"/>
  <c r="C569" i="54"/>
  <c r="E569" i="54"/>
  <c r="F569" i="54"/>
  <c r="C570" i="54"/>
  <c r="E570" i="54"/>
  <c r="F570" i="54"/>
  <c r="C571" i="54"/>
  <c r="E571" i="54"/>
  <c r="F571" i="54"/>
  <c r="C572" i="54"/>
  <c r="E572" i="54"/>
  <c r="F572" i="54"/>
  <c r="C573" i="54"/>
  <c r="E573" i="54"/>
  <c r="F573" i="54"/>
  <c r="C574" i="54"/>
  <c r="E574" i="54"/>
  <c r="F574" i="54"/>
  <c r="C575" i="54"/>
  <c r="E575" i="54"/>
  <c r="F575" i="54"/>
  <c r="C576" i="54"/>
  <c r="E576" i="54"/>
  <c r="F576" i="54"/>
  <c r="C577" i="54"/>
  <c r="E577" i="54"/>
  <c r="F577" i="54"/>
  <c r="C578" i="54"/>
  <c r="E578" i="54"/>
  <c r="F578" i="54"/>
  <c r="C579" i="54"/>
  <c r="E579" i="54"/>
  <c r="F579" i="54"/>
  <c r="C580" i="54"/>
  <c r="E580" i="54"/>
  <c r="F580" i="54"/>
  <c r="C581" i="54"/>
  <c r="E581" i="54"/>
  <c r="F581" i="54"/>
  <c r="C582" i="54"/>
  <c r="E582" i="54"/>
  <c r="F582" i="54"/>
  <c r="C583" i="54"/>
  <c r="E583" i="54"/>
  <c r="F583" i="54"/>
  <c r="C584" i="54"/>
  <c r="E584" i="54"/>
  <c r="F584" i="54"/>
  <c r="C585" i="54"/>
  <c r="E585" i="54"/>
  <c r="F585" i="54"/>
  <c r="C586" i="54"/>
  <c r="E586" i="54"/>
  <c r="F586" i="54"/>
  <c r="C587" i="54"/>
  <c r="E587" i="54"/>
  <c r="F587" i="54"/>
  <c r="C588" i="54"/>
  <c r="E588" i="54"/>
  <c r="F588" i="54"/>
  <c r="C589" i="54"/>
  <c r="E589" i="54"/>
  <c r="F589" i="54"/>
  <c r="C590" i="54"/>
  <c r="E590" i="54"/>
  <c r="F590" i="54"/>
  <c r="C591" i="54"/>
  <c r="E591" i="54"/>
  <c r="F591" i="54"/>
  <c r="C592" i="54"/>
  <c r="E592" i="54"/>
  <c r="F592" i="54"/>
  <c r="C593" i="54"/>
  <c r="E593" i="54"/>
  <c r="F593" i="54"/>
  <c r="C594" i="54"/>
  <c r="E594" i="54"/>
  <c r="F594" i="54"/>
  <c r="C595" i="54"/>
  <c r="E595" i="54"/>
  <c r="F595" i="54"/>
  <c r="C596" i="54"/>
  <c r="E596" i="54"/>
  <c r="F596" i="54"/>
  <c r="C597" i="54"/>
  <c r="E597" i="54"/>
  <c r="F597" i="54"/>
  <c r="C598" i="54"/>
  <c r="E598" i="54"/>
  <c r="F598" i="54"/>
  <c r="C599" i="54"/>
  <c r="E599" i="54"/>
  <c r="F599" i="54"/>
  <c r="C600" i="54"/>
  <c r="E600" i="54"/>
  <c r="F600" i="54"/>
  <c r="C601" i="54"/>
  <c r="E601" i="54"/>
  <c r="F601" i="54"/>
  <c r="C602" i="54"/>
  <c r="E602" i="54"/>
  <c r="F602" i="54"/>
  <c r="C603" i="54"/>
  <c r="E603" i="54"/>
  <c r="F603" i="54"/>
  <c r="C604" i="54"/>
  <c r="E604" i="54"/>
  <c r="F604" i="54"/>
  <c r="C605" i="54"/>
  <c r="E605" i="54"/>
  <c r="F605" i="54"/>
  <c r="C606" i="54"/>
  <c r="E606" i="54"/>
  <c r="F606" i="54"/>
  <c r="C607" i="54"/>
  <c r="E607" i="54"/>
  <c r="F607" i="54"/>
  <c r="C608" i="54"/>
  <c r="E608" i="54"/>
  <c r="F608" i="54"/>
  <c r="C609" i="54"/>
  <c r="E609" i="54"/>
  <c r="F609" i="54"/>
  <c r="C610" i="54"/>
  <c r="E610" i="54"/>
  <c r="F610" i="54"/>
  <c r="C611" i="54"/>
  <c r="E611" i="54"/>
  <c r="F611" i="54"/>
  <c r="C612" i="54"/>
  <c r="E612" i="54"/>
  <c r="F612" i="54"/>
  <c r="C613" i="54"/>
  <c r="E613" i="54"/>
  <c r="F613" i="54"/>
  <c r="C614" i="54"/>
  <c r="E614" i="54"/>
  <c r="F614" i="54"/>
  <c r="C615" i="54"/>
  <c r="E615" i="54"/>
  <c r="F615" i="54"/>
  <c r="C616" i="54"/>
  <c r="E616" i="54"/>
  <c r="F616" i="54"/>
  <c r="C617" i="54"/>
  <c r="E617" i="54"/>
  <c r="F617" i="54"/>
  <c r="C618" i="54"/>
  <c r="E618" i="54"/>
  <c r="F618" i="54"/>
  <c r="C619" i="54"/>
  <c r="E619" i="54"/>
  <c r="F619" i="54"/>
  <c r="C620" i="54"/>
  <c r="E620" i="54"/>
  <c r="F620" i="54"/>
  <c r="C621" i="54"/>
  <c r="E621" i="54"/>
  <c r="F621" i="54"/>
  <c r="C622" i="54"/>
  <c r="E622" i="54"/>
  <c r="F622" i="54"/>
  <c r="C623" i="54"/>
  <c r="E623" i="54"/>
  <c r="F623" i="54"/>
  <c r="C624" i="54"/>
  <c r="E624" i="54"/>
  <c r="F624" i="54"/>
  <c r="C625" i="54"/>
  <c r="E625" i="54"/>
  <c r="F625" i="54"/>
  <c r="C626" i="54"/>
  <c r="E626" i="54"/>
  <c r="F626" i="54"/>
  <c r="C627" i="54"/>
  <c r="E627" i="54"/>
  <c r="F627" i="54"/>
  <c r="C628" i="54"/>
  <c r="E628" i="54"/>
  <c r="F628" i="54"/>
  <c r="C629" i="54"/>
  <c r="E629" i="54"/>
  <c r="F629" i="54"/>
  <c r="C630" i="54"/>
  <c r="E630" i="54"/>
  <c r="F630" i="54"/>
  <c r="C631" i="54"/>
  <c r="E631" i="54"/>
  <c r="F631" i="54"/>
  <c r="C632" i="54"/>
  <c r="E632" i="54"/>
  <c r="F632" i="54"/>
  <c r="C633" i="54"/>
  <c r="E633" i="54"/>
  <c r="F633" i="54"/>
  <c r="C634" i="54"/>
  <c r="E634" i="54"/>
  <c r="F634" i="54"/>
  <c r="C635" i="54"/>
  <c r="E635" i="54"/>
  <c r="F635" i="54"/>
  <c r="C636" i="54"/>
  <c r="E636" i="54"/>
  <c r="F636" i="54"/>
  <c r="C637" i="54"/>
  <c r="E637" i="54"/>
  <c r="F637" i="54"/>
  <c r="C638" i="54"/>
  <c r="E638" i="54"/>
  <c r="F638" i="54"/>
  <c r="C639" i="54"/>
  <c r="E639" i="54"/>
  <c r="F639" i="54"/>
  <c r="C640" i="54"/>
  <c r="E640" i="54"/>
  <c r="F640" i="54"/>
  <c r="C641" i="54"/>
  <c r="E641" i="54"/>
  <c r="F641" i="54"/>
  <c r="C642" i="54"/>
  <c r="E642" i="54"/>
  <c r="F642" i="54"/>
  <c r="C643" i="54"/>
  <c r="E643" i="54"/>
  <c r="F643" i="54"/>
  <c r="C644" i="54"/>
  <c r="E644" i="54"/>
  <c r="F644" i="54"/>
  <c r="C645" i="54"/>
  <c r="E645" i="54"/>
  <c r="F645" i="54"/>
  <c r="C646" i="54"/>
  <c r="E646" i="54"/>
  <c r="F646" i="54"/>
  <c r="C647" i="54"/>
  <c r="E647" i="54"/>
  <c r="F647" i="54"/>
  <c r="C648" i="54"/>
  <c r="E648" i="54"/>
  <c r="F648" i="54"/>
  <c r="C649" i="54"/>
  <c r="E649" i="54"/>
  <c r="F649" i="54"/>
  <c r="C650" i="54"/>
  <c r="E650" i="54"/>
  <c r="F650" i="54"/>
  <c r="C651" i="54"/>
  <c r="E651" i="54"/>
  <c r="F651" i="54"/>
  <c r="C652" i="54"/>
  <c r="E652" i="54"/>
  <c r="F652" i="54"/>
  <c r="C653" i="54"/>
  <c r="E653" i="54"/>
  <c r="F653" i="54"/>
  <c r="C654" i="54"/>
  <c r="E654" i="54"/>
  <c r="F654" i="54"/>
  <c r="C655" i="54"/>
  <c r="E655" i="54"/>
  <c r="F655" i="54"/>
  <c r="C656" i="54"/>
  <c r="E656" i="54"/>
  <c r="F656" i="54"/>
  <c r="C657" i="54"/>
  <c r="E657" i="54"/>
  <c r="F657" i="54"/>
  <c r="C658" i="54"/>
  <c r="E658" i="54"/>
  <c r="F658" i="54"/>
  <c r="C659" i="54"/>
  <c r="E659" i="54"/>
  <c r="F659" i="54"/>
  <c r="C660" i="54"/>
  <c r="E660" i="54"/>
  <c r="F660" i="54"/>
  <c r="C661" i="54"/>
  <c r="E661" i="54"/>
  <c r="F661" i="54"/>
  <c r="C662" i="54"/>
  <c r="E662" i="54"/>
  <c r="F662" i="54"/>
  <c r="C663" i="54"/>
  <c r="E663" i="54"/>
  <c r="F663" i="54"/>
  <c r="C664" i="54"/>
  <c r="E664" i="54"/>
  <c r="F664" i="54"/>
  <c r="C665" i="54"/>
  <c r="E665" i="54"/>
  <c r="F665" i="54"/>
  <c r="C666" i="54"/>
  <c r="E666" i="54"/>
  <c r="F666" i="54"/>
  <c r="C667" i="54"/>
  <c r="E667" i="54"/>
  <c r="F667" i="54"/>
  <c r="C668" i="54"/>
  <c r="E668" i="54"/>
  <c r="F668" i="54"/>
  <c r="C669" i="54"/>
  <c r="E669" i="54"/>
  <c r="F669" i="54"/>
  <c r="C670" i="54"/>
  <c r="E670" i="54"/>
  <c r="F670" i="54"/>
  <c r="C671" i="54"/>
  <c r="E671" i="54"/>
  <c r="F671" i="54"/>
  <c r="C672" i="54"/>
  <c r="E672" i="54"/>
  <c r="F672" i="54"/>
  <c r="C673" i="54"/>
  <c r="E673" i="54"/>
  <c r="F673" i="54"/>
  <c r="C674" i="54"/>
  <c r="E674" i="54"/>
  <c r="F674" i="54"/>
  <c r="C675" i="54"/>
  <c r="E675" i="54"/>
  <c r="F675" i="54"/>
  <c r="C676" i="54"/>
  <c r="E676" i="54"/>
  <c r="F676" i="54"/>
  <c r="C677" i="54"/>
  <c r="E677" i="54"/>
  <c r="F677" i="54"/>
  <c r="C678" i="54"/>
  <c r="E678" i="54"/>
  <c r="F678" i="54"/>
  <c r="C679" i="54"/>
  <c r="E679" i="54"/>
  <c r="F679" i="54"/>
  <c r="C680" i="54"/>
  <c r="E680" i="54"/>
  <c r="F680" i="54"/>
  <c r="C681" i="54"/>
  <c r="E681" i="54"/>
  <c r="F681" i="54"/>
  <c r="C682" i="54"/>
  <c r="E682" i="54"/>
  <c r="F682" i="54"/>
  <c r="C683" i="54"/>
  <c r="E683" i="54"/>
  <c r="F683" i="54"/>
  <c r="C684" i="54"/>
  <c r="E684" i="54"/>
  <c r="F684" i="54"/>
  <c r="C685" i="54"/>
  <c r="E685" i="54"/>
  <c r="F685" i="54"/>
  <c r="C692" i="54"/>
  <c r="E692" i="54"/>
  <c r="F692" i="54"/>
  <c r="C693" i="54"/>
  <c r="E693" i="54"/>
  <c r="F693" i="54"/>
  <c r="C694" i="54"/>
  <c r="E694" i="54"/>
  <c r="F694" i="54"/>
  <c r="C695" i="54"/>
  <c r="E695" i="54"/>
  <c r="F695" i="54"/>
  <c r="C696" i="54"/>
  <c r="E696" i="54"/>
  <c r="F696" i="54"/>
  <c r="C697" i="54"/>
  <c r="E697" i="54"/>
  <c r="F697" i="54"/>
  <c r="C698" i="54"/>
  <c r="E698" i="54"/>
  <c r="F698" i="54"/>
  <c r="C699" i="54"/>
  <c r="E699" i="54"/>
  <c r="F699" i="54"/>
  <c r="C700" i="54"/>
  <c r="E700" i="54"/>
  <c r="F700" i="54"/>
  <c r="C701" i="54"/>
  <c r="E701" i="54"/>
  <c r="F701" i="54"/>
  <c r="C702" i="54"/>
  <c r="E702" i="54"/>
  <c r="F702" i="54"/>
  <c r="C703" i="54"/>
  <c r="E703" i="54"/>
  <c r="F703" i="54"/>
  <c r="C704" i="54"/>
  <c r="E704" i="54"/>
  <c r="F704" i="54"/>
  <c r="C705" i="54"/>
  <c r="E705" i="54"/>
  <c r="F705" i="54"/>
  <c r="C706" i="54"/>
  <c r="E706" i="54"/>
  <c r="F706" i="54"/>
  <c r="C707" i="54"/>
  <c r="E707" i="54"/>
  <c r="F707" i="54"/>
  <c r="C708" i="54"/>
  <c r="E708" i="54"/>
  <c r="F708" i="54"/>
  <c r="C709" i="54"/>
  <c r="E709" i="54"/>
  <c r="F709" i="54"/>
  <c r="C710" i="54"/>
  <c r="E710" i="54"/>
  <c r="F710" i="54"/>
  <c r="C711" i="54"/>
  <c r="E711" i="54"/>
  <c r="F711" i="54"/>
  <c r="C712" i="54"/>
  <c r="E712" i="54"/>
  <c r="F712" i="54"/>
  <c r="C713" i="54"/>
  <c r="E713" i="54"/>
  <c r="F713" i="54"/>
  <c r="C714" i="54"/>
  <c r="E714" i="54"/>
  <c r="F714" i="54"/>
  <c r="C715" i="54"/>
  <c r="E715" i="54"/>
  <c r="F715" i="54"/>
  <c r="C716" i="54"/>
  <c r="E716" i="54"/>
  <c r="F716" i="54"/>
  <c r="C717" i="54"/>
  <c r="E717" i="54"/>
  <c r="F717" i="54"/>
  <c r="C718" i="54"/>
  <c r="E718" i="54"/>
  <c r="F718" i="54"/>
  <c r="C719" i="54"/>
  <c r="E719" i="54"/>
  <c r="F719" i="54"/>
  <c r="C720" i="54"/>
  <c r="E720" i="54"/>
  <c r="F720" i="54"/>
  <c r="C721" i="54"/>
  <c r="E721" i="54"/>
  <c r="F721" i="54"/>
  <c r="C722" i="54"/>
  <c r="E722" i="54"/>
  <c r="F722" i="54"/>
  <c r="C723" i="54"/>
  <c r="E723" i="54"/>
  <c r="F723" i="54"/>
  <c r="C724" i="54"/>
  <c r="E724" i="54"/>
  <c r="F724" i="54"/>
  <c r="C725" i="54"/>
  <c r="E725" i="54"/>
  <c r="F725" i="54"/>
  <c r="C726" i="54"/>
  <c r="E726" i="54"/>
  <c r="F726" i="54"/>
  <c r="C727" i="54"/>
  <c r="E727" i="54"/>
  <c r="F727" i="54"/>
  <c r="C728" i="54"/>
  <c r="E728" i="54"/>
  <c r="F728" i="54"/>
  <c r="C729" i="54"/>
  <c r="E729" i="54"/>
  <c r="F729" i="54"/>
  <c r="C730" i="54"/>
  <c r="E730" i="54"/>
  <c r="F730" i="54"/>
  <c r="C731" i="54"/>
  <c r="E731" i="54"/>
  <c r="F731" i="54"/>
  <c r="C732" i="54"/>
  <c r="E732" i="54"/>
  <c r="F732" i="54"/>
  <c r="C733" i="54"/>
  <c r="E733" i="54"/>
  <c r="F733" i="54"/>
  <c r="C734" i="54"/>
  <c r="E734" i="54"/>
  <c r="F734" i="54"/>
  <c r="C735" i="54"/>
  <c r="E735" i="54"/>
  <c r="F735" i="54"/>
  <c r="C736" i="54"/>
  <c r="E736" i="54"/>
  <c r="F736" i="54"/>
  <c r="C737" i="54"/>
  <c r="E737" i="54"/>
  <c r="F737" i="54"/>
  <c r="C738" i="54"/>
  <c r="E738" i="54"/>
  <c r="F738" i="54"/>
  <c r="C739" i="54"/>
  <c r="E739" i="54"/>
  <c r="F739" i="54"/>
  <c r="C740" i="54"/>
  <c r="E740" i="54"/>
  <c r="F740" i="54"/>
  <c r="C741" i="54"/>
  <c r="E741" i="54"/>
  <c r="F741" i="54"/>
  <c r="C742" i="54"/>
  <c r="E742" i="54"/>
  <c r="F742" i="54"/>
  <c r="C743" i="54"/>
  <c r="E743" i="54"/>
  <c r="F743" i="54"/>
  <c r="C744" i="54"/>
  <c r="E744" i="54"/>
  <c r="F744" i="54"/>
  <c r="C745" i="54"/>
  <c r="E745" i="54"/>
  <c r="F745" i="54"/>
  <c r="C746" i="54"/>
  <c r="E746" i="54"/>
  <c r="F746" i="54"/>
  <c r="C747" i="54"/>
  <c r="E747" i="54"/>
  <c r="F747" i="54"/>
  <c r="C748" i="54"/>
  <c r="E748" i="54"/>
  <c r="F748" i="54"/>
  <c r="C749" i="54"/>
  <c r="E749" i="54"/>
  <c r="F749" i="54"/>
  <c r="C750" i="54"/>
  <c r="E750" i="54"/>
  <c r="F750" i="54"/>
  <c r="C751" i="54"/>
  <c r="E751" i="54"/>
  <c r="F751" i="54"/>
  <c r="C752" i="54"/>
  <c r="E752" i="54"/>
  <c r="F752" i="54"/>
  <c r="C753" i="54"/>
  <c r="E753" i="54"/>
  <c r="F753" i="54"/>
  <c r="C754" i="54"/>
  <c r="E754" i="54"/>
  <c r="F754" i="54"/>
  <c r="C755" i="54"/>
  <c r="E755" i="54"/>
  <c r="F755" i="54"/>
  <c r="C756" i="54"/>
  <c r="E756" i="54"/>
  <c r="F756" i="54"/>
  <c r="C757" i="54"/>
  <c r="E757" i="54"/>
  <c r="F757" i="54"/>
  <c r="C758" i="54"/>
  <c r="E758" i="54"/>
  <c r="F758" i="54"/>
  <c r="C759" i="54"/>
  <c r="E759" i="54"/>
  <c r="F759" i="54"/>
  <c r="C760" i="54"/>
  <c r="E760" i="54"/>
  <c r="F760" i="54"/>
  <c r="C761" i="54"/>
  <c r="E761" i="54"/>
  <c r="F761" i="54"/>
  <c r="C762" i="54"/>
  <c r="E762" i="54"/>
  <c r="F762" i="54"/>
  <c r="C763" i="54"/>
  <c r="E763" i="54"/>
  <c r="F763" i="54"/>
  <c r="C764" i="54"/>
  <c r="E764" i="54"/>
  <c r="F764" i="54"/>
  <c r="C765" i="54"/>
  <c r="E765" i="54"/>
  <c r="F765" i="54"/>
  <c r="C766" i="54"/>
  <c r="E766" i="54"/>
  <c r="F766" i="54"/>
  <c r="C767" i="54"/>
  <c r="E767" i="54"/>
  <c r="F767" i="54"/>
  <c r="C768" i="54"/>
  <c r="E768" i="54"/>
  <c r="F768" i="54"/>
  <c r="C769" i="54"/>
  <c r="E769" i="54"/>
  <c r="F769" i="54"/>
  <c r="C770" i="54"/>
  <c r="E770" i="54"/>
  <c r="F770" i="54"/>
  <c r="C771" i="54"/>
  <c r="E771" i="54"/>
  <c r="F771" i="54"/>
  <c r="C772" i="54"/>
  <c r="E772" i="54"/>
  <c r="F772" i="54"/>
  <c r="C773" i="54"/>
  <c r="E773" i="54"/>
  <c r="F773" i="54"/>
  <c r="C774" i="54"/>
  <c r="E774" i="54"/>
  <c r="F774" i="54"/>
  <c r="C775" i="54"/>
  <c r="E775" i="54"/>
  <c r="F775" i="54"/>
  <c r="C776" i="54"/>
  <c r="E776" i="54"/>
  <c r="F776" i="54"/>
  <c r="C777" i="54"/>
  <c r="E777" i="54"/>
  <c r="F777" i="54"/>
  <c r="C778" i="54"/>
  <c r="E778" i="54"/>
  <c r="F778" i="54"/>
  <c r="C779" i="54"/>
  <c r="E779" i="54"/>
  <c r="F779" i="54"/>
  <c r="C780" i="54"/>
  <c r="E780" i="54"/>
  <c r="F780" i="54"/>
  <c r="C781" i="54"/>
  <c r="E781" i="54"/>
  <c r="F781" i="54"/>
  <c r="C782" i="54"/>
  <c r="E782" i="54"/>
  <c r="F782" i="54"/>
  <c r="C783" i="54"/>
  <c r="E783" i="54"/>
  <c r="F783" i="54"/>
  <c r="C784" i="54"/>
  <c r="E784" i="54"/>
  <c r="F784" i="54"/>
  <c r="C785" i="54"/>
  <c r="E785" i="54"/>
  <c r="F785" i="54"/>
  <c r="C786" i="54"/>
  <c r="E786" i="54"/>
  <c r="F786" i="54"/>
  <c r="C787" i="54"/>
  <c r="E787" i="54"/>
  <c r="F787" i="54"/>
  <c r="C788" i="54"/>
  <c r="E788" i="54"/>
  <c r="F788" i="54"/>
  <c r="C789" i="54"/>
  <c r="E789" i="54"/>
  <c r="F789" i="54"/>
  <c r="C790" i="54"/>
  <c r="E790" i="54"/>
  <c r="F790" i="54"/>
  <c r="C791" i="54"/>
  <c r="E791" i="54"/>
  <c r="F791" i="54"/>
  <c r="C792" i="54"/>
  <c r="E792" i="54"/>
  <c r="F792" i="54"/>
  <c r="C793" i="54"/>
  <c r="E793" i="54"/>
  <c r="F793" i="54"/>
  <c r="C794" i="54"/>
  <c r="E794" i="54"/>
  <c r="F794" i="54"/>
  <c r="C795" i="54"/>
  <c r="E795" i="54"/>
  <c r="F795" i="54"/>
  <c r="C796" i="54"/>
  <c r="E796" i="54"/>
  <c r="F796" i="54"/>
  <c r="C797" i="54"/>
  <c r="E797" i="54"/>
  <c r="F797" i="54"/>
  <c r="C798" i="54"/>
  <c r="E798" i="54"/>
  <c r="F798" i="54"/>
  <c r="C799" i="54"/>
  <c r="E799" i="54"/>
  <c r="F799" i="54"/>
  <c r="C800" i="54"/>
  <c r="E800" i="54"/>
  <c r="F800" i="54"/>
  <c r="C801" i="54"/>
  <c r="E801" i="54"/>
  <c r="F801" i="54"/>
  <c r="C802" i="54"/>
  <c r="E802" i="54"/>
  <c r="F802" i="54"/>
  <c r="C803" i="54"/>
  <c r="E803" i="54"/>
  <c r="F803" i="54"/>
  <c r="C804" i="54"/>
  <c r="E804" i="54"/>
  <c r="F804" i="54"/>
  <c r="C805" i="54"/>
  <c r="E805" i="54"/>
  <c r="F805" i="54"/>
  <c r="C806" i="54"/>
  <c r="E806" i="54"/>
  <c r="F806" i="54"/>
  <c r="C807" i="54"/>
  <c r="E807" i="54"/>
  <c r="F807" i="54"/>
  <c r="C808" i="54"/>
  <c r="E808" i="54"/>
  <c r="F808" i="54"/>
  <c r="C809" i="54"/>
  <c r="E809" i="54"/>
  <c r="F809" i="54"/>
  <c r="C810" i="54"/>
  <c r="E810" i="54"/>
  <c r="F810" i="54"/>
  <c r="C811" i="54"/>
  <c r="E811" i="54"/>
  <c r="F811" i="54"/>
  <c r="C812" i="54"/>
  <c r="E812" i="54"/>
  <c r="F812" i="54"/>
  <c r="C813" i="54"/>
  <c r="E813" i="54"/>
  <c r="F813" i="54"/>
  <c r="C814" i="54"/>
  <c r="E814" i="54"/>
  <c r="F814" i="54"/>
  <c r="C815" i="54"/>
  <c r="E815" i="54"/>
  <c r="F815" i="54"/>
  <c r="C816" i="54"/>
  <c r="E816" i="54"/>
  <c r="F816" i="54"/>
  <c r="C817" i="54"/>
  <c r="E817" i="54"/>
  <c r="F817" i="54"/>
  <c r="C818" i="54"/>
  <c r="E818" i="54"/>
  <c r="F818" i="54"/>
  <c r="C819" i="54"/>
  <c r="E819" i="54"/>
  <c r="F819" i="54"/>
  <c r="C820" i="54"/>
  <c r="E820" i="54"/>
  <c r="F820" i="54"/>
  <c r="C821" i="54"/>
  <c r="E821" i="54"/>
  <c r="F821" i="54"/>
  <c r="C822" i="54"/>
  <c r="E822" i="54"/>
  <c r="F822" i="54"/>
  <c r="C823" i="54"/>
  <c r="E823" i="54"/>
  <c r="F823" i="54"/>
  <c r="C824" i="54"/>
  <c r="E824" i="54"/>
  <c r="F824" i="54"/>
  <c r="C825" i="54"/>
  <c r="E825" i="54"/>
  <c r="F825" i="54"/>
  <c r="C826" i="54"/>
  <c r="E826" i="54"/>
  <c r="F826" i="54"/>
  <c r="C827" i="54"/>
  <c r="E827" i="54"/>
  <c r="F827" i="54"/>
  <c r="C828" i="54"/>
  <c r="E828" i="54"/>
  <c r="F828" i="54"/>
  <c r="C829" i="54"/>
  <c r="E829" i="54"/>
  <c r="F829" i="54"/>
  <c r="C830" i="54"/>
  <c r="E830" i="54"/>
  <c r="F830" i="54"/>
  <c r="C831" i="54"/>
  <c r="E831" i="54"/>
  <c r="F831" i="54"/>
  <c r="C832" i="54"/>
  <c r="E832" i="54"/>
  <c r="F832" i="54"/>
  <c r="C833" i="54"/>
  <c r="E833" i="54"/>
  <c r="F833" i="54"/>
  <c r="C834" i="54"/>
  <c r="E834" i="54"/>
  <c r="F834" i="54"/>
  <c r="C835" i="54"/>
  <c r="E835" i="54"/>
  <c r="F835" i="54"/>
  <c r="C836" i="54"/>
  <c r="E836" i="54"/>
  <c r="F836" i="54"/>
  <c r="C837" i="54"/>
  <c r="E837" i="54"/>
  <c r="F837" i="54"/>
  <c r="C838" i="54"/>
  <c r="E838" i="54"/>
  <c r="F838" i="54"/>
  <c r="C839" i="54"/>
  <c r="E839" i="54"/>
  <c r="F839" i="54"/>
  <c r="C840" i="54"/>
  <c r="E840" i="54"/>
  <c r="F840" i="54"/>
  <c r="C841" i="54"/>
  <c r="E841" i="54"/>
  <c r="F841" i="54"/>
  <c r="C842" i="54"/>
  <c r="E842" i="54"/>
  <c r="F842" i="54"/>
  <c r="C843" i="54"/>
  <c r="E843" i="54"/>
  <c r="F843" i="54"/>
  <c r="C844" i="54"/>
  <c r="E844" i="54"/>
  <c r="F844" i="54"/>
  <c r="C845" i="54"/>
  <c r="E845" i="54"/>
  <c r="F845" i="54"/>
  <c r="C846" i="54"/>
  <c r="E846" i="54"/>
  <c r="F846" i="54"/>
  <c r="C847" i="54"/>
  <c r="E847" i="54"/>
  <c r="F847" i="54"/>
  <c r="C848" i="54"/>
  <c r="E848" i="54"/>
  <c r="F848" i="54"/>
  <c r="C849" i="54"/>
  <c r="E849" i="54"/>
  <c r="F849" i="54"/>
  <c r="C850" i="54"/>
  <c r="E850" i="54"/>
  <c r="F850" i="54"/>
  <c r="C851" i="54"/>
  <c r="E851" i="54"/>
  <c r="F851" i="54"/>
  <c r="C852" i="54"/>
  <c r="E852" i="54"/>
  <c r="F852" i="54"/>
  <c r="C853" i="54"/>
  <c r="E853" i="54"/>
  <c r="F853" i="54"/>
  <c r="C854" i="54"/>
  <c r="E854" i="54"/>
  <c r="F854" i="54"/>
  <c r="C855" i="54"/>
  <c r="E855" i="54"/>
  <c r="F855" i="54"/>
  <c r="C856" i="54"/>
  <c r="E856" i="54"/>
  <c r="F856" i="54"/>
  <c r="C857" i="54"/>
  <c r="E857" i="54"/>
  <c r="F857" i="54"/>
  <c r="C858" i="54"/>
  <c r="E858" i="54"/>
  <c r="F858" i="54"/>
  <c r="C859" i="54"/>
  <c r="E859" i="54"/>
  <c r="F859" i="54"/>
  <c r="C860" i="54"/>
  <c r="E860" i="54"/>
  <c r="F860" i="54"/>
  <c r="C861" i="54"/>
  <c r="E861" i="54"/>
  <c r="F861" i="54"/>
  <c r="C862" i="54"/>
  <c r="E862" i="54"/>
  <c r="F862" i="54"/>
  <c r="C863" i="54"/>
  <c r="E863" i="54"/>
  <c r="F863" i="54"/>
  <c r="C864" i="54"/>
  <c r="E864" i="54"/>
  <c r="F864" i="54"/>
  <c r="C865" i="54"/>
  <c r="E865" i="54"/>
  <c r="F865" i="54"/>
  <c r="C866" i="54"/>
  <c r="E866" i="54"/>
  <c r="F866" i="54"/>
  <c r="C867" i="54"/>
  <c r="E867" i="54"/>
  <c r="F867" i="54"/>
  <c r="C868" i="54"/>
  <c r="E868" i="54"/>
  <c r="F868" i="54"/>
  <c r="C869" i="54"/>
  <c r="E869" i="54"/>
  <c r="F869" i="54"/>
  <c r="C870" i="54"/>
  <c r="E870" i="54"/>
  <c r="F870" i="54"/>
  <c r="C871" i="54"/>
  <c r="E871" i="54"/>
  <c r="F871" i="54"/>
  <c r="C872" i="54"/>
  <c r="E872" i="54"/>
  <c r="F872" i="54"/>
  <c r="C873" i="54"/>
  <c r="E873" i="54"/>
  <c r="F873" i="54"/>
  <c r="C874" i="54"/>
  <c r="E874" i="54"/>
  <c r="F874" i="54"/>
  <c r="C875" i="54"/>
  <c r="E875" i="54"/>
  <c r="F875" i="54"/>
  <c r="C876" i="54"/>
  <c r="E876" i="54"/>
  <c r="F876" i="54"/>
  <c r="C877" i="54"/>
  <c r="E877" i="54"/>
  <c r="F877" i="54"/>
  <c r="C878" i="54"/>
  <c r="E878" i="54"/>
  <c r="F878" i="54"/>
  <c r="C879" i="54"/>
  <c r="E879" i="54"/>
  <c r="F879" i="54"/>
  <c r="C880" i="54"/>
  <c r="E880" i="54"/>
  <c r="F880" i="54"/>
  <c r="C881" i="54"/>
  <c r="E881" i="54"/>
  <c r="F881" i="54"/>
  <c r="C882" i="54"/>
  <c r="E882" i="54"/>
  <c r="F882" i="54"/>
  <c r="C883" i="54"/>
  <c r="E883" i="54"/>
  <c r="F883" i="54"/>
  <c r="C884" i="54"/>
  <c r="E884" i="54"/>
  <c r="F884" i="54"/>
  <c r="C885" i="54"/>
  <c r="E885" i="54"/>
  <c r="F885" i="54"/>
  <c r="C886" i="54"/>
  <c r="E886" i="54"/>
  <c r="F886" i="54"/>
  <c r="C887" i="54"/>
  <c r="E887" i="54"/>
  <c r="F887" i="54"/>
  <c r="C888" i="54"/>
  <c r="E888" i="54"/>
  <c r="F888" i="54"/>
  <c r="C889" i="54"/>
  <c r="E889" i="54"/>
  <c r="F889" i="54"/>
  <c r="C890" i="54"/>
  <c r="E890" i="54"/>
  <c r="F890" i="54"/>
  <c r="C891" i="54"/>
  <c r="E891" i="54"/>
  <c r="F891" i="54"/>
  <c r="C892" i="54"/>
  <c r="E892" i="54"/>
  <c r="F892" i="54"/>
  <c r="C893" i="54"/>
  <c r="E893" i="54"/>
  <c r="F893" i="54"/>
  <c r="C894" i="54"/>
  <c r="E894" i="54"/>
  <c r="F894" i="54"/>
  <c r="C895" i="54"/>
  <c r="E895" i="54"/>
  <c r="F895" i="54"/>
  <c r="C896" i="54"/>
  <c r="E896" i="54"/>
  <c r="F896" i="54"/>
  <c r="C897" i="54"/>
  <c r="E897" i="54"/>
  <c r="F897" i="54"/>
  <c r="C898" i="54"/>
  <c r="E898" i="54"/>
  <c r="F898" i="54"/>
  <c r="C899" i="54"/>
  <c r="E899" i="54"/>
  <c r="F899" i="54"/>
  <c r="C900" i="54"/>
  <c r="E900" i="54"/>
  <c r="F900" i="54"/>
  <c r="C901" i="54"/>
  <c r="E901" i="54"/>
  <c r="F901" i="54"/>
  <c r="C902" i="54"/>
  <c r="E902" i="54"/>
  <c r="F902" i="54"/>
  <c r="C903" i="54"/>
  <c r="E903" i="54"/>
  <c r="F903" i="54"/>
  <c r="C904" i="54"/>
  <c r="E904" i="54"/>
  <c r="F904" i="54"/>
  <c r="C905" i="54"/>
  <c r="E905" i="54"/>
  <c r="F905" i="54"/>
  <c r="C906" i="54"/>
  <c r="E906" i="54"/>
  <c r="F906" i="54"/>
  <c r="C907" i="54"/>
  <c r="E907" i="54"/>
  <c r="F907" i="54"/>
  <c r="C908" i="54"/>
  <c r="E908" i="54"/>
  <c r="F908" i="54"/>
  <c r="C909" i="54"/>
  <c r="E909" i="54"/>
  <c r="F909" i="54"/>
  <c r="C910" i="54"/>
  <c r="E910" i="54"/>
  <c r="F910" i="54"/>
  <c r="C911" i="54"/>
  <c r="E911" i="54"/>
  <c r="F911" i="54"/>
  <c r="C922" i="54"/>
  <c r="E922" i="54"/>
  <c r="C923" i="54"/>
  <c r="E923" i="54"/>
  <c r="C924" i="54"/>
  <c r="E924" i="54"/>
  <c r="C925" i="54"/>
  <c r="E925" i="54"/>
  <c r="C926" i="54"/>
  <c r="E926" i="54"/>
  <c r="C927" i="54"/>
  <c r="E927" i="54"/>
  <c r="C928" i="54"/>
  <c r="E928" i="54"/>
  <c r="C929" i="54"/>
  <c r="E929" i="54"/>
  <c r="C930" i="54"/>
  <c r="E930" i="54"/>
  <c r="C931" i="54"/>
  <c r="E931" i="54"/>
  <c r="C932" i="54"/>
  <c r="E932" i="54"/>
  <c r="C933" i="54"/>
  <c r="E933" i="54"/>
  <c r="C934" i="54"/>
  <c r="E934" i="54"/>
  <c r="C935" i="54"/>
  <c r="E935" i="54"/>
  <c r="C936" i="54"/>
  <c r="E936" i="54"/>
  <c r="C937" i="54"/>
  <c r="E937" i="54"/>
  <c r="C938" i="54"/>
  <c r="E938" i="54"/>
  <c r="C939" i="54"/>
  <c r="E939" i="54"/>
  <c r="C940" i="54"/>
  <c r="E940" i="54"/>
  <c r="C941" i="54"/>
  <c r="E941" i="54"/>
  <c r="C942" i="54"/>
  <c r="E942" i="54"/>
  <c r="C943" i="54"/>
  <c r="E943" i="54"/>
  <c r="C944" i="54"/>
  <c r="E944" i="54"/>
  <c r="C945" i="54"/>
  <c r="E945" i="54"/>
  <c r="C946" i="54"/>
  <c r="E946" i="54"/>
  <c r="C947" i="54"/>
  <c r="E947" i="54"/>
  <c r="C948" i="54"/>
  <c r="E948" i="54"/>
  <c r="C949" i="54"/>
  <c r="E949" i="54"/>
  <c r="C950" i="54"/>
  <c r="E950" i="54"/>
  <c r="C951" i="54"/>
  <c r="E951" i="54"/>
  <c r="C952" i="54"/>
  <c r="E952" i="54"/>
  <c r="C953" i="54"/>
  <c r="E953" i="54"/>
  <c r="C954" i="54"/>
  <c r="E954" i="54"/>
  <c r="C955" i="54"/>
  <c r="E955" i="54"/>
  <c r="C956" i="54"/>
  <c r="E956" i="54"/>
  <c r="C957" i="54"/>
  <c r="E957" i="54"/>
  <c r="C958" i="54"/>
  <c r="E958" i="54"/>
  <c r="C959" i="54"/>
  <c r="E959" i="54"/>
  <c r="C960" i="54"/>
  <c r="E960" i="54"/>
  <c r="C961" i="54"/>
  <c r="E961" i="54"/>
  <c r="C962" i="54"/>
  <c r="E962" i="54"/>
  <c r="C963" i="54"/>
  <c r="E963" i="54"/>
  <c r="C964" i="54"/>
  <c r="E964" i="54"/>
  <c r="C965" i="54"/>
  <c r="E965" i="54"/>
  <c r="C966" i="54"/>
  <c r="E966" i="54"/>
  <c r="C967" i="54"/>
  <c r="E967" i="54"/>
  <c r="C968" i="54"/>
  <c r="E968" i="54"/>
  <c r="C969" i="54"/>
  <c r="E969" i="54"/>
  <c r="C970" i="54"/>
  <c r="E970" i="54"/>
  <c r="C971" i="54"/>
  <c r="E971" i="54"/>
  <c r="C972" i="54"/>
  <c r="E972" i="54"/>
  <c r="C973" i="54"/>
  <c r="E973" i="54"/>
  <c r="C974" i="54"/>
  <c r="E974" i="54"/>
  <c r="C975" i="54"/>
  <c r="E975" i="54"/>
  <c r="C976" i="54"/>
  <c r="E976" i="54"/>
  <c r="C977" i="54"/>
  <c r="E977" i="54"/>
  <c r="C978" i="54"/>
  <c r="E978" i="54"/>
  <c r="C979" i="54"/>
  <c r="E979" i="54"/>
  <c r="C980" i="54"/>
  <c r="E980" i="54"/>
  <c r="C981" i="54"/>
  <c r="E981" i="54"/>
  <c r="C982" i="54"/>
  <c r="E982" i="54"/>
  <c r="C983" i="54"/>
  <c r="E983" i="54"/>
  <c r="C984" i="54"/>
  <c r="E984" i="54"/>
  <c r="C985" i="54"/>
  <c r="E985" i="54"/>
  <c r="C986" i="54"/>
  <c r="E986" i="54"/>
  <c r="C987" i="54"/>
  <c r="E987" i="54"/>
  <c r="C988" i="54"/>
  <c r="E988" i="54"/>
  <c r="C989" i="54"/>
  <c r="E989" i="54"/>
  <c r="C990" i="54"/>
  <c r="E990" i="54"/>
  <c r="C991" i="54"/>
  <c r="E991" i="54"/>
  <c r="C992" i="54"/>
  <c r="E992" i="54"/>
  <c r="C993" i="54"/>
  <c r="E993" i="54"/>
  <c r="C994" i="54"/>
  <c r="E994" i="54"/>
  <c r="C995" i="54"/>
  <c r="E995" i="54"/>
  <c r="C996" i="54"/>
  <c r="E996" i="54"/>
  <c r="C997" i="54"/>
  <c r="E997" i="54"/>
  <c r="C998" i="54"/>
  <c r="E998" i="54"/>
  <c r="C999" i="54"/>
  <c r="E999" i="54"/>
  <c r="C1000" i="54"/>
  <c r="E1000" i="54"/>
  <c r="C1001" i="54"/>
  <c r="E1001" i="54"/>
  <c r="C1002" i="54"/>
  <c r="E1002" i="54"/>
  <c r="C1003" i="54"/>
  <c r="E1003" i="54"/>
  <c r="C1004" i="54"/>
  <c r="E1004" i="54"/>
  <c r="C1005" i="54"/>
  <c r="E1005" i="54"/>
  <c r="C1006" i="54"/>
  <c r="E1006" i="54"/>
  <c r="C1007" i="54"/>
  <c r="E1007" i="54"/>
  <c r="C1008" i="54"/>
  <c r="E1008" i="54"/>
  <c r="C1009" i="54"/>
  <c r="E1009" i="54"/>
  <c r="C1010" i="54"/>
  <c r="E1010" i="54"/>
  <c r="C1011" i="54"/>
  <c r="E1011" i="54"/>
  <c r="C1012" i="54"/>
  <c r="E1012" i="54"/>
  <c r="C1013" i="54"/>
  <c r="E1013" i="54"/>
  <c r="C1014" i="54"/>
  <c r="E1014" i="54"/>
  <c r="C1015" i="54"/>
  <c r="E1015" i="54"/>
  <c r="C1016" i="54"/>
  <c r="E1016" i="54"/>
  <c r="C1017" i="54"/>
  <c r="E1017" i="54"/>
  <c r="C1018" i="54"/>
  <c r="E1018" i="54"/>
  <c r="C1019" i="54"/>
  <c r="E1019" i="54"/>
  <c r="C1020" i="54"/>
  <c r="E1020" i="54"/>
  <c r="C1021" i="54"/>
  <c r="E1021" i="54"/>
  <c r="C1022" i="54"/>
  <c r="E1022" i="54"/>
  <c r="C1023" i="54"/>
  <c r="E1023" i="54"/>
  <c r="C1024" i="54"/>
  <c r="E1024" i="54"/>
  <c r="C1025" i="54"/>
  <c r="E1025" i="54"/>
  <c r="C1026" i="54"/>
  <c r="E1026" i="54"/>
  <c r="C1027" i="54"/>
  <c r="E1027" i="54"/>
  <c r="C1028" i="54"/>
  <c r="E1028" i="54"/>
  <c r="C1029" i="54"/>
  <c r="E1029" i="54"/>
  <c r="C1030" i="54"/>
  <c r="E1030" i="54"/>
  <c r="C1031" i="54"/>
  <c r="E1031" i="54"/>
  <c r="C1032" i="54"/>
  <c r="E1032" i="54"/>
  <c r="C1033" i="54"/>
  <c r="E1033" i="54"/>
  <c r="C1034" i="54"/>
  <c r="E1034" i="54"/>
  <c r="C1035" i="54"/>
  <c r="E1035" i="54"/>
  <c r="C1036" i="54"/>
  <c r="E1036" i="54"/>
  <c r="C1037" i="54"/>
  <c r="E1037" i="54"/>
  <c r="C1038" i="54"/>
  <c r="E1038" i="54"/>
  <c r="C1039" i="54"/>
  <c r="E1039" i="54"/>
  <c r="C1040" i="54"/>
  <c r="E1040" i="54"/>
  <c r="C1041" i="54"/>
  <c r="E1041" i="54"/>
  <c r="C1042" i="54"/>
  <c r="E1042" i="54"/>
  <c r="C1043" i="54"/>
  <c r="E1043" i="54"/>
  <c r="C1044" i="54"/>
  <c r="E1044" i="54"/>
  <c r="C1045" i="54"/>
  <c r="E1045" i="54"/>
  <c r="C1046" i="54"/>
  <c r="E1046" i="54"/>
  <c r="C1047" i="54"/>
  <c r="E1047" i="54"/>
  <c r="C1048" i="54"/>
  <c r="E1048" i="54"/>
  <c r="C1049" i="54"/>
  <c r="E1049" i="54"/>
  <c r="C1050" i="54"/>
  <c r="E1050" i="54"/>
  <c r="C1051" i="54"/>
  <c r="E1051" i="54"/>
  <c r="C1052" i="54"/>
  <c r="E1052" i="54"/>
  <c r="C1053" i="54"/>
  <c r="E1053" i="54"/>
  <c r="C1054" i="54"/>
  <c r="E1054" i="54"/>
  <c r="C1055" i="54"/>
  <c r="E1055" i="54"/>
  <c r="C1056" i="54"/>
  <c r="E1056" i="54"/>
  <c r="C1057" i="54"/>
  <c r="E1057" i="54"/>
  <c r="C1058" i="54"/>
  <c r="E1058" i="54"/>
  <c r="C1059" i="54"/>
  <c r="E1059" i="54"/>
  <c r="C1060" i="54"/>
  <c r="E1060" i="54"/>
  <c r="C1061" i="54"/>
  <c r="E1061" i="54"/>
  <c r="C1062" i="54"/>
  <c r="E1062" i="54"/>
  <c r="C1063" i="54"/>
  <c r="E1063" i="54"/>
  <c r="C1064" i="54"/>
  <c r="E1064" i="54"/>
  <c r="C1065" i="54"/>
  <c r="E1065" i="54"/>
  <c r="C1066" i="54"/>
  <c r="E1066" i="54"/>
  <c r="C1067" i="54"/>
  <c r="E1067" i="54"/>
  <c r="C1068" i="54"/>
  <c r="E1068" i="54"/>
  <c r="C1069" i="54"/>
  <c r="E1069" i="54"/>
  <c r="C1070" i="54"/>
  <c r="E1070" i="54"/>
  <c r="C1071" i="54"/>
  <c r="E1071" i="54"/>
  <c r="C1072" i="54"/>
  <c r="E1072" i="54"/>
  <c r="C1073" i="54"/>
  <c r="E1073" i="54"/>
  <c r="C1074" i="54"/>
  <c r="E1074" i="54"/>
  <c r="C1075" i="54"/>
  <c r="E1075" i="54"/>
  <c r="C1076" i="54"/>
  <c r="E1076" i="54"/>
  <c r="C1077" i="54"/>
  <c r="E1077" i="54"/>
  <c r="C1078" i="54"/>
  <c r="E1078" i="54"/>
  <c r="C1079" i="54"/>
  <c r="E1079" i="54"/>
  <c r="C1080" i="54"/>
  <c r="E1080" i="54"/>
  <c r="C1081" i="54"/>
  <c r="E1081" i="54"/>
  <c r="C1082" i="54"/>
  <c r="E1082" i="54"/>
  <c r="C1083" i="54"/>
  <c r="E1083" i="54"/>
  <c r="C1084" i="54"/>
  <c r="E1084" i="54"/>
  <c r="C1085" i="54"/>
  <c r="E1085" i="54"/>
  <c r="C1086" i="54"/>
  <c r="E1086" i="54"/>
  <c r="C1087" i="54"/>
  <c r="E1087" i="54"/>
  <c r="C1088" i="54"/>
  <c r="E1088" i="54"/>
  <c r="C1089" i="54"/>
  <c r="E1089" i="54"/>
  <c r="C1090" i="54"/>
  <c r="E1090" i="54"/>
  <c r="C1091" i="54"/>
  <c r="E1091" i="54"/>
  <c r="C1092" i="54"/>
  <c r="E1092" i="54"/>
  <c r="C1093" i="54"/>
  <c r="E1093" i="54"/>
  <c r="C1094" i="54"/>
  <c r="E1094" i="54"/>
  <c r="C1095" i="54"/>
  <c r="E1095" i="54"/>
  <c r="C1096" i="54"/>
  <c r="E1096" i="54"/>
  <c r="C1097" i="54"/>
  <c r="E1097" i="54"/>
  <c r="C1098" i="54"/>
  <c r="E1098" i="54"/>
  <c r="C1099" i="54"/>
  <c r="E1099" i="54"/>
  <c r="C1100" i="54"/>
  <c r="E1100" i="54"/>
  <c r="C1101" i="54"/>
  <c r="E1101" i="54"/>
  <c r="C1102" i="54"/>
  <c r="E1102" i="54"/>
  <c r="C1103" i="54"/>
  <c r="E1103" i="54"/>
  <c r="C1104" i="54"/>
  <c r="E1104" i="54"/>
  <c r="C1105" i="54"/>
  <c r="E1105" i="54"/>
  <c r="C1106" i="54"/>
  <c r="E1106" i="54"/>
  <c r="C1107" i="54"/>
  <c r="E1107" i="54"/>
  <c r="C1108" i="54"/>
  <c r="E1108" i="54"/>
  <c r="C1109" i="54"/>
  <c r="E1109" i="54"/>
  <c r="C1110" i="54"/>
  <c r="E1110" i="54"/>
  <c r="C1111" i="54"/>
  <c r="E1111" i="54"/>
  <c r="C1112" i="54"/>
  <c r="E1112" i="54"/>
  <c r="C1113" i="54"/>
  <c r="E1113" i="54"/>
  <c r="C1114" i="54"/>
  <c r="E1114" i="54"/>
  <c r="C1115" i="54"/>
  <c r="E1115" i="54"/>
  <c r="C1116" i="54"/>
  <c r="E1116" i="54"/>
  <c r="C1117" i="54"/>
  <c r="E1117" i="54"/>
  <c r="C1118" i="54"/>
  <c r="E1118" i="54"/>
  <c r="C1119" i="54"/>
  <c r="E1119" i="54"/>
  <c r="C1120" i="54"/>
  <c r="E1120" i="54"/>
  <c r="C1121" i="54"/>
  <c r="E1121" i="54"/>
  <c r="C1122" i="54"/>
  <c r="E1122" i="54"/>
  <c r="C1123" i="54"/>
  <c r="E1123" i="54"/>
  <c r="C1124" i="54"/>
  <c r="E1124" i="54"/>
  <c r="C1125" i="54"/>
  <c r="E1125" i="54"/>
  <c r="C1126" i="54"/>
  <c r="E1126" i="54"/>
  <c r="C1127" i="54"/>
  <c r="E1127" i="54"/>
  <c r="C1128" i="54"/>
  <c r="E1128" i="54"/>
  <c r="C1129" i="54"/>
  <c r="E1129" i="54"/>
  <c r="C1130" i="54"/>
  <c r="E1130" i="54"/>
  <c r="C1131" i="54"/>
  <c r="E1131" i="54"/>
  <c r="C1132" i="54"/>
  <c r="E1132" i="54"/>
  <c r="C1133" i="54"/>
  <c r="E1133" i="54"/>
  <c r="C1134" i="54"/>
  <c r="E1134" i="54"/>
  <c r="C1135" i="54"/>
  <c r="E1135" i="54"/>
  <c r="C1136" i="54"/>
  <c r="E1136" i="54"/>
  <c r="C1137" i="54"/>
  <c r="E1137" i="54"/>
  <c r="C1138" i="54"/>
  <c r="E1138" i="54"/>
  <c r="C1139" i="54"/>
  <c r="E1139" i="54"/>
  <c r="C1140" i="54"/>
  <c r="E1140" i="54"/>
  <c r="C1141" i="54"/>
  <c r="E1141" i="54"/>
  <c r="K1143" i="54"/>
  <c r="L1143" i="54"/>
  <c r="C1148" i="54"/>
  <c r="E1148" i="54"/>
  <c r="C1149" i="54"/>
  <c r="E1149" i="54"/>
  <c r="C1150" i="54"/>
  <c r="E1150" i="54"/>
  <c r="C1151" i="54"/>
  <c r="E1151" i="54"/>
  <c r="C1152" i="54"/>
  <c r="E1152" i="54"/>
  <c r="C1153" i="54"/>
  <c r="E1153" i="54"/>
  <c r="C1154" i="54"/>
  <c r="E1154" i="54"/>
  <c r="C1155" i="54"/>
  <c r="E1155" i="54"/>
  <c r="C1156" i="54"/>
  <c r="E1156" i="54"/>
  <c r="C1157" i="54"/>
  <c r="E1157" i="54"/>
  <c r="C1158" i="54"/>
  <c r="E1158" i="54"/>
  <c r="C1159" i="54"/>
  <c r="E1159" i="54"/>
  <c r="C1160" i="54"/>
  <c r="E1160" i="54"/>
  <c r="C1161" i="54"/>
  <c r="E1161" i="54"/>
  <c r="C1162" i="54"/>
  <c r="E1162" i="54"/>
  <c r="C1163" i="54"/>
  <c r="E1163" i="54"/>
  <c r="C1164" i="54"/>
  <c r="E1164" i="54"/>
  <c r="C1165" i="54"/>
  <c r="E1165" i="54"/>
  <c r="C1166" i="54"/>
  <c r="E1166" i="54"/>
  <c r="C1167" i="54"/>
  <c r="E1167" i="54"/>
  <c r="C1168" i="54"/>
  <c r="E1168" i="54"/>
  <c r="C1169" i="54"/>
  <c r="E1169" i="54"/>
  <c r="C1170" i="54"/>
  <c r="E1170" i="54"/>
  <c r="C1171" i="54"/>
  <c r="E1171" i="54"/>
  <c r="C1172" i="54"/>
  <c r="E1172" i="54"/>
  <c r="C1173" i="54"/>
  <c r="E1173" i="54"/>
  <c r="C1174" i="54"/>
  <c r="E1174" i="54"/>
  <c r="C1175" i="54"/>
  <c r="E1175" i="54"/>
  <c r="C1176" i="54"/>
  <c r="E1176" i="54"/>
  <c r="C1177" i="54"/>
  <c r="E1177" i="54"/>
  <c r="C1178" i="54"/>
  <c r="E1178" i="54"/>
  <c r="C1179" i="54"/>
  <c r="E1179" i="54"/>
  <c r="C1180" i="54"/>
  <c r="E1180" i="54"/>
  <c r="C1181" i="54"/>
  <c r="E1181" i="54"/>
  <c r="C1182" i="54"/>
  <c r="E1182" i="54"/>
  <c r="C1183" i="54"/>
  <c r="E1183" i="54"/>
  <c r="C1184" i="54"/>
  <c r="E1184" i="54"/>
  <c r="C1185" i="54"/>
  <c r="E1185" i="54"/>
  <c r="C1186" i="54"/>
  <c r="E1186" i="54"/>
  <c r="C1187" i="54"/>
  <c r="E1187" i="54"/>
  <c r="C1188" i="54"/>
  <c r="E1188" i="54"/>
  <c r="C1189" i="54"/>
  <c r="E1189" i="54"/>
  <c r="C1190" i="54"/>
  <c r="E1190" i="54"/>
  <c r="C1191" i="54"/>
  <c r="E1191" i="54"/>
  <c r="C1192" i="54"/>
  <c r="E1192" i="54"/>
  <c r="C1193" i="54"/>
  <c r="E1193" i="54"/>
  <c r="C1194" i="54"/>
  <c r="E1194" i="54"/>
  <c r="C1195" i="54"/>
  <c r="E1195" i="54"/>
  <c r="C1196" i="54"/>
  <c r="E1196" i="54"/>
  <c r="C1197" i="54"/>
  <c r="E1197" i="54"/>
  <c r="C1198" i="54"/>
  <c r="E1198" i="54"/>
  <c r="C1199" i="54"/>
  <c r="E1199" i="54"/>
  <c r="C1200" i="54"/>
  <c r="E1200" i="54"/>
  <c r="C1201" i="54"/>
  <c r="E1201" i="54"/>
  <c r="C1202" i="54"/>
  <c r="E1202" i="54"/>
  <c r="C1203" i="54"/>
  <c r="E1203" i="54"/>
  <c r="C1204" i="54"/>
  <c r="E1204" i="54"/>
  <c r="C1205" i="54"/>
  <c r="E1205" i="54"/>
  <c r="C1206" i="54"/>
  <c r="E1206" i="54"/>
  <c r="C1207" i="54"/>
  <c r="E1207" i="54"/>
  <c r="C1208" i="54"/>
  <c r="E1208" i="54"/>
  <c r="C1209" i="54"/>
  <c r="E1209" i="54"/>
  <c r="C1210" i="54"/>
  <c r="E1210" i="54"/>
  <c r="C1211" i="54"/>
  <c r="E1211" i="54"/>
  <c r="C1212" i="54"/>
  <c r="E1212" i="54"/>
  <c r="C1213" i="54"/>
  <c r="E1213" i="54"/>
  <c r="C1214" i="54"/>
  <c r="E1214" i="54"/>
  <c r="C1215" i="54"/>
  <c r="E1215" i="54"/>
  <c r="C1216" i="54"/>
  <c r="E1216" i="54"/>
  <c r="C1217" i="54"/>
  <c r="E1217" i="54"/>
  <c r="C1218" i="54"/>
  <c r="E1218" i="54"/>
  <c r="C1219" i="54"/>
  <c r="E1219" i="54"/>
  <c r="C1220" i="54"/>
  <c r="E1220" i="54"/>
  <c r="C1221" i="54"/>
  <c r="E1221" i="54"/>
  <c r="C1222" i="54"/>
  <c r="E1222" i="54"/>
  <c r="C1223" i="54"/>
  <c r="E1223" i="54"/>
  <c r="C1224" i="54"/>
  <c r="E1224" i="54"/>
  <c r="C1225" i="54"/>
  <c r="E1225" i="54"/>
  <c r="C1226" i="54"/>
  <c r="E1226" i="54"/>
  <c r="C1227" i="54"/>
  <c r="E1227" i="54"/>
  <c r="C1228" i="54"/>
  <c r="E1228" i="54"/>
  <c r="C1229" i="54"/>
  <c r="E1229" i="54"/>
  <c r="C1230" i="54"/>
  <c r="E1230" i="54"/>
  <c r="C1231" i="54"/>
  <c r="E1231" i="54"/>
  <c r="C1232" i="54"/>
  <c r="E1232" i="54"/>
  <c r="C1233" i="54"/>
  <c r="E1233" i="54"/>
  <c r="C1234" i="54"/>
  <c r="E1234" i="54"/>
  <c r="C1235" i="54"/>
  <c r="E1235" i="54"/>
  <c r="C1236" i="54"/>
  <c r="E1236" i="54"/>
  <c r="C1237" i="54"/>
  <c r="E1237" i="54"/>
  <c r="C1238" i="54"/>
  <c r="E1238" i="54"/>
  <c r="C1239" i="54"/>
  <c r="E1239" i="54"/>
  <c r="C1240" i="54"/>
  <c r="E1240" i="54"/>
  <c r="C1241" i="54"/>
  <c r="E1241" i="54"/>
  <c r="C1242" i="54"/>
  <c r="E1242" i="54"/>
  <c r="C1243" i="54"/>
  <c r="E1243" i="54"/>
  <c r="C1244" i="54"/>
  <c r="E1244" i="54"/>
  <c r="C1245" i="54"/>
  <c r="E1245" i="54"/>
  <c r="C1246" i="54"/>
  <c r="E1246" i="54"/>
  <c r="C1247" i="54"/>
  <c r="E1247" i="54"/>
  <c r="C1248" i="54"/>
  <c r="E1248" i="54"/>
  <c r="C1249" i="54"/>
  <c r="E1249" i="54"/>
  <c r="C1250" i="54"/>
  <c r="E1250" i="54"/>
  <c r="C1251" i="54"/>
  <c r="E1251" i="54"/>
  <c r="C1252" i="54"/>
  <c r="E1252" i="54"/>
  <c r="C1253" i="54"/>
  <c r="E1253" i="54"/>
  <c r="C1254" i="54"/>
  <c r="E1254" i="54"/>
  <c r="C1255" i="54"/>
  <c r="E1255" i="54"/>
  <c r="C1256" i="54"/>
  <c r="E1256" i="54"/>
  <c r="C1257" i="54"/>
  <c r="E1257" i="54"/>
  <c r="C1258" i="54"/>
  <c r="E1258" i="54"/>
  <c r="C1259" i="54"/>
  <c r="E1259" i="54"/>
  <c r="C1260" i="54"/>
  <c r="E1260" i="54"/>
  <c r="C1261" i="54"/>
  <c r="E1261" i="54"/>
  <c r="C1262" i="54"/>
  <c r="E1262" i="54"/>
  <c r="C1263" i="54"/>
  <c r="E1263" i="54"/>
  <c r="C1264" i="54"/>
  <c r="E1264" i="54"/>
  <c r="C1265" i="54"/>
  <c r="E1265" i="54"/>
  <c r="C1266" i="54"/>
  <c r="E1266" i="54"/>
  <c r="C1267" i="54"/>
  <c r="E1267" i="54"/>
  <c r="C1268" i="54"/>
  <c r="E1268" i="54"/>
  <c r="C1269" i="54"/>
  <c r="E1269" i="54"/>
  <c r="C1270" i="54"/>
  <c r="E1270" i="54"/>
  <c r="C1271" i="54"/>
  <c r="E1271" i="54"/>
  <c r="C1272" i="54"/>
  <c r="E1272" i="54"/>
  <c r="C1273" i="54"/>
  <c r="E1273" i="54"/>
  <c r="C1274" i="54"/>
  <c r="E1274" i="54"/>
  <c r="C1275" i="54"/>
  <c r="E1275" i="54"/>
  <c r="C1276" i="54"/>
  <c r="E1276" i="54"/>
  <c r="C1277" i="54"/>
  <c r="E1277" i="54"/>
  <c r="C1278" i="54"/>
  <c r="E1278" i="54"/>
  <c r="C1279" i="54"/>
  <c r="E1279" i="54"/>
  <c r="C1280" i="54"/>
  <c r="E1280" i="54"/>
  <c r="C1281" i="54"/>
  <c r="E1281" i="54"/>
  <c r="C1282" i="54"/>
  <c r="E1282" i="54"/>
  <c r="C1283" i="54"/>
  <c r="E1283" i="54"/>
  <c r="C1284" i="54"/>
  <c r="E1284" i="54"/>
  <c r="C1285" i="54"/>
  <c r="E1285" i="54"/>
  <c r="C1286" i="54"/>
  <c r="E1286" i="54"/>
  <c r="C1287" i="54"/>
  <c r="E1287" i="54"/>
  <c r="C1288" i="54"/>
  <c r="E1288" i="54"/>
  <c r="C1289" i="54"/>
  <c r="E1289" i="54"/>
  <c r="C1290" i="54"/>
  <c r="E1290" i="54"/>
  <c r="C1291" i="54"/>
  <c r="E1291" i="54"/>
  <c r="C1292" i="54"/>
  <c r="E1292" i="54"/>
  <c r="C1293" i="54"/>
  <c r="E1293" i="54"/>
  <c r="C1294" i="54"/>
  <c r="E1294" i="54"/>
  <c r="C1295" i="54"/>
  <c r="E1295" i="54"/>
  <c r="C1296" i="54"/>
  <c r="E1296" i="54"/>
  <c r="C1297" i="54"/>
  <c r="E1297" i="54"/>
  <c r="C1298" i="54"/>
  <c r="E1298" i="54"/>
  <c r="C1299" i="54"/>
  <c r="E1299" i="54"/>
  <c r="C1300" i="54"/>
  <c r="E1300" i="54"/>
  <c r="C1301" i="54"/>
  <c r="E1301" i="54"/>
  <c r="C1302" i="54"/>
  <c r="E1302" i="54"/>
  <c r="C1303" i="54"/>
  <c r="E1303" i="54"/>
  <c r="C1304" i="54"/>
  <c r="E1304" i="54"/>
  <c r="C1305" i="54"/>
  <c r="E1305" i="54"/>
  <c r="C1306" i="54"/>
  <c r="E1306" i="54"/>
  <c r="C1307" i="54"/>
  <c r="E1307" i="54"/>
  <c r="C1308" i="54"/>
  <c r="E1308" i="54"/>
  <c r="C1309" i="54"/>
  <c r="E1309" i="54"/>
  <c r="C1310" i="54"/>
  <c r="E1310" i="54"/>
  <c r="C1311" i="54"/>
  <c r="E1311" i="54"/>
  <c r="C1312" i="54"/>
  <c r="E1312" i="54"/>
  <c r="C1313" i="54"/>
  <c r="E1313" i="54"/>
  <c r="C1314" i="54"/>
  <c r="E1314" i="54"/>
  <c r="C1315" i="54"/>
  <c r="E1315" i="54"/>
  <c r="C1316" i="54"/>
  <c r="E1316" i="54"/>
  <c r="C1317" i="54"/>
  <c r="E1317" i="54"/>
  <c r="C1318" i="54"/>
  <c r="E1318" i="54"/>
  <c r="C1319" i="54"/>
  <c r="E1319" i="54"/>
  <c r="C1320" i="54"/>
  <c r="E1320" i="54"/>
  <c r="C1321" i="54"/>
  <c r="E1321" i="54"/>
  <c r="C1322" i="54"/>
  <c r="E1322" i="54"/>
  <c r="C1323" i="54"/>
  <c r="E1323" i="54"/>
  <c r="C1324" i="54"/>
  <c r="E1324" i="54"/>
  <c r="C1325" i="54"/>
  <c r="E1325" i="54"/>
  <c r="C1326" i="54"/>
  <c r="E1326" i="54"/>
  <c r="C1327" i="54"/>
  <c r="E1327" i="54"/>
  <c r="C1328" i="54"/>
  <c r="E1328" i="54"/>
  <c r="C1329" i="54"/>
  <c r="E1329" i="54"/>
  <c r="C1330" i="54"/>
  <c r="E1330" i="54"/>
  <c r="C1331" i="54"/>
  <c r="E1331" i="54"/>
  <c r="C1332" i="54"/>
  <c r="E1332" i="54"/>
  <c r="C1333" i="54"/>
  <c r="E1333" i="54"/>
  <c r="C1334" i="54"/>
  <c r="E1334" i="54"/>
  <c r="C1335" i="54"/>
  <c r="E1335" i="54"/>
  <c r="C1336" i="54"/>
  <c r="E1336" i="54"/>
  <c r="C1337" i="54"/>
  <c r="E1337" i="54"/>
  <c r="C1338" i="54"/>
  <c r="E1338" i="54"/>
  <c r="C1339" i="54"/>
  <c r="E1339" i="54"/>
  <c r="C1340" i="54"/>
  <c r="E1340" i="54"/>
  <c r="C1341" i="54"/>
  <c r="E1341" i="54"/>
  <c r="C1342" i="54"/>
  <c r="E1342" i="54"/>
  <c r="C1343" i="54"/>
  <c r="E1343" i="54"/>
  <c r="C1344" i="54"/>
  <c r="E1344" i="54"/>
  <c r="C1345" i="54"/>
  <c r="E1345" i="54"/>
  <c r="C1346" i="54"/>
  <c r="E1346" i="54"/>
  <c r="C1347" i="54"/>
  <c r="E1347" i="54"/>
  <c r="C1348" i="54"/>
  <c r="E1348" i="54"/>
  <c r="C1349" i="54"/>
  <c r="E1349" i="54"/>
  <c r="C1350" i="54"/>
  <c r="E1350" i="54"/>
  <c r="C1351" i="54"/>
  <c r="E1351" i="54"/>
  <c r="C1352" i="54"/>
  <c r="E1352" i="54"/>
  <c r="C1353" i="54"/>
  <c r="E1353" i="54"/>
  <c r="C1354" i="54"/>
  <c r="E1354" i="54"/>
  <c r="C1355" i="54"/>
  <c r="E1355" i="54"/>
  <c r="C1356" i="54"/>
  <c r="E1356" i="54"/>
  <c r="C1357" i="54"/>
  <c r="E1357" i="54"/>
  <c r="C1358" i="54"/>
  <c r="E1358" i="54"/>
  <c r="C1359" i="54"/>
  <c r="E1359" i="54"/>
  <c r="C1360" i="54"/>
  <c r="E1360" i="54"/>
  <c r="C1361" i="54"/>
  <c r="E1361" i="54"/>
  <c r="C1362" i="54"/>
  <c r="E1362" i="54"/>
  <c r="C1363" i="54"/>
  <c r="E1363" i="54"/>
  <c r="C1364" i="54"/>
  <c r="E1364" i="54"/>
  <c r="C1365" i="54"/>
  <c r="E1365" i="54"/>
  <c r="C1366" i="54"/>
  <c r="E1366" i="54"/>
  <c r="C1367" i="54"/>
  <c r="E1367" i="54"/>
  <c r="A1" i="51"/>
  <c r="A2" i="51"/>
  <c r="C18" i="51"/>
  <c r="F18" i="51"/>
  <c r="C23" i="51"/>
  <c r="F23" i="51"/>
  <c r="C24" i="51"/>
  <c r="F24" i="51"/>
  <c r="C29" i="51"/>
  <c r="F29" i="51"/>
  <c r="C30" i="51"/>
  <c r="F30" i="51" s="1"/>
  <c r="O30" i="51"/>
  <c r="C31" i="51"/>
  <c r="F31" i="51" s="1"/>
  <c r="C32" i="51"/>
  <c r="F32" i="51" s="1"/>
  <c r="C33" i="51"/>
  <c r="F33" i="51" s="1"/>
  <c r="C34" i="51"/>
  <c r="F34" i="51" s="1"/>
  <c r="C35" i="51"/>
  <c r="F35" i="51" s="1"/>
  <c r="F44" i="51"/>
  <c r="C66" i="51"/>
  <c r="F66" i="51"/>
  <c r="C78" i="51"/>
  <c r="C10" i="51" s="1"/>
  <c r="F10" i="51" s="1"/>
  <c r="F78" i="51"/>
  <c r="C82" i="51"/>
  <c r="C14" i="51" s="1"/>
  <c r="F14" i="51" s="1"/>
  <c r="C83" i="51"/>
  <c r="C15" i="51" s="1"/>
  <c r="F15" i="51" s="1"/>
  <c r="F83" i="51"/>
  <c r="J83" i="51"/>
  <c r="J15" i="51" s="1"/>
  <c r="N83" i="51"/>
  <c r="N15" i="51" s="1"/>
  <c r="R83" i="51"/>
  <c r="R15" i="51" s="1"/>
  <c r="F88" i="51"/>
  <c r="C92" i="51"/>
  <c r="C16" i="51" s="1"/>
  <c r="F16" i="51" s="1"/>
  <c r="F92" i="51"/>
  <c r="L92" i="51"/>
  <c r="P92" i="51"/>
  <c r="P16" i="51" s="1"/>
  <c r="C93" i="51"/>
  <c r="F93" i="51" s="1"/>
  <c r="J93" i="51"/>
  <c r="J17" i="51" s="1"/>
  <c r="K93" i="51"/>
  <c r="K17" i="51" s="1"/>
  <c r="L93" i="51"/>
  <c r="L17" i="51" s="1"/>
  <c r="M93" i="51"/>
  <c r="M17" i="51" s="1"/>
  <c r="N93" i="51"/>
  <c r="N17" i="51" s="1"/>
  <c r="O93" i="51"/>
  <c r="O17" i="51" s="1"/>
  <c r="P93" i="51"/>
  <c r="P17" i="51" s="1"/>
  <c r="Q93" i="51"/>
  <c r="Q17" i="51" s="1"/>
  <c r="R93" i="51"/>
  <c r="R17" i="51" s="1"/>
  <c r="F94" i="51"/>
  <c r="M94" i="51"/>
  <c r="M18" i="51" s="1"/>
  <c r="O94" i="51"/>
  <c r="Q94" i="51"/>
  <c r="Q18" i="51" s="1"/>
  <c r="F95" i="51"/>
  <c r="L95" i="51"/>
  <c r="L23" i="51" s="1"/>
  <c r="R95" i="51"/>
  <c r="R23" i="51" s="1"/>
  <c r="F96" i="51"/>
  <c r="K96" i="51"/>
  <c r="K24" i="51" s="1"/>
  <c r="O96" i="51"/>
  <c r="O24" i="51" s="1"/>
  <c r="Q96" i="51"/>
  <c r="Q24" i="51" s="1"/>
  <c r="F97" i="51"/>
  <c r="J97" i="51"/>
  <c r="J30" i="51" s="1"/>
  <c r="K97" i="51"/>
  <c r="K30" i="51" s="1"/>
  <c r="L97" i="51"/>
  <c r="M97" i="51"/>
  <c r="M30" i="51" s="1"/>
  <c r="N97" i="51"/>
  <c r="N30" i="51" s="1"/>
  <c r="O97" i="51"/>
  <c r="P97" i="51"/>
  <c r="P30" i="51" s="1"/>
  <c r="Q97" i="51"/>
  <c r="Q30" i="51" s="1"/>
  <c r="R97" i="51"/>
  <c r="R30" i="51" s="1"/>
  <c r="F98" i="51"/>
  <c r="J98" i="51"/>
  <c r="J31" i="51" s="1"/>
  <c r="K98" i="51"/>
  <c r="K31" i="51" s="1"/>
  <c r="L98" i="51"/>
  <c r="L31" i="51" s="1"/>
  <c r="M98" i="51"/>
  <c r="M31" i="51" s="1"/>
  <c r="N98" i="51"/>
  <c r="N31" i="51" s="1"/>
  <c r="O98" i="51"/>
  <c r="O31" i="51" s="1"/>
  <c r="P98" i="51"/>
  <c r="P31" i="51" s="1"/>
  <c r="Q98" i="51"/>
  <c r="Q31" i="51" s="1"/>
  <c r="R98" i="51"/>
  <c r="R31" i="51" s="1"/>
  <c r="F99" i="51"/>
  <c r="J99" i="51"/>
  <c r="K99" i="51"/>
  <c r="K32" i="51" s="1"/>
  <c r="L99" i="51"/>
  <c r="L32" i="51" s="1"/>
  <c r="M99" i="51"/>
  <c r="M32" i="51" s="1"/>
  <c r="N99" i="51"/>
  <c r="N32" i="51" s="1"/>
  <c r="O99" i="51"/>
  <c r="O32" i="51" s="1"/>
  <c r="P99" i="51"/>
  <c r="P32" i="51" s="1"/>
  <c r="Q99" i="51"/>
  <c r="Q32" i="51" s="1"/>
  <c r="R99" i="51"/>
  <c r="R32" i="51" s="1"/>
  <c r="F100" i="51"/>
  <c r="J100" i="51"/>
  <c r="J33" i="51" s="1"/>
  <c r="K100" i="51"/>
  <c r="L100" i="51"/>
  <c r="L33" i="51" s="1"/>
  <c r="M100" i="51"/>
  <c r="M33" i="51" s="1"/>
  <c r="N100" i="51"/>
  <c r="N33" i="51" s="1"/>
  <c r="O100" i="51"/>
  <c r="O33" i="51" s="1"/>
  <c r="P100" i="51"/>
  <c r="P33" i="51" s="1"/>
  <c r="Q100" i="51"/>
  <c r="Q33" i="51" s="1"/>
  <c r="R100" i="51"/>
  <c r="R33" i="51" s="1"/>
  <c r="F101" i="51"/>
  <c r="J101" i="51"/>
  <c r="J34" i="51" s="1"/>
  <c r="K101" i="51"/>
  <c r="K34" i="51" s="1"/>
  <c r="L101" i="51"/>
  <c r="L34" i="51" s="1"/>
  <c r="M101" i="51"/>
  <c r="M34" i="51" s="1"/>
  <c r="N101" i="51"/>
  <c r="N34" i="51" s="1"/>
  <c r="O101" i="51"/>
  <c r="O34" i="51" s="1"/>
  <c r="P101" i="51"/>
  <c r="P34" i="51" s="1"/>
  <c r="Q101" i="51"/>
  <c r="Q34" i="51" s="1"/>
  <c r="R101" i="51"/>
  <c r="R34" i="51" s="1"/>
  <c r="F102" i="51"/>
  <c r="J102" i="51"/>
  <c r="J35" i="51" s="1"/>
  <c r="K102" i="51"/>
  <c r="K35" i="51" s="1"/>
  <c r="L102" i="51"/>
  <c r="L35" i="51" s="1"/>
  <c r="M102" i="51"/>
  <c r="M35" i="51" s="1"/>
  <c r="N102" i="51"/>
  <c r="N35" i="51" s="1"/>
  <c r="O102" i="51"/>
  <c r="O35" i="51" s="1"/>
  <c r="P102" i="51"/>
  <c r="P35" i="51" s="1"/>
  <c r="Q102" i="51"/>
  <c r="Q35" i="51" s="1"/>
  <c r="R102" i="51"/>
  <c r="R35" i="51" s="1"/>
  <c r="C107" i="51"/>
  <c r="C40" i="51" s="1"/>
  <c r="F40" i="51" s="1"/>
  <c r="J107" i="51"/>
  <c r="K107" i="51"/>
  <c r="K40" i="51" s="1"/>
  <c r="L107" i="51"/>
  <c r="L40" i="51" s="1"/>
  <c r="C108" i="51"/>
  <c r="C41" i="51" s="1"/>
  <c r="F41" i="51" s="1"/>
  <c r="J108" i="51"/>
  <c r="K108" i="51"/>
  <c r="K41" i="51" s="1"/>
  <c r="L108" i="51"/>
  <c r="L41" i="51" s="1"/>
  <c r="C109" i="51"/>
  <c r="C42" i="51" s="1"/>
  <c r="F42" i="51" s="1"/>
  <c r="F109" i="51"/>
  <c r="J109" i="51"/>
  <c r="K109" i="51"/>
  <c r="K42" i="51" s="1"/>
  <c r="L109" i="51"/>
  <c r="L42" i="51" s="1"/>
  <c r="M109" i="51"/>
  <c r="M42" i="51" s="1"/>
  <c r="C110" i="51"/>
  <c r="C43" i="51" s="1"/>
  <c r="F43" i="51" s="1"/>
  <c r="J110" i="51"/>
  <c r="K110" i="51"/>
  <c r="K43" i="51" s="1"/>
  <c r="L110" i="51"/>
  <c r="L43" i="51" s="1"/>
  <c r="M110" i="51"/>
  <c r="M43" i="51" s="1"/>
  <c r="N110" i="51"/>
  <c r="N43" i="51" s="1"/>
  <c r="C111" i="51"/>
  <c r="C44" i="51" s="1"/>
  <c r="F111" i="51"/>
  <c r="J111" i="51"/>
  <c r="L111" i="51"/>
  <c r="L44" i="51" s="1"/>
  <c r="C112" i="51"/>
  <c r="C45" i="51" s="1"/>
  <c r="F45" i="51" s="1"/>
  <c r="J112" i="51"/>
  <c r="K112" i="51"/>
  <c r="K45" i="51" s="1"/>
  <c r="L112" i="51"/>
  <c r="L45" i="51" s="1"/>
  <c r="M112" i="51"/>
  <c r="M45" i="51" s="1"/>
  <c r="C113" i="51"/>
  <c r="C46" i="51" s="1"/>
  <c r="F46" i="51" s="1"/>
  <c r="F113" i="51"/>
  <c r="J113" i="51"/>
  <c r="K113" i="51"/>
  <c r="K46" i="51" s="1"/>
  <c r="L113" i="51"/>
  <c r="L46" i="51" s="1"/>
  <c r="C114" i="51"/>
  <c r="C47" i="51" s="1"/>
  <c r="F47" i="51" s="1"/>
  <c r="J114" i="51"/>
  <c r="L114" i="51"/>
  <c r="L47" i="51" s="1"/>
  <c r="C115" i="51"/>
  <c r="C48" i="51" s="1"/>
  <c r="F48" i="51" s="1"/>
  <c r="J115" i="51"/>
  <c r="L115" i="51"/>
  <c r="L48" i="51" s="1"/>
  <c r="C116" i="51"/>
  <c r="C49" i="51" s="1"/>
  <c r="F49" i="51" s="1"/>
  <c r="J116" i="51"/>
  <c r="K116" i="51"/>
  <c r="K49" i="51" s="1"/>
  <c r="L116" i="51"/>
  <c r="L49" i="51" s="1"/>
  <c r="C117" i="51"/>
  <c r="C50" i="51" s="1"/>
  <c r="F50" i="51" s="1"/>
  <c r="F117" i="51"/>
  <c r="J117" i="51"/>
  <c r="K117" i="51"/>
  <c r="K50" i="51" s="1"/>
  <c r="L117" i="51"/>
  <c r="L50" i="51" s="1"/>
  <c r="M117" i="51"/>
  <c r="M50" i="51" s="1"/>
  <c r="C118" i="51"/>
  <c r="C51" i="51" s="1"/>
  <c r="F51" i="51" s="1"/>
  <c r="J118" i="51"/>
  <c r="K118" i="51"/>
  <c r="K51" i="51" s="1"/>
  <c r="L118" i="51"/>
  <c r="L51" i="51" s="1"/>
  <c r="M118" i="51"/>
  <c r="M51" i="51" s="1"/>
  <c r="N118" i="51"/>
  <c r="N51" i="51" s="1"/>
  <c r="C119" i="51"/>
  <c r="C52" i="51" s="1"/>
  <c r="F52" i="51" s="1"/>
  <c r="C120" i="51"/>
  <c r="K120" i="51"/>
  <c r="K53" i="51" s="1"/>
  <c r="L120" i="51"/>
  <c r="L53" i="51" s="1"/>
  <c r="M120" i="51"/>
  <c r="M53" i="51" s="1"/>
  <c r="C121" i="51"/>
  <c r="C54" i="51" s="1"/>
  <c r="F54" i="51" s="1"/>
  <c r="K121" i="51"/>
  <c r="K54" i="51" s="1"/>
  <c r="L121" i="51"/>
  <c r="L54" i="51" s="1"/>
  <c r="C122" i="51"/>
  <c r="K122" i="51"/>
  <c r="K55" i="51" s="1"/>
  <c r="L122" i="51"/>
  <c r="L55" i="51" s="1"/>
  <c r="C123" i="51"/>
  <c r="C56" i="51" s="1"/>
  <c r="F56" i="51" s="1"/>
  <c r="L123" i="51"/>
  <c r="L56" i="51" s="1"/>
  <c r="C124" i="51"/>
  <c r="K124" i="51"/>
  <c r="K57" i="51" s="1"/>
  <c r="L124" i="51"/>
  <c r="L57" i="51" s="1"/>
  <c r="C125" i="51"/>
  <c r="C58" i="51" s="1"/>
  <c r="F58" i="51" s="1"/>
  <c r="K125" i="51"/>
  <c r="K58" i="51" s="1"/>
  <c r="L125" i="51"/>
  <c r="L58" i="51" s="1"/>
  <c r="M125" i="51"/>
  <c r="M58" i="51" s="1"/>
  <c r="C126" i="51"/>
  <c r="K126" i="51"/>
  <c r="K59" i="51" s="1"/>
  <c r="L126" i="51"/>
  <c r="L59" i="51" s="1"/>
  <c r="M126" i="51"/>
  <c r="M59" i="51" s="1"/>
  <c r="N126" i="51"/>
  <c r="N59" i="51" s="1"/>
  <c r="C127" i="51"/>
  <c r="C60" i="51" s="1"/>
  <c r="F60" i="51" s="1"/>
  <c r="F127" i="51"/>
  <c r="C128" i="51"/>
  <c r="F129" i="51"/>
  <c r="J129" i="51"/>
  <c r="J66" i="51" s="1"/>
  <c r="K129" i="51"/>
  <c r="K66" i="51" s="1"/>
  <c r="C61" i="51"/>
  <c r="F61" i="51" s="1"/>
  <c r="A1" i="32"/>
  <c r="A2" i="32"/>
  <c r="A1" i="50"/>
  <c r="A2" i="50"/>
  <c r="B132" i="51" s="1"/>
  <c r="J20" i="50"/>
  <c r="J134" i="51" s="1"/>
  <c r="K20" i="50"/>
  <c r="K134" i="51" s="1"/>
  <c r="L20" i="50"/>
  <c r="L134" i="51" s="1"/>
  <c r="M20" i="50"/>
  <c r="M134" i="51" s="1"/>
  <c r="N20" i="50"/>
  <c r="N134" i="51" s="1"/>
  <c r="O20" i="50"/>
  <c r="P20" i="50"/>
  <c r="Q20" i="50"/>
  <c r="Q134" i="51" s="1"/>
  <c r="R20" i="50"/>
  <c r="R134" i="51" s="1"/>
  <c r="J33" i="50"/>
  <c r="J135" i="51" s="1"/>
  <c r="K33" i="50"/>
  <c r="K135" i="51" s="1"/>
  <c r="L33" i="50"/>
  <c r="L135" i="51" s="1"/>
  <c r="M33" i="50"/>
  <c r="N33" i="50"/>
  <c r="N135" i="51" s="1"/>
  <c r="O33" i="50"/>
  <c r="P33" i="50"/>
  <c r="P135" i="51" s="1"/>
  <c r="Q33" i="50"/>
  <c r="Q135" i="51" s="1"/>
  <c r="R33" i="50"/>
  <c r="R135" i="51" s="1"/>
  <c r="J50" i="50"/>
  <c r="K50" i="50"/>
  <c r="L50" i="50"/>
  <c r="L136" i="51" s="1"/>
  <c r="L63" i="51" s="1"/>
  <c r="M50" i="50"/>
  <c r="M136" i="51" s="1"/>
  <c r="M63" i="51" s="1"/>
  <c r="N50" i="50"/>
  <c r="N136" i="51" s="1"/>
  <c r="N63" i="51" s="1"/>
  <c r="O50" i="50"/>
  <c r="P50" i="50"/>
  <c r="Q50" i="50"/>
  <c r="R50" i="50"/>
  <c r="A1" i="49"/>
  <c r="A2" i="49"/>
  <c r="K30" i="49"/>
  <c r="L30" i="49"/>
  <c r="J37" i="49"/>
  <c r="J127" i="51" s="1"/>
  <c r="K37" i="49"/>
  <c r="K127" i="51" s="1"/>
  <c r="K60" i="51" s="1"/>
  <c r="L37" i="49"/>
  <c r="L127" i="51" s="1"/>
  <c r="L60" i="51" s="1"/>
  <c r="M37" i="49"/>
  <c r="M127" i="51" s="1"/>
  <c r="M60" i="51" s="1"/>
  <c r="N37" i="49"/>
  <c r="N127" i="51" s="1"/>
  <c r="N60" i="51" s="1"/>
  <c r="O37" i="49"/>
  <c r="O127" i="51" s="1"/>
  <c r="O60" i="51" s="1"/>
  <c r="P37" i="49"/>
  <c r="P127" i="51" s="1"/>
  <c r="P60" i="51" s="1"/>
  <c r="Q37" i="49"/>
  <c r="Q127" i="51" s="1"/>
  <c r="Q60" i="51" s="1"/>
  <c r="R37" i="49"/>
  <c r="R127" i="51" s="1"/>
  <c r="R60" i="51" s="1"/>
  <c r="J43" i="49"/>
  <c r="J128" i="51" s="1"/>
  <c r="K43" i="49"/>
  <c r="K128" i="51" s="1"/>
  <c r="K65" i="51" s="1"/>
  <c r="L43" i="49"/>
  <c r="L128" i="51" s="1"/>
  <c r="L65" i="51" s="1"/>
  <c r="M43" i="49"/>
  <c r="M128" i="51" s="1"/>
  <c r="M65" i="51" s="1"/>
  <c r="N43" i="49"/>
  <c r="N128" i="51" s="1"/>
  <c r="N65" i="51" s="1"/>
  <c r="O43" i="49"/>
  <c r="O128" i="51" s="1"/>
  <c r="P43" i="49"/>
  <c r="P128" i="51" s="1"/>
  <c r="P65" i="51" s="1"/>
  <c r="Q43" i="49"/>
  <c r="Q128" i="51" s="1"/>
  <c r="Q65" i="51" s="1"/>
  <c r="R43" i="49"/>
  <c r="R128" i="51" s="1"/>
  <c r="R65" i="51" s="1"/>
  <c r="A1" i="48"/>
  <c r="A2" i="48"/>
  <c r="J11" i="48"/>
  <c r="J92" i="51" s="1"/>
  <c r="K11" i="48"/>
  <c r="K92" i="51" s="1"/>
  <c r="L11" i="48"/>
  <c r="M11" i="48"/>
  <c r="M92" i="51" s="1"/>
  <c r="M16" i="51" s="1"/>
  <c r="N11" i="48"/>
  <c r="N92" i="51" s="1"/>
  <c r="O11" i="48"/>
  <c r="O92" i="51" s="1"/>
  <c r="P11" i="48"/>
  <c r="Q11" i="48"/>
  <c r="Q92" i="51" s="1"/>
  <c r="R11" i="48"/>
  <c r="R92" i="51" s="1"/>
  <c r="J19" i="48"/>
  <c r="K19" i="48"/>
  <c r="L19" i="48"/>
  <c r="M19" i="48"/>
  <c r="N19" i="48"/>
  <c r="O19" i="48"/>
  <c r="P19" i="48"/>
  <c r="Q19" i="48"/>
  <c r="R19" i="48"/>
  <c r="J28" i="48"/>
  <c r="K28" i="48"/>
  <c r="L28" i="48"/>
  <c r="M28" i="48"/>
  <c r="N28" i="48"/>
  <c r="O28" i="48"/>
  <c r="P28" i="48"/>
  <c r="Q28" i="48"/>
  <c r="R28" i="48"/>
  <c r="J34" i="48"/>
  <c r="J94" i="51" s="1"/>
  <c r="K34" i="48"/>
  <c r="K94" i="51" s="1"/>
  <c r="L34" i="48"/>
  <c r="L94" i="51" s="1"/>
  <c r="L18" i="51" s="1"/>
  <c r="M34" i="48"/>
  <c r="N34" i="48"/>
  <c r="N94" i="51" s="1"/>
  <c r="O34" i="48"/>
  <c r="P34" i="48"/>
  <c r="P94" i="51" s="1"/>
  <c r="P18" i="51" s="1"/>
  <c r="Q34" i="48"/>
  <c r="R34" i="48"/>
  <c r="R94" i="51" s="1"/>
  <c r="R18" i="51" s="1"/>
  <c r="J38" i="48"/>
  <c r="J95" i="51" s="1"/>
  <c r="K38" i="48"/>
  <c r="K95" i="51" s="1"/>
  <c r="K23" i="51" s="1"/>
  <c r="L38" i="48"/>
  <c r="M38" i="48"/>
  <c r="M95" i="51" s="1"/>
  <c r="M23" i="51" s="1"/>
  <c r="N38" i="48"/>
  <c r="N95" i="51" s="1"/>
  <c r="N23" i="51" s="1"/>
  <c r="O38" i="48"/>
  <c r="O95" i="51" s="1"/>
  <c r="O23" i="51" s="1"/>
  <c r="O25" i="51" s="1"/>
  <c r="P10" i="76" s="1"/>
  <c r="P38" i="48"/>
  <c r="P95" i="51" s="1"/>
  <c r="P23" i="51" s="1"/>
  <c r="Q38" i="48"/>
  <c r="Q95" i="51" s="1"/>
  <c r="Q23" i="51" s="1"/>
  <c r="Q25" i="51" s="1"/>
  <c r="R10" i="76" s="1"/>
  <c r="R38" i="48"/>
  <c r="J42" i="48"/>
  <c r="J96" i="51" s="1"/>
  <c r="J24" i="51" s="1"/>
  <c r="K42" i="48"/>
  <c r="L42" i="48"/>
  <c r="L96" i="51" s="1"/>
  <c r="L24" i="51" s="1"/>
  <c r="M42" i="48"/>
  <c r="M96" i="51" s="1"/>
  <c r="M24" i="51" s="1"/>
  <c r="N42" i="48"/>
  <c r="N96" i="51" s="1"/>
  <c r="N24" i="51" s="1"/>
  <c r="O42" i="48"/>
  <c r="P42" i="48"/>
  <c r="P96" i="51" s="1"/>
  <c r="P24" i="51" s="1"/>
  <c r="Q42" i="48"/>
  <c r="R42" i="48"/>
  <c r="R96" i="51" s="1"/>
  <c r="R24" i="51" s="1"/>
  <c r="J57" i="48"/>
  <c r="K57" i="48"/>
  <c r="L57" i="48"/>
  <c r="M57" i="48"/>
  <c r="N57" i="48"/>
  <c r="O57" i="48"/>
  <c r="P57" i="48"/>
  <c r="Q57" i="48"/>
  <c r="R57" i="48"/>
  <c r="A1" i="46"/>
  <c r="A2" i="46"/>
  <c r="B6" i="46"/>
  <c r="C13" i="46"/>
  <c r="C21" i="46" s="1"/>
  <c r="J13" i="46"/>
  <c r="K13" i="46"/>
  <c r="L13" i="46"/>
  <c r="M13" i="46"/>
  <c r="M116" i="46" s="1"/>
  <c r="M88" i="51" s="1"/>
  <c r="M29" i="51" s="1"/>
  <c r="N13" i="46"/>
  <c r="O13" i="46"/>
  <c r="P13" i="46"/>
  <c r="Q13" i="46"/>
  <c r="R13" i="46"/>
  <c r="J21" i="46"/>
  <c r="K21" i="46"/>
  <c r="L21" i="46"/>
  <c r="M21" i="46"/>
  <c r="N21" i="46"/>
  <c r="O21" i="46"/>
  <c r="P21" i="46"/>
  <c r="Q21" i="46"/>
  <c r="R21" i="46"/>
  <c r="R22" i="46" s="1"/>
  <c r="K22" i="46"/>
  <c r="N22" i="46"/>
  <c r="O22" i="46"/>
  <c r="Q22" i="46"/>
  <c r="B24" i="46"/>
  <c r="C31" i="46" s="1"/>
  <c r="C39" i="46" s="1"/>
  <c r="J31" i="46"/>
  <c r="J40" i="46" s="1"/>
  <c r="K31" i="46"/>
  <c r="K40" i="46" s="1"/>
  <c r="L31" i="46"/>
  <c r="M31" i="46"/>
  <c r="N31" i="46"/>
  <c r="N40" i="46" s="1"/>
  <c r="O31" i="46"/>
  <c r="O40" i="46" s="1"/>
  <c r="P31" i="46"/>
  <c r="Q31" i="46"/>
  <c r="R31" i="46"/>
  <c r="R40" i="46" s="1"/>
  <c r="J39" i="46"/>
  <c r="K39" i="46"/>
  <c r="L39" i="46"/>
  <c r="M39" i="46"/>
  <c r="N39" i="46"/>
  <c r="O39" i="46"/>
  <c r="P39" i="46"/>
  <c r="Q39" i="46"/>
  <c r="Q40" i="46" s="1"/>
  <c r="R39" i="46"/>
  <c r="L40" i="46"/>
  <c r="M40" i="46"/>
  <c r="P40" i="46"/>
  <c r="B42" i="46"/>
  <c r="C49" i="46" s="1"/>
  <c r="C57" i="46" s="1"/>
  <c r="J49" i="46"/>
  <c r="K49" i="46"/>
  <c r="L49" i="46"/>
  <c r="L58" i="46" s="1"/>
  <c r="M49" i="46"/>
  <c r="N49" i="46"/>
  <c r="N58" i="46" s="1"/>
  <c r="O49" i="46"/>
  <c r="P49" i="46"/>
  <c r="P58" i="46" s="1"/>
  <c r="Q49" i="46"/>
  <c r="R49" i="46"/>
  <c r="J57" i="46"/>
  <c r="K57" i="46"/>
  <c r="K58" i="46" s="1"/>
  <c r="L57" i="46"/>
  <c r="M57" i="46"/>
  <c r="N57" i="46"/>
  <c r="O57" i="46"/>
  <c r="P57" i="46"/>
  <c r="Q57" i="46"/>
  <c r="R57" i="46"/>
  <c r="J58" i="46"/>
  <c r="M58" i="46"/>
  <c r="O58" i="46"/>
  <c r="Q58" i="46"/>
  <c r="R58" i="46"/>
  <c r="B60" i="46"/>
  <c r="C67" i="46" s="1"/>
  <c r="C75" i="46" s="1"/>
  <c r="J67" i="46"/>
  <c r="J76" i="46" s="1"/>
  <c r="K67" i="46"/>
  <c r="L67" i="46"/>
  <c r="M67" i="46"/>
  <c r="N67" i="46"/>
  <c r="N76" i="46" s="1"/>
  <c r="O67" i="46"/>
  <c r="P67" i="46"/>
  <c r="P76" i="46" s="1"/>
  <c r="Q67" i="46"/>
  <c r="R67" i="46"/>
  <c r="R76" i="46" s="1"/>
  <c r="J75" i="46"/>
  <c r="K75" i="46"/>
  <c r="L75" i="46"/>
  <c r="M75" i="46"/>
  <c r="N75" i="46"/>
  <c r="O75" i="46"/>
  <c r="P75" i="46"/>
  <c r="Q75" i="46"/>
  <c r="R75" i="46"/>
  <c r="K76" i="46"/>
  <c r="L76" i="46"/>
  <c r="M76" i="46"/>
  <c r="O76" i="46"/>
  <c r="Q76" i="46"/>
  <c r="B78" i="46"/>
  <c r="C85" i="46"/>
  <c r="C93" i="46" s="1"/>
  <c r="J85" i="46"/>
  <c r="J94" i="46" s="1"/>
  <c r="K85" i="46"/>
  <c r="L85" i="46"/>
  <c r="M85" i="46"/>
  <c r="M94" i="46" s="1"/>
  <c r="N85" i="46"/>
  <c r="O85" i="46"/>
  <c r="P85" i="46"/>
  <c r="Q85" i="46"/>
  <c r="R85" i="46"/>
  <c r="J93" i="46"/>
  <c r="K93" i="46"/>
  <c r="L93" i="46"/>
  <c r="M93" i="46"/>
  <c r="N93" i="46"/>
  <c r="O93" i="46"/>
  <c r="P93" i="46"/>
  <c r="Q93" i="46"/>
  <c r="R93" i="46"/>
  <c r="R94" i="46" s="1"/>
  <c r="K94" i="46"/>
  <c r="N94" i="46"/>
  <c r="O94" i="46"/>
  <c r="Q94" i="46"/>
  <c r="B96" i="46"/>
  <c r="C103" i="46" s="1"/>
  <c r="C111" i="46" s="1"/>
  <c r="J103" i="46"/>
  <c r="K103" i="46"/>
  <c r="L103" i="46"/>
  <c r="L112" i="46" s="1"/>
  <c r="M103" i="46"/>
  <c r="N103" i="46"/>
  <c r="O103" i="46"/>
  <c r="O112" i="46" s="1"/>
  <c r="P103" i="46"/>
  <c r="Q103" i="46"/>
  <c r="R103" i="46"/>
  <c r="J111" i="46"/>
  <c r="K111" i="46"/>
  <c r="L111" i="46"/>
  <c r="M111" i="46"/>
  <c r="M112" i="46" s="1"/>
  <c r="N111" i="46"/>
  <c r="O111" i="46"/>
  <c r="P111" i="46"/>
  <c r="Q111" i="46"/>
  <c r="Q112" i="46" s="1"/>
  <c r="R111" i="46"/>
  <c r="K112" i="46"/>
  <c r="P112" i="46"/>
  <c r="L116" i="46"/>
  <c r="L88" i="51" s="1"/>
  <c r="L29" i="51" s="1"/>
  <c r="O116" i="46"/>
  <c r="O88" i="51" s="1"/>
  <c r="O29" i="51" s="1"/>
  <c r="R116" i="46"/>
  <c r="R88" i="51" s="1"/>
  <c r="R29" i="51" s="1"/>
  <c r="A1" i="43"/>
  <c r="A2" i="43"/>
  <c r="J17" i="43"/>
  <c r="K17" i="43"/>
  <c r="K37" i="43" s="1"/>
  <c r="K82" i="51" s="1"/>
  <c r="L17" i="43"/>
  <c r="M17" i="43"/>
  <c r="N17" i="43"/>
  <c r="O17" i="43"/>
  <c r="P17" i="43"/>
  <c r="Q17" i="43"/>
  <c r="Q37" i="43" s="1"/>
  <c r="Q82" i="51" s="1"/>
  <c r="R17" i="43"/>
  <c r="J28" i="43"/>
  <c r="J29" i="43" s="1"/>
  <c r="N29" i="43"/>
  <c r="P29" i="43"/>
  <c r="R29" i="43"/>
  <c r="K29" i="43"/>
  <c r="M29" i="43"/>
  <c r="O29" i="43"/>
  <c r="Q29" i="43"/>
  <c r="J35" i="43"/>
  <c r="L37" i="43"/>
  <c r="L82" i="51" s="1"/>
  <c r="O37" i="43"/>
  <c r="O82" i="51" s="1"/>
  <c r="P37" i="43"/>
  <c r="P82" i="51" s="1"/>
  <c r="J37" i="43"/>
  <c r="J82" i="51" s="1"/>
  <c r="M37" i="43"/>
  <c r="M82" i="51" s="1"/>
  <c r="R37" i="43"/>
  <c r="R82" i="51" s="1"/>
  <c r="J43" i="43"/>
  <c r="K43" i="43"/>
  <c r="L43" i="43"/>
  <c r="M43" i="43"/>
  <c r="M57" i="43" s="1"/>
  <c r="N43" i="43"/>
  <c r="O43" i="43"/>
  <c r="P43" i="43"/>
  <c r="Q43" i="43"/>
  <c r="R43" i="43"/>
  <c r="J47" i="43"/>
  <c r="K47" i="43"/>
  <c r="L47" i="43"/>
  <c r="L57" i="43" s="1"/>
  <c r="M47" i="43"/>
  <c r="N47" i="43"/>
  <c r="O47" i="43"/>
  <c r="P47" i="43"/>
  <c r="Q47" i="43"/>
  <c r="R47" i="43"/>
  <c r="J51" i="43"/>
  <c r="K51" i="43"/>
  <c r="L51" i="43"/>
  <c r="M51" i="43"/>
  <c r="N51" i="43"/>
  <c r="O51" i="43"/>
  <c r="P51" i="43"/>
  <c r="Q51" i="43"/>
  <c r="R51" i="43"/>
  <c r="J55" i="43"/>
  <c r="K55" i="43"/>
  <c r="L55" i="43"/>
  <c r="M55" i="43"/>
  <c r="N55" i="43"/>
  <c r="O55" i="43"/>
  <c r="P55" i="43"/>
  <c r="Q55" i="43"/>
  <c r="R55" i="43"/>
  <c r="R57" i="43" s="1"/>
  <c r="J67" i="43"/>
  <c r="K67" i="43"/>
  <c r="K83" i="51" s="1"/>
  <c r="K15" i="51" s="1"/>
  <c r="L67" i="43"/>
  <c r="L83" i="51" s="1"/>
  <c r="L15" i="51" s="1"/>
  <c r="M67" i="43"/>
  <c r="M83" i="51" s="1"/>
  <c r="M15" i="51" s="1"/>
  <c r="N67" i="43"/>
  <c r="O67" i="43"/>
  <c r="O83" i="51" s="1"/>
  <c r="O15" i="51" s="1"/>
  <c r="P67" i="43"/>
  <c r="P83" i="51" s="1"/>
  <c r="P15" i="51" s="1"/>
  <c r="Q67" i="43"/>
  <c r="Q83" i="51" s="1"/>
  <c r="Q15" i="51" s="1"/>
  <c r="R67" i="43"/>
  <c r="A1" i="31"/>
  <c r="A2" i="31"/>
  <c r="J17" i="31"/>
  <c r="J78" i="51" s="1"/>
  <c r="K17" i="76" s="1"/>
  <c r="K17" i="31"/>
  <c r="K78" i="51" s="1"/>
  <c r="L17" i="31"/>
  <c r="L78" i="51" s="1"/>
  <c r="L10" i="51" s="1"/>
  <c r="M17" i="31"/>
  <c r="M78" i="51" s="1"/>
  <c r="M10" i="51" s="1"/>
  <c r="N8" i="76" s="1"/>
  <c r="N17" i="31"/>
  <c r="N78" i="51" s="1"/>
  <c r="O17" i="31"/>
  <c r="O78" i="51" s="1"/>
  <c r="P17" i="31"/>
  <c r="P78" i="51" s="1"/>
  <c r="Q17" i="31"/>
  <c r="Q78" i="51" s="1"/>
  <c r="Q10" i="51" s="1"/>
  <c r="R8" i="76" s="1"/>
  <c r="R17" i="31"/>
  <c r="R78" i="51" s="1"/>
  <c r="R10" i="51" s="1"/>
  <c r="J24" i="31"/>
  <c r="K24" i="31"/>
  <c r="L24" i="31"/>
  <c r="M24" i="31"/>
  <c r="N24" i="31"/>
  <c r="O24" i="31"/>
  <c r="P24" i="31"/>
  <c r="Q24" i="31"/>
  <c r="R24" i="31"/>
  <c r="J33" i="31"/>
  <c r="J34" i="31" s="1"/>
  <c r="K33" i="31"/>
  <c r="L33" i="31"/>
  <c r="M33" i="31"/>
  <c r="N33" i="31"/>
  <c r="N34" i="31" s="1"/>
  <c r="O33" i="31"/>
  <c r="P33" i="31"/>
  <c r="P34" i="31" s="1"/>
  <c r="Q33" i="31"/>
  <c r="R33" i="31"/>
  <c r="R34" i="31" s="1"/>
  <c r="K34" i="31"/>
  <c r="L34" i="31"/>
  <c r="M34" i="31"/>
  <c r="O34" i="31"/>
  <c r="Q34" i="31"/>
  <c r="J43" i="31"/>
  <c r="K43" i="31"/>
  <c r="K58" i="31" s="1"/>
  <c r="L43" i="31"/>
  <c r="M43" i="31"/>
  <c r="N43" i="31"/>
  <c r="O43" i="31"/>
  <c r="O58" i="31" s="1"/>
  <c r="P43" i="31"/>
  <c r="Q43" i="31"/>
  <c r="R43" i="31"/>
  <c r="J56" i="31"/>
  <c r="J58" i="31" s="1"/>
  <c r="K56" i="31"/>
  <c r="L56" i="31"/>
  <c r="M56" i="31"/>
  <c r="N56" i="31"/>
  <c r="O56" i="31"/>
  <c r="P56" i="31"/>
  <c r="Q56" i="31"/>
  <c r="R56" i="31"/>
  <c r="R58" i="31" s="1"/>
  <c r="L58" i="31"/>
  <c r="M58" i="31"/>
  <c r="N58" i="31"/>
  <c r="P58" i="31"/>
  <c r="Q58" i="31"/>
  <c r="A1" i="68"/>
  <c r="A2" i="68"/>
  <c r="A1" i="76"/>
  <c r="A2" i="76"/>
  <c r="M17" i="76"/>
  <c r="N17" i="76"/>
  <c r="A1" i="56"/>
  <c r="A2" i="56"/>
  <c r="A1" i="61"/>
  <c r="A2" i="61"/>
  <c r="J13" i="61"/>
  <c r="K13" i="61"/>
  <c r="L13" i="61"/>
  <c r="M13" i="61"/>
  <c r="I13" i="61" s="1"/>
  <c r="N13" i="61"/>
  <c r="O13" i="61"/>
  <c r="P13" i="61"/>
  <c r="Q13" i="61"/>
  <c r="R13" i="61"/>
  <c r="J14" i="61"/>
  <c r="I14" i="61" s="1"/>
  <c r="K14" i="61"/>
  <c r="L14" i="61"/>
  <c r="M14" i="61"/>
  <c r="N14" i="61"/>
  <c r="O14" i="61"/>
  <c r="P14" i="61"/>
  <c r="Q14" i="61"/>
  <c r="R14" i="61"/>
  <c r="J19" i="61"/>
  <c r="I19" i="61" s="1"/>
  <c r="K19" i="61"/>
  <c r="L19" i="61"/>
  <c r="M19" i="61"/>
  <c r="N19" i="61"/>
  <c r="O19" i="61"/>
  <c r="P19" i="61"/>
  <c r="Q19" i="61"/>
  <c r="R19" i="61"/>
  <c r="J20" i="61"/>
  <c r="K20" i="61"/>
  <c r="L20" i="61"/>
  <c r="M20" i="61"/>
  <c r="I20" i="61" s="1"/>
  <c r="N20" i="61"/>
  <c r="O20" i="61"/>
  <c r="P20" i="61"/>
  <c r="Q20" i="61"/>
  <c r="R20" i="61"/>
  <c r="A1" i="62"/>
  <c r="A2" i="62"/>
  <c r="I13" i="62"/>
  <c r="J13" i="62"/>
  <c r="K13" i="62"/>
  <c r="L13" i="62"/>
  <c r="M13" i="62"/>
  <c r="N13" i="62"/>
  <c r="O13" i="62"/>
  <c r="P13" i="62"/>
  <c r="Q13" i="62"/>
  <c r="R13" i="62"/>
  <c r="J14" i="62"/>
  <c r="I14" i="62" s="1"/>
  <c r="K14" i="62"/>
  <c r="L14" i="62"/>
  <c r="M14" i="62"/>
  <c r="N14" i="62"/>
  <c r="O14" i="62"/>
  <c r="P14" i="62"/>
  <c r="Q14" i="62"/>
  <c r="R14" i="62"/>
  <c r="J19" i="62"/>
  <c r="I19" i="62" s="1"/>
  <c r="K19" i="62"/>
  <c r="L19" i="62"/>
  <c r="M19" i="62"/>
  <c r="N19" i="62"/>
  <c r="O19" i="62"/>
  <c r="P19" i="62"/>
  <c r="Q19" i="62"/>
  <c r="R19" i="62"/>
  <c r="J20" i="62"/>
  <c r="K20" i="62"/>
  <c r="L20" i="62"/>
  <c r="M20" i="62"/>
  <c r="N20" i="62"/>
  <c r="O20" i="62"/>
  <c r="P20" i="62"/>
  <c r="Q20" i="62"/>
  <c r="I20" i="62" s="1"/>
  <c r="R20" i="62"/>
  <c r="A1" i="58"/>
  <c r="A2" i="58"/>
  <c r="G11" i="58"/>
  <c r="G12" i="58"/>
  <c r="G13" i="58"/>
  <c r="G17" i="58"/>
  <c r="G22" i="58"/>
  <c r="G23" i="58"/>
  <c r="G24" i="58"/>
  <c r="G25" i="58"/>
  <c r="G26" i="58"/>
  <c r="A1" i="78"/>
  <c r="A2" i="78"/>
  <c r="A1" i="25"/>
  <c r="A2" i="25"/>
  <c r="A1" i="2"/>
  <c r="A2" i="2"/>
  <c r="A1" i="26"/>
  <c r="A2" i="26"/>
  <c r="I137" i="51" l="1"/>
  <c r="I64" i="51"/>
  <c r="G35" i="58"/>
  <c r="K136" i="51"/>
  <c r="K63" i="51" s="1"/>
  <c r="I63" i="51"/>
  <c r="L129" i="51"/>
  <c r="L66" i="51" s="1"/>
  <c r="L49" i="49"/>
  <c r="K49" i="49"/>
  <c r="N122" i="51"/>
  <c r="N55" i="51" s="1"/>
  <c r="M113" i="51"/>
  <c r="M46" i="51" s="1"/>
  <c r="M123" i="51"/>
  <c r="M56" i="51" s="1"/>
  <c r="N109" i="51"/>
  <c r="N42" i="51" s="1"/>
  <c r="O118" i="51"/>
  <c r="O51" i="51" s="1"/>
  <c r="M124" i="51"/>
  <c r="M57" i="51" s="1"/>
  <c r="N112" i="51"/>
  <c r="N45" i="51" s="1"/>
  <c r="N114" i="51"/>
  <c r="N47" i="51" s="1"/>
  <c r="M115" i="51"/>
  <c r="M48" i="51" s="1"/>
  <c r="N125" i="51"/>
  <c r="N58" i="51" s="1"/>
  <c r="M108" i="51"/>
  <c r="M41" i="51" s="1"/>
  <c r="O110" i="51"/>
  <c r="O43" i="51" s="1"/>
  <c r="M116" i="51"/>
  <c r="M49" i="51" s="1"/>
  <c r="N120" i="51"/>
  <c r="N53" i="51" s="1"/>
  <c r="M111" i="51"/>
  <c r="M44" i="51" s="1"/>
  <c r="M121" i="51"/>
  <c r="M54" i="51" s="1"/>
  <c r="M107" i="51"/>
  <c r="M40" i="51" s="1"/>
  <c r="M30" i="49"/>
  <c r="N117" i="51"/>
  <c r="N50" i="51" s="1"/>
  <c r="O126" i="51"/>
  <c r="O59" i="51" s="1"/>
  <c r="M122" i="51"/>
  <c r="M55" i="51" s="1"/>
  <c r="M114" i="51"/>
  <c r="M47" i="51" s="1"/>
  <c r="J119" i="51"/>
  <c r="N82" i="51"/>
  <c r="N84" i="51" s="1"/>
  <c r="O18" i="76" s="1"/>
  <c r="N57" i="43"/>
  <c r="P57" i="43"/>
  <c r="L18" i="62"/>
  <c r="F107" i="51"/>
  <c r="S17" i="76"/>
  <c r="R17" i="76"/>
  <c r="F115" i="51"/>
  <c r="O134" i="51"/>
  <c r="O61" i="51" s="1"/>
  <c r="I135" i="51"/>
  <c r="P25" i="51"/>
  <c r="Q10" i="76" s="1"/>
  <c r="M25" i="51"/>
  <c r="N10" i="76" s="1"/>
  <c r="C17" i="51"/>
  <c r="F17" i="51" s="1"/>
  <c r="K103" i="51"/>
  <c r="M36" i="51"/>
  <c r="N11" i="76" s="1"/>
  <c r="K25" i="51"/>
  <c r="L10" i="76" s="1"/>
  <c r="O103" i="51"/>
  <c r="O36" i="51"/>
  <c r="P11" i="76" s="1"/>
  <c r="F119" i="51"/>
  <c r="R25" i="51"/>
  <c r="S10" i="76" s="1"/>
  <c r="L61" i="51"/>
  <c r="P61" i="51"/>
  <c r="F134" i="51"/>
  <c r="J57" i="43"/>
  <c r="G21" i="58"/>
  <c r="J22" i="46"/>
  <c r="M1143" i="54"/>
  <c r="K18" i="62"/>
  <c r="R1143" i="54"/>
  <c r="J1143" i="54"/>
  <c r="Q1143" i="54"/>
  <c r="Q18" i="62"/>
  <c r="P1143" i="54"/>
  <c r="R18" i="62"/>
  <c r="O1143" i="54"/>
  <c r="N1143" i="54"/>
  <c r="J18" i="62"/>
  <c r="J14" i="23"/>
  <c r="O14" i="51"/>
  <c r="O84" i="51"/>
  <c r="P18" i="76" s="1"/>
  <c r="P10" i="51"/>
  <c r="Q17" i="76"/>
  <c r="N10" i="51"/>
  <c r="O17" i="76"/>
  <c r="L14" i="51"/>
  <c r="L84" i="51"/>
  <c r="M18" i="76" s="1"/>
  <c r="K14" i="51"/>
  <c r="K84" i="51"/>
  <c r="L18" i="76" s="1"/>
  <c r="J23" i="51"/>
  <c r="I95" i="51"/>
  <c r="N103" i="51"/>
  <c r="N16" i="51"/>
  <c r="M61" i="51"/>
  <c r="I34" i="51"/>
  <c r="Q57" i="43"/>
  <c r="O65" i="51"/>
  <c r="R61" i="51"/>
  <c r="R138" i="51"/>
  <c r="J14" i="51"/>
  <c r="J84" i="51"/>
  <c r="I82" i="51"/>
  <c r="S8" i="76"/>
  <c r="I127" i="51"/>
  <c r="J60" i="51"/>
  <c r="I60" i="51" s="1"/>
  <c r="I17" i="51"/>
  <c r="Q14" i="51"/>
  <c r="Q84" i="51"/>
  <c r="R18" i="76" s="1"/>
  <c r="R14" i="51"/>
  <c r="R84" i="51"/>
  <c r="S18" i="76" s="1"/>
  <c r="G16" i="58"/>
  <c r="K10" i="51"/>
  <c r="L17" i="76"/>
  <c r="N116" i="46"/>
  <c r="N88" i="51" s="1"/>
  <c r="N29" i="51" s="1"/>
  <c r="N36" i="51" s="1"/>
  <c r="O11" i="76" s="1"/>
  <c r="N112" i="46"/>
  <c r="P94" i="46"/>
  <c r="N25" i="51"/>
  <c r="O10" i="76" s="1"/>
  <c r="R16" i="51"/>
  <c r="R103" i="51"/>
  <c r="J16" i="51"/>
  <c r="I92" i="51"/>
  <c r="J103" i="51"/>
  <c r="K20" i="76" s="1"/>
  <c r="I20" i="76" s="1"/>
  <c r="F125" i="51"/>
  <c r="C55" i="51"/>
  <c r="F55" i="51" s="1"/>
  <c r="F122" i="51"/>
  <c r="J48" i="51"/>
  <c r="J45" i="51"/>
  <c r="I83" i="51"/>
  <c r="N14" i="51"/>
  <c r="I78" i="51"/>
  <c r="M84" i="51"/>
  <c r="N18" i="76" s="1"/>
  <c r="M14" i="51"/>
  <c r="M19" i="51" s="1"/>
  <c r="N9" i="76" s="1"/>
  <c r="Q116" i="46"/>
  <c r="Q88" i="51" s="1"/>
  <c r="Q29" i="51" s="1"/>
  <c r="Q36" i="51" s="1"/>
  <c r="R11" i="76" s="1"/>
  <c r="Q16" i="51"/>
  <c r="Q103" i="51"/>
  <c r="J51" i="51"/>
  <c r="M103" i="51"/>
  <c r="K57" i="43"/>
  <c r="K116" i="46"/>
  <c r="K88" i="51" s="1"/>
  <c r="K29" i="51" s="1"/>
  <c r="P22" i="46"/>
  <c r="F121" i="51"/>
  <c r="J44" i="51"/>
  <c r="J41" i="51"/>
  <c r="I99" i="51"/>
  <c r="J32" i="51"/>
  <c r="I32" i="51" s="1"/>
  <c r="N18" i="51"/>
  <c r="J10" i="51"/>
  <c r="M8" i="76"/>
  <c r="J116" i="46"/>
  <c r="I24" i="51"/>
  <c r="O16" i="51"/>
  <c r="J65" i="51"/>
  <c r="I128" i="51"/>
  <c r="C57" i="51"/>
  <c r="F57" i="51" s="1"/>
  <c r="F124" i="51"/>
  <c r="J50" i="51"/>
  <c r="J47" i="51"/>
  <c r="I35" i="51"/>
  <c r="O18" i="51"/>
  <c r="L103" i="51"/>
  <c r="L16" i="51"/>
  <c r="P17" i="76"/>
  <c r="O10" i="51"/>
  <c r="R112" i="46"/>
  <c r="J112" i="46"/>
  <c r="L94" i="46"/>
  <c r="M22" i="46"/>
  <c r="K18" i="51"/>
  <c r="C65" i="51"/>
  <c r="F65" i="51" s="1"/>
  <c r="F128" i="51"/>
  <c r="J40" i="51"/>
  <c r="I102" i="51"/>
  <c r="I31" i="51"/>
  <c r="I96" i="51"/>
  <c r="R36" i="51"/>
  <c r="S11" i="76" s="1"/>
  <c r="J18" i="51"/>
  <c r="I94" i="51"/>
  <c r="F123" i="51"/>
  <c r="C53" i="51"/>
  <c r="F53" i="51" s="1"/>
  <c r="F120" i="51"/>
  <c r="J46" i="51"/>
  <c r="J43" i="51"/>
  <c r="I98" i="51"/>
  <c r="L30" i="51"/>
  <c r="L36" i="51" s="1"/>
  <c r="I97" i="51"/>
  <c r="O57" i="43"/>
  <c r="P14" i="51"/>
  <c r="P19" i="51" s="1"/>
  <c r="Q9" i="76" s="1"/>
  <c r="P84" i="51"/>
  <c r="Q18" i="76" s="1"/>
  <c r="P116" i="46"/>
  <c r="P88" i="51" s="1"/>
  <c r="P29" i="51" s="1"/>
  <c r="P36" i="51" s="1"/>
  <c r="Q11" i="76" s="1"/>
  <c r="L22" i="46"/>
  <c r="C59" i="51"/>
  <c r="F59" i="51" s="1"/>
  <c r="F126" i="51"/>
  <c r="J49" i="51"/>
  <c r="I101" i="51"/>
  <c r="I93" i="51"/>
  <c r="K16" i="51"/>
  <c r="M49" i="49"/>
  <c r="J42" i="51"/>
  <c r="K33" i="51"/>
  <c r="I33" i="51" s="1"/>
  <c r="I100" i="51"/>
  <c r="L25" i="51"/>
  <c r="M10" i="76" s="1"/>
  <c r="I15" i="51"/>
  <c r="L130" i="51"/>
  <c r="M22" i="76" s="1"/>
  <c r="K130" i="51"/>
  <c r="L22" i="76" s="1"/>
  <c r="F118" i="51"/>
  <c r="F116" i="51"/>
  <c r="F114" i="51"/>
  <c r="F112" i="51"/>
  <c r="F110" i="51"/>
  <c r="F108" i="51"/>
  <c r="F82" i="51"/>
  <c r="P103" i="51"/>
  <c r="K233" i="54"/>
  <c r="P233" i="54"/>
  <c r="O233" i="54"/>
  <c r="Q233" i="54"/>
  <c r="J233" i="54"/>
  <c r="R233" i="54"/>
  <c r="L233" i="54"/>
  <c r="M233" i="54"/>
  <c r="N233" i="54"/>
  <c r="J3" i="54"/>
  <c r="J431" i="54" s="1"/>
  <c r="J885" i="54" s="1"/>
  <c r="J15" i="23"/>
  <c r="J129" i="54"/>
  <c r="J45" i="54"/>
  <c r="J76" i="54"/>
  <c r="I136" i="51" l="1"/>
  <c r="M129" i="51"/>
  <c r="N121" i="51"/>
  <c r="N54" i="51" s="1"/>
  <c r="O114" i="51"/>
  <c r="O47" i="51" s="1"/>
  <c r="P126" i="51"/>
  <c r="P59" i="51" s="1"/>
  <c r="O112" i="51"/>
  <c r="P110" i="51"/>
  <c r="N111" i="51"/>
  <c r="N44" i="51" s="1"/>
  <c r="N108" i="51"/>
  <c r="N41" i="51" s="1"/>
  <c r="N123" i="51"/>
  <c r="N56" i="51" s="1"/>
  <c r="O117" i="51"/>
  <c r="N113" i="51"/>
  <c r="O120" i="51"/>
  <c r="O53" i="51" s="1"/>
  <c r="O125" i="51"/>
  <c r="O58" i="51" s="1"/>
  <c r="N124" i="51"/>
  <c r="N57" i="51" s="1"/>
  <c r="O122" i="51"/>
  <c r="O55" i="51" s="1"/>
  <c r="O109" i="51"/>
  <c r="M119" i="51"/>
  <c r="M52" i="51" s="1"/>
  <c r="N107" i="51"/>
  <c r="N116" i="51"/>
  <c r="N115" i="51"/>
  <c r="P118" i="51"/>
  <c r="J52" i="51"/>
  <c r="J120" i="51"/>
  <c r="L18" i="61"/>
  <c r="K18" i="61"/>
  <c r="I18" i="51"/>
  <c r="L67" i="51"/>
  <c r="M12" i="76" s="1"/>
  <c r="I16" i="51"/>
  <c r="R19" i="51"/>
  <c r="S9" i="76" s="1"/>
  <c r="N19" i="51"/>
  <c r="O9" i="76" s="1"/>
  <c r="L19" i="51"/>
  <c r="M9" i="76" s="1"/>
  <c r="L138" i="51"/>
  <c r="K138" i="51"/>
  <c r="O138" i="51"/>
  <c r="P21" i="76" s="1"/>
  <c r="N138" i="51"/>
  <c r="O21" i="76" s="1"/>
  <c r="N61" i="51"/>
  <c r="K61" i="51"/>
  <c r="K67" i="51" s="1"/>
  <c r="L12" i="76" s="1"/>
  <c r="P138" i="51"/>
  <c r="Q21" i="76" s="1"/>
  <c r="I17" i="76"/>
  <c r="J50" i="54"/>
  <c r="J84" i="54"/>
  <c r="J995" i="54" s="1"/>
  <c r="J70" i="54"/>
  <c r="J525" i="54" s="1"/>
  <c r="J102" i="54"/>
  <c r="J78" i="54"/>
  <c r="J13" i="54"/>
  <c r="J468" i="54" s="1"/>
  <c r="J21" i="54"/>
  <c r="J149" i="54"/>
  <c r="J1060" i="54" s="1"/>
  <c r="J137" i="54"/>
  <c r="J592" i="54" s="1"/>
  <c r="J228" i="54"/>
  <c r="J154" i="54"/>
  <c r="J609" i="54" s="1"/>
  <c r="J105" i="54"/>
  <c r="J169" i="54"/>
  <c r="J42" i="54"/>
  <c r="J497" i="54" s="1"/>
  <c r="J118" i="54"/>
  <c r="J573" i="54" s="1"/>
  <c r="J53" i="54"/>
  <c r="J508" i="54" s="1"/>
  <c r="J138" i="54"/>
  <c r="J593" i="54" s="1"/>
  <c r="J230" i="54"/>
  <c r="J685" i="54" s="1"/>
  <c r="R18" i="61"/>
  <c r="M18" i="61"/>
  <c r="M18" i="62"/>
  <c r="J18" i="61"/>
  <c r="Q18" i="61"/>
  <c r="P18" i="61"/>
  <c r="P18" i="62"/>
  <c r="J157" i="54"/>
  <c r="J612" i="54" s="1"/>
  <c r="J3" i="43"/>
  <c r="J3" i="49"/>
  <c r="J3" i="61"/>
  <c r="J3" i="51"/>
  <c r="J3" i="48"/>
  <c r="J3" i="31"/>
  <c r="J3" i="50"/>
  <c r="J3" i="62"/>
  <c r="J3" i="46"/>
  <c r="K3" i="76"/>
  <c r="M11" i="76"/>
  <c r="J500" i="54"/>
  <c r="J956" i="54"/>
  <c r="J37" i="54"/>
  <c r="J34" i="54"/>
  <c r="J97" i="54"/>
  <c r="J142" i="54"/>
  <c r="J26" i="54"/>
  <c r="J96" i="54"/>
  <c r="J174" i="54"/>
  <c r="J302" i="54"/>
  <c r="J756" i="54" s="1"/>
  <c r="J68" i="54"/>
  <c r="J120" i="54"/>
  <c r="J104" i="54"/>
  <c r="J123" i="54"/>
  <c r="J161" i="54"/>
  <c r="J152" i="54"/>
  <c r="J196" i="54"/>
  <c r="J337" i="54"/>
  <c r="J791" i="54" s="1"/>
  <c r="J278" i="54"/>
  <c r="J732" i="54" s="1"/>
  <c r="J281" i="54"/>
  <c r="J735" i="54" s="1"/>
  <c r="J374" i="54"/>
  <c r="J828" i="54" s="1"/>
  <c r="J331" i="54"/>
  <c r="J785" i="54" s="1"/>
  <c r="J351" i="54"/>
  <c r="J805" i="54" s="1"/>
  <c r="J388" i="54"/>
  <c r="J842" i="54" s="1"/>
  <c r="J251" i="54"/>
  <c r="J705" i="54" s="1"/>
  <c r="J287" i="54"/>
  <c r="J741" i="54" s="1"/>
  <c r="J321" i="54"/>
  <c r="J775" i="54" s="1"/>
  <c r="J316" i="54"/>
  <c r="J770" i="54" s="1"/>
  <c r="K12" i="61"/>
  <c r="K12" i="62"/>
  <c r="J282" i="54"/>
  <c r="J736" i="54" s="1"/>
  <c r="J360" i="54"/>
  <c r="J814" i="54" s="1"/>
  <c r="J450" i="54"/>
  <c r="J904" i="54" s="1"/>
  <c r="J408" i="54"/>
  <c r="J862" i="54" s="1"/>
  <c r="J453" i="54"/>
  <c r="J907" i="54" s="1"/>
  <c r="J452" i="54"/>
  <c r="J906" i="54" s="1"/>
  <c r="J451" i="54"/>
  <c r="J905" i="54" s="1"/>
  <c r="I30" i="51"/>
  <c r="R148" i="51"/>
  <c r="I10" i="51"/>
  <c r="K8" i="76"/>
  <c r="P148" i="51"/>
  <c r="O147" i="51"/>
  <c r="M149" i="51"/>
  <c r="K19" i="51"/>
  <c r="L9" i="76" s="1"/>
  <c r="J141" i="54"/>
  <c r="J121" i="54"/>
  <c r="J158" i="54"/>
  <c r="J134" i="54"/>
  <c r="J222" i="54"/>
  <c r="J273" i="54"/>
  <c r="J727" i="54" s="1"/>
  <c r="J20" i="54"/>
  <c r="J36" i="54"/>
  <c r="J52" i="54"/>
  <c r="J54" i="54"/>
  <c r="J29" i="54"/>
  <c r="J144" i="54"/>
  <c r="J125" i="54"/>
  <c r="J66" i="54"/>
  <c r="J128" i="54"/>
  <c r="J145" i="54"/>
  <c r="J99" i="54"/>
  <c r="J4" i="54"/>
  <c r="K14" i="23"/>
  <c r="J4" i="46"/>
  <c r="J4" i="31"/>
  <c r="J4" i="51"/>
  <c r="J4" i="48"/>
  <c r="J4" i="62"/>
  <c r="J4" i="50"/>
  <c r="K4" i="76"/>
  <c r="J4" i="43"/>
  <c r="J4" i="61"/>
  <c r="J4" i="49"/>
  <c r="J172" i="54"/>
  <c r="J180" i="54"/>
  <c r="J264" i="54"/>
  <c r="J718" i="54" s="1"/>
  <c r="N12" i="62"/>
  <c r="N12" i="61"/>
  <c r="J259" i="54"/>
  <c r="J713" i="54" s="1"/>
  <c r="J319" i="54"/>
  <c r="J773" i="54" s="1"/>
  <c r="J310" i="54"/>
  <c r="J764" i="54" s="1"/>
  <c r="J358" i="54"/>
  <c r="J812" i="54" s="1"/>
  <c r="J342" i="54"/>
  <c r="J796" i="54" s="1"/>
  <c r="J314" i="54"/>
  <c r="J768" i="54" s="1"/>
  <c r="J284" i="54"/>
  <c r="J738" i="54" s="1"/>
  <c r="J307" i="54"/>
  <c r="J761" i="54" s="1"/>
  <c r="J426" i="54"/>
  <c r="J880" i="54" s="1"/>
  <c r="J455" i="54"/>
  <c r="J909" i="54" s="1"/>
  <c r="J432" i="54"/>
  <c r="J886" i="54" s="1"/>
  <c r="R149" i="51"/>
  <c r="P8" i="76"/>
  <c r="I65" i="51"/>
  <c r="R147" i="51"/>
  <c r="N150" i="51"/>
  <c r="P147" i="51"/>
  <c r="J16" i="54"/>
  <c r="J24" i="54"/>
  <c r="J32" i="54"/>
  <c r="J40" i="54"/>
  <c r="J48" i="54"/>
  <c r="J56" i="54"/>
  <c r="J17" i="54"/>
  <c r="J25" i="54"/>
  <c r="J33" i="54"/>
  <c r="J41" i="54"/>
  <c r="J49" i="54"/>
  <c r="J57" i="54"/>
  <c r="J65" i="54"/>
  <c r="J73" i="54"/>
  <c r="J81" i="54"/>
  <c r="J55" i="54"/>
  <c r="J75" i="54"/>
  <c r="J14" i="54"/>
  <c r="J15" i="54"/>
  <c r="J27" i="54"/>
  <c r="J39" i="54"/>
  <c r="J51" i="54"/>
  <c r="J47" i="54"/>
  <c r="J59" i="54"/>
  <c r="J64" i="54"/>
  <c r="J19" i="54"/>
  <c r="J67" i="54"/>
  <c r="J22" i="54"/>
  <c r="J63" i="54"/>
  <c r="J87" i="54"/>
  <c r="J31" i="54"/>
  <c r="J43" i="54"/>
  <c r="J62" i="54"/>
  <c r="J79" i="54"/>
  <c r="J83" i="54"/>
  <c r="J80" i="54"/>
  <c r="J93" i="54"/>
  <c r="J103" i="54"/>
  <c r="J77" i="54"/>
  <c r="J35" i="54"/>
  <c r="J85" i="54"/>
  <c r="J95" i="54"/>
  <c r="J100" i="54"/>
  <c r="J115" i="54"/>
  <c r="J119" i="54"/>
  <c r="J11" i="54"/>
  <c r="J23" i="54"/>
  <c r="J72" i="54"/>
  <c r="J107" i="54"/>
  <c r="J246" i="54"/>
  <c r="J700" i="54" s="1"/>
  <c r="J254" i="54"/>
  <c r="J708" i="54" s="1"/>
  <c r="J262" i="54"/>
  <c r="J716" i="54" s="1"/>
  <c r="J122" i="54"/>
  <c r="J92" i="54"/>
  <c r="J124" i="54"/>
  <c r="J140" i="54"/>
  <c r="J98" i="54"/>
  <c r="J127" i="54"/>
  <c r="J143" i="54"/>
  <c r="J155" i="54"/>
  <c r="J163" i="54"/>
  <c r="J171" i="54"/>
  <c r="J179" i="54"/>
  <c r="J187" i="54"/>
  <c r="J195" i="54"/>
  <c r="J203" i="54"/>
  <c r="J211" i="54"/>
  <c r="J219" i="54"/>
  <c r="J227" i="54"/>
  <c r="J245" i="54"/>
  <c r="J699" i="54" s="1"/>
  <c r="J253" i="54"/>
  <c r="J707" i="54" s="1"/>
  <c r="J261" i="54"/>
  <c r="J715" i="54" s="1"/>
  <c r="J30" i="54"/>
  <c r="J109" i="54"/>
  <c r="J116" i="54"/>
  <c r="J117" i="54"/>
  <c r="J131" i="54"/>
  <c r="J147" i="54"/>
  <c r="J156" i="54"/>
  <c r="J165" i="54"/>
  <c r="J173" i="54"/>
  <c r="J181" i="54"/>
  <c r="J189" i="54"/>
  <c r="J197" i="54"/>
  <c r="J205" i="54"/>
  <c r="J213" i="54"/>
  <c r="J221" i="54"/>
  <c r="J229" i="54"/>
  <c r="J239" i="54"/>
  <c r="J255" i="54"/>
  <c r="J709" i="54" s="1"/>
  <c r="J90" i="54"/>
  <c r="J132" i="54"/>
  <c r="J148" i="54"/>
  <c r="J162" i="54"/>
  <c r="J170" i="54"/>
  <c r="J159" i="54"/>
  <c r="J111" i="54"/>
  <c r="J176" i="54"/>
  <c r="J186" i="54"/>
  <c r="J101" i="54"/>
  <c r="J135" i="54"/>
  <c r="J146" i="54"/>
  <c r="J194" i="54"/>
  <c r="J216" i="54"/>
  <c r="J178" i="54"/>
  <c r="J192" i="54"/>
  <c r="J258" i="54"/>
  <c r="J712" i="54" s="1"/>
  <c r="J276" i="54"/>
  <c r="J730" i="54" s="1"/>
  <c r="J291" i="54"/>
  <c r="J745" i="54" s="1"/>
  <c r="J296" i="54"/>
  <c r="J750" i="54" s="1"/>
  <c r="J306" i="54"/>
  <c r="J760" i="54" s="1"/>
  <c r="J325" i="54"/>
  <c r="J779" i="54" s="1"/>
  <c r="J357" i="54"/>
  <c r="J811" i="54" s="1"/>
  <c r="J365" i="54"/>
  <c r="J819" i="54" s="1"/>
  <c r="J373" i="54"/>
  <c r="J827" i="54" s="1"/>
  <c r="J381" i="54"/>
  <c r="J835" i="54" s="1"/>
  <c r="J389" i="54"/>
  <c r="J843" i="54" s="1"/>
  <c r="J397" i="54"/>
  <c r="J851" i="54" s="1"/>
  <c r="J405" i="54"/>
  <c r="J859" i="54" s="1"/>
  <c r="J413" i="54"/>
  <c r="J867" i="54" s="1"/>
  <c r="J207" i="54"/>
  <c r="J257" i="54"/>
  <c r="J711" i="54" s="1"/>
  <c r="J272" i="54"/>
  <c r="J726" i="54" s="1"/>
  <c r="J301" i="54"/>
  <c r="J755" i="54" s="1"/>
  <c r="J336" i="54"/>
  <c r="J790" i="54" s="1"/>
  <c r="J202" i="54"/>
  <c r="J210" i="54"/>
  <c r="J277" i="54"/>
  <c r="J731" i="54" s="1"/>
  <c r="J312" i="54"/>
  <c r="J766" i="54" s="1"/>
  <c r="J349" i="54"/>
  <c r="J803" i="54" s="1"/>
  <c r="J130" i="54"/>
  <c r="J151" i="54"/>
  <c r="J201" i="54"/>
  <c r="J242" i="54"/>
  <c r="J696" i="54" s="1"/>
  <c r="J266" i="54"/>
  <c r="J720" i="54" s="1"/>
  <c r="J283" i="54"/>
  <c r="J737" i="54" s="1"/>
  <c r="J288" i="54"/>
  <c r="J742" i="54" s="1"/>
  <c r="J298" i="54"/>
  <c r="J752" i="54" s="1"/>
  <c r="J317" i="54"/>
  <c r="J771" i="54" s="1"/>
  <c r="J332" i="54"/>
  <c r="J786" i="54" s="1"/>
  <c r="J344" i="54"/>
  <c r="J798" i="54" s="1"/>
  <c r="J356" i="54"/>
  <c r="J810" i="54" s="1"/>
  <c r="J396" i="54"/>
  <c r="J850" i="54" s="1"/>
  <c r="J223" i="54"/>
  <c r="J252" i="54"/>
  <c r="J706" i="54" s="1"/>
  <c r="J269" i="54"/>
  <c r="J723" i="54" s="1"/>
  <c r="J304" i="54"/>
  <c r="J758" i="54" s="1"/>
  <c r="J333" i="54"/>
  <c r="J787" i="54" s="1"/>
  <c r="J274" i="54"/>
  <c r="J728" i="54" s="1"/>
  <c r="J378" i="54"/>
  <c r="J832" i="54" s="1"/>
  <c r="J394" i="54"/>
  <c r="J848" i="54" s="1"/>
  <c r="J410" i="54"/>
  <c r="J864" i="54" s="1"/>
  <c r="J416" i="54"/>
  <c r="J870" i="54" s="1"/>
  <c r="J184" i="54"/>
  <c r="J320" i="54"/>
  <c r="J774" i="54" s="1"/>
  <c r="J226" i="54"/>
  <c r="J290" i="54"/>
  <c r="J744" i="54" s="1"/>
  <c r="J324" i="54"/>
  <c r="J778" i="54" s="1"/>
  <c r="J328" i="54"/>
  <c r="J782" i="54" s="1"/>
  <c r="J183" i="54"/>
  <c r="J244" i="54"/>
  <c r="J698" i="54" s="1"/>
  <c r="J323" i="54"/>
  <c r="J777" i="54" s="1"/>
  <c r="J348" i="54"/>
  <c r="J802" i="54" s="1"/>
  <c r="J353" i="54"/>
  <c r="J807" i="54" s="1"/>
  <c r="J369" i="54"/>
  <c r="J823" i="54" s="1"/>
  <c r="J385" i="54"/>
  <c r="J839" i="54" s="1"/>
  <c r="J401" i="54"/>
  <c r="J855" i="54" s="1"/>
  <c r="J218" i="54"/>
  <c r="J241" i="54"/>
  <c r="J695" i="54" s="1"/>
  <c r="J285" i="54"/>
  <c r="J739" i="54" s="1"/>
  <c r="J293" i="54"/>
  <c r="J747" i="54" s="1"/>
  <c r="J168" i="54"/>
  <c r="J267" i="54"/>
  <c r="J721" i="54" s="1"/>
  <c r="J363" i="54"/>
  <c r="J817" i="54" s="1"/>
  <c r="J371" i="54"/>
  <c r="J825" i="54" s="1"/>
  <c r="J387" i="54"/>
  <c r="J841" i="54" s="1"/>
  <c r="J403" i="54"/>
  <c r="J857" i="54" s="1"/>
  <c r="J280" i="54"/>
  <c r="J734" i="54" s="1"/>
  <c r="J309" i="54"/>
  <c r="J763" i="54" s="1"/>
  <c r="J339" i="54"/>
  <c r="J793" i="54" s="1"/>
  <c r="J345" i="54"/>
  <c r="J799" i="54" s="1"/>
  <c r="J361" i="54"/>
  <c r="J815" i="54" s="1"/>
  <c r="J330" i="54"/>
  <c r="J784" i="54" s="1"/>
  <c r="J368" i="54"/>
  <c r="J822" i="54" s="1"/>
  <c r="J386" i="54"/>
  <c r="J840" i="54" s="1"/>
  <c r="J400" i="54"/>
  <c r="J854" i="54" s="1"/>
  <c r="J421" i="54"/>
  <c r="J875" i="54" s="1"/>
  <c r="J425" i="54"/>
  <c r="J879" i="54" s="1"/>
  <c r="J428" i="54"/>
  <c r="J882" i="54" s="1"/>
  <c r="J454" i="54"/>
  <c r="J908" i="54" s="1"/>
  <c r="J457" i="54"/>
  <c r="J911" i="54" s="1"/>
  <c r="J275" i="54"/>
  <c r="J729" i="54" s="1"/>
  <c r="J395" i="54"/>
  <c r="J849" i="54" s="1"/>
  <c r="J260" i="54"/>
  <c r="J714" i="54" s="1"/>
  <c r="J422" i="54"/>
  <c r="J876" i="54" s="1"/>
  <c r="J446" i="54"/>
  <c r="J900" i="54" s="1"/>
  <c r="J449" i="54"/>
  <c r="J903" i="54" s="1"/>
  <c r="J370" i="54"/>
  <c r="J824" i="54" s="1"/>
  <c r="J384" i="54"/>
  <c r="J838" i="54" s="1"/>
  <c r="J402" i="54"/>
  <c r="J856" i="54" s="1"/>
  <c r="J419" i="54"/>
  <c r="J873" i="54" s="1"/>
  <c r="J217" i="54"/>
  <c r="J308" i="54"/>
  <c r="J762" i="54" s="1"/>
  <c r="J379" i="54"/>
  <c r="J833" i="54" s="1"/>
  <c r="J338" i="54"/>
  <c r="J792" i="54" s="1"/>
  <c r="J341" i="54"/>
  <c r="J795" i="54" s="1"/>
  <c r="J347" i="54"/>
  <c r="J801" i="54" s="1"/>
  <c r="J420" i="54"/>
  <c r="J874" i="54" s="1"/>
  <c r="J430" i="54"/>
  <c r="J884" i="54" s="1"/>
  <c r="J433" i="54"/>
  <c r="J887" i="54" s="1"/>
  <c r="J436" i="54"/>
  <c r="J890" i="54" s="1"/>
  <c r="J377" i="54"/>
  <c r="J831" i="54" s="1"/>
  <c r="J448" i="54"/>
  <c r="J902" i="54" s="1"/>
  <c r="J409" i="54"/>
  <c r="J863" i="54" s="1"/>
  <c r="J444" i="54"/>
  <c r="J898" i="54" s="1"/>
  <c r="J411" i="54"/>
  <c r="J865" i="54" s="1"/>
  <c r="J355" i="54"/>
  <c r="J809" i="54" s="1"/>
  <c r="J438" i="54"/>
  <c r="J892" i="54" s="1"/>
  <c r="J441" i="54"/>
  <c r="J895" i="54" s="1"/>
  <c r="J445" i="54"/>
  <c r="J899" i="54" s="1"/>
  <c r="J206" i="54"/>
  <c r="J327" i="54"/>
  <c r="J781" i="54" s="1"/>
  <c r="J268" i="54"/>
  <c r="J722" i="54" s="1"/>
  <c r="J313" i="54"/>
  <c r="J767" i="54" s="1"/>
  <c r="M12" i="61"/>
  <c r="M12" i="62"/>
  <c r="J249" i="54"/>
  <c r="J703" i="54" s="1"/>
  <c r="J271" i="54"/>
  <c r="J725" i="54" s="1"/>
  <c r="J398" i="54"/>
  <c r="J852" i="54" s="1"/>
  <c r="J375" i="54"/>
  <c r="J829" i="54" s="1"/>
  <c r="J150" i="54"/>
  <c r="J364" i="54"/>
  <c r="J818" i="54" s="1"/>
  <c r="J424" i="54"/>
  <c r="J878" i="54" s="1"/>
  <c r="J456" i="54"/>
  <c r="J910" i="54" s="1"/>
  <c r="J152" i="51"/>
  <c r="Q152" i="51"/>
  <c r="J147" i="51"/>
  <c r="J531" i="54"/>
  <c r="J987" i="54"/>
  <c r="J624" i="54"/>
  <c r="J1080" i="54"/>
  <c r="J110" i="54"/>
  <c r="J240" i="54"/>
  <c r="J694" i="54" s="1"/>
  <c r="L12" i="61"/>
  <c r="L12" i="62"/>
  <c r="J247" i="54"/>
  <c r="J701" i="54" s="1"/>
  <c r="J412" i="54"/>
  <c r="J866" i="54" s="1"/>
  <c r="J175" i="54"/>
  <c r="J362" i="54"/>
  <c r="J816" i="54" s="1"/>
  <c r="J243" i="54"/>
  <c r="J697" i="54" s="1"/>
  <c r="J167" i="54"/>
  <c r="J270" i="54"/>
  <c r="J724" i="54" s="1"/>
  <c r="J322" i="54"/>
  <c r="J776" i="54" s="1"/>
  <c r="J418" i="54"/>
  <c r="J872" i="54" s="1"/>
  <c r="J380" i="54"/>
  <c r="J834" i="54" s="1"/>
  <c r="J435" i="54"/>
  <c r="J889" i="54" s="1"/>
  <c r="J352" i="54"/>
  <c r="J806" i="54" s="1"/>
  <c r="J193" i="54"/>
  <c r="J439" i="54"/>
  <c r="J893" i="54" s="1"/>
  <c r="J442" i="54"/>
  <c r="J896" i="54" s="1"/>
  <c r="J399" i="54"/>
  <c r="J853" i="54" s="1"/>
  <c r="J407" i="54"/>
  <c r="J861" i="54" s="1"/>
  <c r="L148" i="51"/>
  <c r="N149" i="51"/>
  <c r="O150" i="51"/>
  <c r="P152" i="51"/>
  <c r="N148" i="51"/>
  <c r="P149" i="51"/>
  <c r="P150" i="51"/>
  <c r="R152" i="51"/>
  <c r="O148" i="51"/>
  <c r="Q149" i="51"/>
  <c r="R150" i="51"/>
  <c r="J150" i="51"/>
  <c r="K152" i="51"/>
  <c r="J149" i="51"/>
  <c r="K150" i="51"/>
  <c r="L151" i="51"/>
  <c r="L152" i="51"/>
  <c r="L149" i="51"/>
  <c r="L150" i="51"/>
  <c r="N152" i="51"/>
  <c r="K151" i="51"/>
  <c r="M152" i="51"/>
  <c r="O152" i="51"/>
  <c r="I84" i="51"/>
  <c r="K18" i="76"/>
  <c r="Q8" i="76"/>
  <c r="J1048" i="54"/>
  <c r="J38" i="54"/>
  <c r="J139" i="54"/>
  <c r="J86" i="54"/>
  <c r="J160" i="54"/>
  <c r="J220" i="54"/>
  <c r="J89" i="54"/>
  <c r="J18" i="54"/>
  <c r="J133" i="54"/>
  <c r="J126" i="54"/>
  <c r="J177" i="54"/>
  <c r="J153" i="54"/>
  <c r="J46" i="54"/>
  <c r="J198" i="54"/>
  <c r="J164" i="54"/>
  <c r="J224" i="54"/>
  <c r="J265" i="54"/>
  <c r="J719" i="54" s="1"/>
  <c r="J303" i="54"/>
  <c r="J757" i="54" s="1"/>
  <c r="J289" i="54"/>
  <c r="J743" i="54" s="1"/>
  <c r="R12" i="61"/>
  <c r="R12" i="62"/>
  <c r="J108" i="54"/>
  <c r="J225" i="54"/>
  <c r="J382" i="54"/>
  <c r="J836" i="54" s="1"/>
  <c r="J297" i="54"/>
  <c r="J751" i="54" s="1"/>
  <c r="J326" i="54"/>
  <c r="J780" i="54" s="1"/>
  <c r="J185" i="54"/>
  <c r="J334" i="54"/>
  <c r="J788" i="54" s="1"/>
  <c r="J94" i="54"/>
  <c r="J295" i="54"/>
  <c r="J749" i="54" s="1"/>
  <c r="O18" i="61"/>
  <c r="O18" i="62"/>
  <c r="J392" i="54"/>
  <c r="J846" i="54" s="1"/>
  <c r="J414" i="54"/>
  <c r="J868" i="54" s="1"/>
  <c r="J423" i="54"/>
  <c r="J877" i="54" s="1"/>
  <c r="J437" i="54"/>
  <c r="J891" i="54" s="1"/>
  <c r="J447" i="54"/>
  <c r="J901" i="54" s="1"/>
  <c r="J340" i="54"/>
  <c r="J794" i="54" s="1"/>
  <c r="J346" i="54"/>
  <c r="J800" i="54" s="1"/>
  <c r="J415" i="54"/>
  <c r="J869" i="54" s="1"/>
  <c r="M147" i="51"/>
  <c r="Q147" i="51"/>
  <c r="M150" i="51"/>
  <c r="I103" i="51"/>
  <c r="J61" i="51"/>
  <c r="J138" i="51"/>
  <c r="K21" i="76" s="1"/>
  <c r="I134" i="51"/>
  <c r="I14" i="51"/>
  <c r="J19" i="51"/>
  <c r="O8" i="76"/>
  <c r="J476" i="54"/>
  <c r="J932" i="54"/>
  <c r="J557" i="54"/>
  <c r="J1013" i="54"/>
  <c r="J1049" i="54"/>
  <c r="J212" i="54"/>
  <c r="J113" i="54"/>
  <c r="J190" i="54"/>
  <c r="J200" i="54"/>
  <c r="J12" i="54"/>
  <c r="J28" i="54"/>
  <c r="J44" i="54"/>
  <c r="J60" i="54"/>
  <c r="J74" i="54"/>
  <c r="J58" i="54"/>
  <c r="J69" i="54"/>
  <c r="J112" i="54"/>
  <c r="J71" i="54"/>
  <c r="J91" i="54"/>
  <c r="J136" i="54"/>
  <c r="J106" i="54"/>
  <c r="J182" i="54"/>
  <c r="J166" i="54"/>
  <c r="J199" i="54"/>
  <c r="J318" i="54"/>
  <c r="J772" i="54" s="1"/>
  <c r="J12" i="61"/>
  <c r="J12" i="62"/>
  <c r="J294" i="54"/>
  <c r="J748" i="54" s="1"/>
  <c r="J335" i="54"/>
  <c r="J789" i="54" s="1"/>
  <c r="J366" i="54"/>
  <c r="J820" i="54" s="1"/>
  <c r="J188" i="54"/>
  <c r="J372" i="54"/>
  <c r="J826" i="54" s="1"/>
  <c r="J391" i="54"/>
  <c r="J845" i="54" s="1"/>
  <c r="N18" i="61"/>
  <c r="N18" i="62"/>
  <c r="J440" i="54"/>
  <c r="J894" i="54" s="1"/>
  <c r="J376" i="54"/>
  <c r="J830" i="54" s="1"/>
  <c r="J427" i="54"/>
  <c r="J881" i="54" s="1"/>
  <c r="J191" i="54"/>
  <c r="J286" i="54"/>
  <c r="J740" i="54" s="1"/>
  <c r="J434" i="54"/>
  <c r="J888" i="54" s="1"/>
  <c r="J367" i="54"/>
  <c r="J821" i="54" s="1"/>
  <c r="J417" i="54"/>
  <c r="J871" i="54" s="1"/>
  <c r="L147" i="51"/>
  <c r="O149" i="51"/>
  <c r="Q150" i="51"/>
  <c r="Q19" i="51"/>
  <c r="J683" i="54"/>
  <c r="J1139" i="54"/>
  <c r="J204" i="54"/>
  <c r="J238" i="54"/>
  <c r="J692" i="54" s="1"/>
  <c r="J256" i="54"/>
  <c r="J710" i="54" s="1"/>
  <c r="J209" i="54"/>
  <c r="J250" i="54"/>
  <c r="J704" i="54" s="1"/>
  <c r="J279" i="54"/>
  <c r="J733" i="54" s="1"/>
  <c r="J350" i="54"/>
  <c r="J804" i="54" s="1"/>
  <c r="Q12" i="62"/>
  <c r="Q12" i="61"/>
  <c r="J248" i="54"/>
  <c r="J702" i="54" s="1"/>
  <c r="J406" i="54"/>
  <c r="J860" i="54" s="1"/>
  <c r="J354" i="54"/>
  <c r="J808" i="54" s="1"/>
  <c r="J215" i="54"/>
  <c r="J299" i="54"/>
  <c r="J753" i="54" s="1"/>
  <c r="J311" i="54"/>
  <c r="J765" i="54" s="1"/>
  <c r="J443" i="54"/>
  <c r="J897" i="54" s="1"/>
  <c r="J315" i="54"/>
  <c r="J769" i="54" s="1"/>
  <c r="J359" i="54"/>
  <c r="J813" i="54" s="1"/>
  <c r="J88" i="51"/>
  <c r="K19" i="76" s="1"/>
  <c r="I19" i="76" s="1"/>
  <c r="G18" i="58"/>
  <c r="Q148" i="51"/>
  <c r="K149" i="51"/>
  <c r="L8" i="76"/>
  <c r="K148" i="51"/>
  <c r="M138" i="51"/>
  <c r="N21" i="76" s="1"/>
  <c r="I23" i="51"/>
  <c r="J25" i="51"/>
  <c r="J505" i="54"/>
  <c r="J961" i="54"/>
  <c r="J560" i="54"/>
  <c r="J1016" i="54"/>
  <c r="J584" i="54"/>
  <c r="J1040" i="54"/>
  <c r="J533" i="54"/>
  <c r="J989" i="54"/>
  <c r="J61" i="54"/>
  <c r="J82" i="54"/>
  <c r="J88" i="54"/>
  <c r="J214" i="54"/>
  <c r="O12" i="62"/>
  <c r="O12" i="61"/>
  <c r="J329" i="54"/>
  <c r="J783" i="54" s="1"/>
  <c r="J390" i="54"/>
  <c r="J844" i="54" s="1"/>
  <c r="J114" i="54"/>
  <c r="J208" i="54"/>
  <c r="J292" i="54"/>
  <c r="J746" i="54" s="1"/>
  <c r="J263" i="54"/>
  <c r="J717" i="54" s="1"/>
  <c r="J305" i="54"/>
  <c r="J759" i="54" s="1"/>
  <c r="P12" i="62"/>
  <c r="P12" i="61"/>
  <c r="J343" i="54"/>
  <c r="J797" i="54" s="1"/>
  <c r="J300" i="54"/>
  <c r="J754" i="54" s="1"/>
  <c r="J383" i="54"/>
  <c r="J837" i="54" s="1"/>
  <c r="J429" i="54"/>
  <c r="J883" i="54" s="1"/>
  <c r="J404" i="54"/>
  <c r="J858" i="54" s="1"/>
  <c r="J393" i="54"/>
  <c r="J847" i="54" s="1"/>
  <c r="Q61" i="51"/>
  <c r="Q138" i="51"/>
  <c r="N147" i="51"/>
  <c r="K36" i="51"/>
  <c r="L11" i="76" s="1"/>
  <c r="K147" i="51"/>
  <c r="M148" i="51"/>
  <c r="O19" i="51"/>
  <c r="P9" i="76" s="1"/>
  <c r="J693" i="54" l="1"/>
  <c r="J913" i="54" s="1"/>
  <c r="J1149" i="54"/>
  <c r="I12" i="62"/>
  <c r="L142" i="51"/>
  <c r="M21" i="76"/>
  <c r="I21" i="76"/>
  <c r="K142" i="51"/>
  <c r="L21" i="76"/>
  <c r="N129" i="51"/>
  <c r="N66" i="51" s="1"/>
  <c r="M66" i="51"/>
  <c r="M67" i="51" s="1"/>
  <c r="R118" i="51"/>
  <c r="R51" i="51" s="1"/>
  <c r="Q118" i="51"/>
  <c r="Q51" i="51" s="1"/>
  <c r="N119" i="51"/>
  <c r="N52" i="51" s="1"/>
  <c r="O124" i="51"/>
  <c r="O57" i="51" s="1"/>
  <c r="N46" i="51"/>
  <c r="O45" i="51"/>
  <c r="N48" i="51"/>
  <c r="O50" i="51"/>
  <c r="M13" i="76"/>
  <c r="O115" i="51"/>
  <c r="O48" i="51" s="1"/>
  <c r="M130" i="51"/>
  <c r="N22" i="76" s="1"/>
  <c r="P117" i="51"/>
  <c r="P50" i="51" s="1"/>
  <c r="R126" i="51"/>
  <c r="R59" i="51" s="1"/>
  <c r="Q126" i="51"/>
  <c r="Q59" i="51" s="1"/>
  <c r="N49" i="51"/>
  <c r="P125" i="51"/>
  <c r="P58" i="51" s="1"/>
  <c r="O111" i="51"/>
  <c r="P114" i="51"/>
  <c r="P47" i="51" s="1"/>
  <c r="M151" i="51"/>
  <c r="N33" i="76" s="1"/>
  <c r="O116" i="51"/>
  <c r="O49" i="51" s="1"/>
  <c r="O108" i="51"/>
  <c r="O41" i="51" s="1"/>
  <c r="N30" i="49"/>
  <c r="N49" i="49" s="1"/>
  <c r="O42" i="51"/>
  <c r="P120" i="51"/>
  <c r="P53" i="51" s="1"/>
  <c r="P43" i="51"/>
  <c r="N40" i="51"/>
  <c r="N130" i="51"/>
  <c r="P109" i="51"/>
  <c r="P42" i="51" s="1"/>
  <c r="R110" i="51"/>
  <c r="R43" i="51" s="1"/>
  <c r="Q110" i="51"/>
  <c r="Q43" i="51" s="1"/>
  <c r="O121" i="51"/>
  <c r="O54" i="51" s="1"/>
  <c r="N151" i="51"/>
  <c r="N28" i="62" s="1"/>
  <c r="P51" i="51"/>
  <c r="I118" i="51"/>
  <c r="O30" i="49"/>
  <c r="O107" i="51"/>
  <c r="P122" i="51"/>
  <c r="P55" i="51" s="1"/>
  <c r="O113" i="51"/>
  <c r="O46" i="51" s="1"/>
  <c r="O123" i="51"/>
  <c r="O56" i="51" s="1"/>
  <c r="P112" i="51"/>
  <c r="P45" i="51" s="1"/>
  <c r="J121" i="51"/>
  <c r="J53" i="51"/>
  <c r="I18" i="62"/>
  <c r="J1065" i="54"/>
  <c r="J539" i="54"/>
  <c r="J981" i="54"/>
  <c r="J1141" i="54"/>
  <c r="L71" i="51"/>
  <c r="K71" i="51"/>
  <c r="K72" i="51" s="1"/>
  <c r="L13" i="76"/>
  <c r="J953" i="54"/>
  <c r="J604" i="54"/>
  <c r="J924" i="54"/>
  <c r="J964" i="54"/>
  <c r="J1029" i="54"/>
  <c r="J1068" i="54"/>
  <c r="J663" i="54"/>
  <c r="J1119" i="54"/>
  <c r="J537" i="54"/>
  <c r="J993" i="54"/>
  <c r="K26" i="61"/>
  <c r="K26" i="62"/>
  <c r="L31" i="76"/>
  <c r="O26" i="62"/>
  <c r="P31" i="76"/>
  <c r="O26" i="61"/>
  <c r="J646" i="54"/>
  <c r="J1102" i="54"/>
  <c r="J643" i="54"/>
  <c r="J1099" i="54"/>
  <c r="J621" i="54"/>
  <c r="J1077" i="54"/>
  <c r="J513" i="54"/>
  <c r="J969" i="54"/>
  <c r="J568" i="54"/>
  <c r="J1024" i="54"/>
  <c r="I138" i="51"/>
  <c r="M24" i="61"/>
  <c r="M24" i="62"/>
  <c r="N29" i="76"/>
  <c r="J581" i="54"/>
  <c r="J1037" i="54"/>
  <c r="J493" i="54"/>
  <c r="J949" i="54"/>
  <c r="K28" i="62"/>
  <c r="L33" i="76"/>
  <c r="K28" i="61"/>
  <c r="L32" i="76"/>
  <c r="K27" i="61"/>
  <c r="K27" i="62"/>
  <c r="P30" i="76"/>
  <c r="O25" i="61"/>
  <c r="O25" i="62"/>
  <c r="O27" i="62"/>
  <c r="P32" i="76"/>
  <c r="O27" i="61"/>
  <c r="J623" i="54"/>
  <c r="J1079" i="54"/>
  <c r="J681" i="54"/>
  <c r="J1137" i="54"/>
  <c r="J606" i="54"/>
  <c r="J1062" i="54"/>
  <c r="J556" i="54"/>
  <c r="J1012" i="54"/>
  <c r="J587" i="54"/>
  <c r="J1043" i="54"/>
  <c r="J652" i="54"/>
  <c r="J1108" i="54"/>
  <c r="J572" i="54"/>
  <c r="J1028" i="54"/>
  <c r="J674" i="54"/>
  <c r="J1130" i="54"/>
  <c r="J610" i="54"/>
  <c r="J1066" i="54"/>
  <c r="J570" i="54"/>
  <c r="J1026" i="54"/>
  <c r="J535" i="54"/>
  <c r="J991" i="54"/>
  <c r="J477" i="54"/>
  <c r="J933" i="54"/>
  <c r="J482" i="54"/>
  <c r="J938" i="54"/>
  <c r="J512" i="54"/>
  <c r="J968" i="54"/>
  <c r="J495" i="54"/>
  <c r="J951" i="54"/>
  <c r="J580" i="54"/>
  <c r="J1036" i="54"/>
  <c r="J677" i="54"/>
  <c r="J1133" i="54"/>
  <c r="I8" i="76"/>
  <c r="M25" i="61"/>
  <c r="M25" i="62"/>
  <c r="N30" i="76"/>
  <c r="J669" i="54"/>
  <c r="J1125" i="54"/>
  <c r="J655" i="54"/>
  <c r="J1111" i="54"/>
  <c r="J569" i="54"/>
  <c r="J1025" i="54"/>
  <c r="J516" i="54"/>
  <c r="J972" i="54"/>
  <c r="Q25" i="62"/>
  <c r="R30" i="76"/>
  <c r="Q25" i="61"/>
  <c r="J670" i="54"/>
  <c r="J1126" i="54"/>
  <c r="J637" i="54"/>
  <c r="J1093" i="54"/>
  <c r="J529" i="54"/>
  <c r="J985" i="54"/>
  <c r="J667" i="54"/>
  <c r="J1123" i="54"/>
  <c r="I61" i="51"/>
  <c r="J588" i="54"/>
  <c r="J1044" i="54"/>
  <c r="N29" i="61"/>
  <c r="N29" i="62"/>
  <c r="O34" i="76"/>
  <c r="J26" i="61"/>
  <c r="I149" i="51"/>
  <c r="J26" i="62"/>
  <c r="K31" i="76"/>
  <c r="R29" i="62"/>
  <c r="S34" i="76"/>
  <c r="R29" i="61"/>
  <c r="N26" i="62"/>
  <c r="O31" i="76"/>
  <c r="N26" i="61"/>
  <c r="J630" i="54"/>
  <c r="J1086" i="54"/>
  <c r="I152" i="51"/>
  <c r="J29" i="62"/>
  <c r="K34" i="76"/>
  <c r="J29" i="61"/>
  <c r="J585" i="54"/>
  <c r="J1041" i="54"/>
  <c r="J641" i="54"/>
  <c r="J1097" i="54"/>
  <c r="J545" i="54"/>
  <c r="J1001" i="54"/>
  <c r="J644" i="54"/>
  <c r="J1100" i="54"/>
  <c r="J571" i="54"/>
  <c r="J1027" i="54"/>
  <c r="J666" i="54"/>
  <c r="J1122" i="54"/>
  <c r="J598" i="54"/>
  <c r="J1054" i="54"/>
  <c r="J555" i="54"/>
  <c r="J1011" i="54"/>
  <c r="J538" i="54"/>
  <c r="J994" i="54"/>
  <c r="J522" i="54"/>
  <c r="J978" i="54"/>
  <c r="J470" i="54"/>
  <c r="J926" i="54"/>
  <c r="J504" i="54"/>
  <c r="J960" i="54"/>
  <c r="J487" i="54"/>
  <c r="J943" i="54"/>
  <c r="N27" i="62"/>
  <c r="O32" i="76"/>
  <c r="N27" i="61"/>
  <c r="J599" i="54"/>
  <c r="J1055" i="54"/>
  <c r="J589" i="54"/>
  <c r="J1045" i="54"/>
  <c r="J651" i="54"/>
  <c r="J1107" i="54"/>
  <c r="J629" i="54"/>
  <c r="J1085" i="54"/>
  <c r="J664" i="54"/>
  <c r="J1120" i="54"/>
  <c r="J679" i="54"/>
  <c r="J1135" i="54"/>
  <c r="J473" i="54"/>
  <c r="J929" i="54"/>
  <c r="I18" i="76"/>
  <c r="K29" i="62"/>
  <c r="L34" i="76"/>
  <c r="K29" i="61"/>
  <c r="L25" i="61"/>
  <c r="L25" i="62"/>
  <c r="M30" i="76"/>
  <c r="J672" i="54"/>
  <c r="J1128" i="54"/>
  <c r="J639" i="54"/>
  <c r="J1095" i="54"/>
  <c r="J647" i="54"/>
  <c r="J1103" i="54"/>
  <c r="J631" i="54"/>
  <c r="J1087" i="54"/>
  <c r="J636" i="54"/>
  <c r="J1092" i="54"/>
  <c r="J564" i="54"/>
  <c r="J1020" i="54"/>
  <c r="J658" i="54"/>
  <c r="J1114" i="54"/>
  <c r="J582" i="54"/>
  <c r="J1038" i="54"/>
  <c r="J550" i="54"/>
  <c r="J1006" i="54"/>
  <c r="J534" i="54"/>
  <c r="J990" i="54"/>
  <c r="J474" i="54"/>
  <c r="J930" i="54"/>
  <c r="J469" i="54"/>
  <c r="J925" i="54"/>
  <c r="J496" i="54"/>
  <c r="J952" i="54"/>
  <c r="J479" i="54"/>
  <c r="J935" i="54"/>
  <c r="R24" i="62"/>
  <c r="S29" i="76"/>
  <c r="R24" i="61"/>
  <c r="K3" i="54"/>
  <c r="K15" i="23"/>
  <c r="K3" i="46"/>
  <c r="K3" i="31"/>
  <c r="K3" i="51"/>
  <c r="K3" i="49"/>
  <c r="K3" i="62"/>
  <c r="K3" i="48"/>
  <c r="K3" i="50"/>
  <c r="L3" i="76"/>
  <c r="K3" i="61"/>
  <c r="K3" i="43"/>
  <c r="J484" i="54"/>
  <c r="J940" i="54"/>
  <c r="J613" i="54"/>
  <c r="J1069" i="54"/>
  <c r="J607" i="54"/>
  <c r="J1063" i="54"/>
  <c r="J551" i="54"/>
  <c r="J1007" i="54"/>
  <c r="I25" i="51"/>
  <c r="K10" i="76"/>
  <c r="I10" i="76" s="1"/>
  <c r="J29" i="51"/>
  <c r="I88" i="51"/>
  <c r="L24" i="62"/>
  <c r="L153" i="51"/>
  <c r="L158" i="51" s="1"/>
  <c r="M29" i="76"/>
  <c r="L24" i="61"/>
  <c r="J591" i="54"/>
  <c r="J1047" i="54"/>
  <c r="J499" i="54"/>
  <c r="J955" i="54"/>
  <c r="J680" i="54"/>
  <c r="J1136" i="54"/>
  <c r="J619" i="54"/>
  <c r="J1075" i="54"/>
  <c r="J544" i="54"/>
  <c r="J1000" i="54"/>
  <c r="L27" i="62"/>
  <c r="M32" i="76"/>
  <c r="L27" i="61"/>
  <c r="P27" i="61"/>
  <c r="P27" i="62"/>
  <c r="Q32" i="76"/>
  <c r="J662" i="54"/>
  <c r="J1118" i="54"/>
  <c r="J633" i="54"/>
  <c r="J1089" i="54"/>
  <c r="J566" i="54"/>
  <c r="J1022" i="54"/>
  <c r="J628" i="54"/>
  <c r="J1084" i="54"/>
  <c r="J485" i="54"/>
  <c r="J941" i="54"/>
  <c r="J650" i="54"/>
  <c r="J1106" i="54"/>
  <c r="J553" i="54"/>
  <c r="J1009" i="54"/>
  <c r="J562" i="54"/>
  <c r="J1018" i="54"/>
  <c r="J540" i="54"/>
  <c r="J996" i="54"/>
  <c r="J517" i="54"/>
  <c r="J973" i="54"/>
  <c r="J519" i="54"/>
  <c r="J975" i="54"/>
  <c r="J530" i="54"/>
  <c r="J986" i="54"/>
  <c r="J488" i="54"/>
  <c r="J944" i="54"/>
  <c r="J471" i="54"/>
  <c r="J927" i="54"/>
  <c r="J509" i="54"/>
  <c r="J965" i="54"/>
  <c r="J576" i="54"/>
  <c r="J1032" i="54"/>
  <c r="R25" i="62"/>
  <c r="S30" i="76"/>
  <c r="R25" i="61"/>
  <c r="J616" i="54"/>
  <c r="J1072" i="54"/>
  <c r="J481" i="54"/>
  <c r="J937" i="54"/>
  <c r="J515" i="54"/>
  <c r="J971" i="54"/>
  <c r="J546" i="54"/>
  <c r="J1002" i="54"/>
  <c r="J483" i="54"/>
  <c r="J939" i="54"/>
  <c r="J563" i="54"/>
  <c r="J1019" i="54"/>
  <c r="J653" i="54"/>
  <c r="J1109" i="54"/>
  <c r="J675" i="54"/>
  <c r="J1131" i="54"/>
  <c r="L26" i="61"/>
  <c r="L26" i="62"/>
  <c r="M31" i="76"/>
  <c r="I150" i="51"/>
  <c r="K32" i="76"/>
  <c r="J27" i="61"/>
  <c r="J27" i="62"/>
  <c r="P26" i="62"/>
  <c r="Q31" i="76"/>
  <c r="P26" i="61"/>
  <c r="J673" i="54"/>
  <c r="J1129" i="54"/>
  <c r="J638" i="54"/>
  <c r="J1094" i="54"/>
  <c r="J678" i="54"/>
  <c r="J1134" i="54"/>
  <c r="J671" i="54"/>
  <c r="J1127" i="54"/>
  <c r="J614" i="54"/>
  <c r="J1070" i="54"/>
  <c r="J684" i="54"/>
  <c r="J1140" i="54"/>
  <c r="J620" i="54"/>
  <c r="J1076" i="54"/>
  <c r="J642" i="54"/>
  <c r="J1098" i="54"/>
  <c r="J595" i="54"/>
  <c r="J1051" i="54"/>
  <c r="J527" i="54"/>
  <c r="J983" i="54"/>
  <c r="J490" i="54"/>
  <c r="J946" i="54"/>
  <c r="J498" i="54"/>
  <c r="J954" i="54"/>
  <c r="J514" i="54"/>
  <c r="J970" i="54"/>
  <c r="J510" i="54"/>
  <c r="J966" i="54"/>
  <c r="J480" i="54"/>
  <c r="J936" i="54"/>
  <c r="J554" i="54"/>
  <c r="J1010" i="54"/>
  <c r="J507" i="54"/>
  <c r="J963" i="54"/>
  <c r="J596" i="54"/>
  <c r="J1052" i="54"/>
  <c r="J578" i="54"/>
  <c r="J1034" i="54"/>
  <c r="J597" i="54"/>
  <c r="J1053" i="54"/>
  <c r="N24" i="61"/>
  <c r="N24" i="62"/>
  <c r="O29" i="76"/>
  <c r="J561" i="54"/>
  <c r="J1017" i="54"/>
  <c r="K25" i="62"/>
  <c r="L30" i="76"/>
  <c r="K25" i="61"/>
  <c r="J659" i="54"/>
  <c r="J1115" i="54"/>
  <c r="R9" i="76"/>
  <c r="I18" i="61"/>
  <c r="I12" i="61"/>
  <c r="J526" i="54"/>
  <c r="J982" i="54"/>
  <c r="J467" i="54"/>
  <c r="J923" i="54"/>
  <c r="I19" i="51"/>
  <c r="K9" i="76"/>
  <c r="J549" i="54"/>
  <c r="J1005" i="54"/>
  <c r="J501" i="54"/>
  <c r="J957" i="54"/>
  <c r="J615" i="54"/>
  <c r="J1071" i="54"/>
  <c r="P34" i="76"/>
  <c r="O29" i="61"/>
  <c r="O29" i="62"/>
  <c r="J148" i="51"/>
  <c r="O30" i="76"/>
  <c r="N25" i="61"/>
  <c r="N25" i="62"/>
  <c r="J605" i="54"/>
  <c r="J1061" i="54"/>
  <c r="J665" i="54"/>
  <c r="J1121" i="54"/>
  <c r="J649" i="54"/>
  <c r="J1105" i="54"/>
  <c r="J625" i="54"/>
  <c r="J1081" i="54"/>
  <c r="J676" i="54"/>
  <c r="J1132" i="54"/>
  <c r="J611" i="54"/>
  <c r="J1067" i="54"/>
  <c r="J634" i="54"/>
  <c r="J1090" i="54"/>
  <c r="J579" i="54"/>
  <c r="J1035" i="54"/>
  <c r="J478" i="54"/>
  <c r="J934" i="54"/>
  <c r="J532" i="54"/>
  <c r="J988" i="54"/>
  <c r="J486" i="54"/>
  <c r="J942" i="54"/>
  <c r="J502" i="54"/>
  <c r="J958" i="54"/>
  <c r="J536" i="54"/>
  <c r="J992" i="54"/>
  <c r="J472" i="54"/>
  <c r="J928" i="54"/>
  <c r="J635" i="54"/>
  <c r="J1091" i="54"/>
  <c r="J600" i="54"/>
  <c r="J1056" i="54"/>
  <c r="J491" i="54"/>
  <c r="J947" i="54"/>
  <c r="M26" i="62"/>
  <c r="N31" i="76"/>
  <c r="M26" i="61"/>
  <c r="J559" i="54"/>
  <c r="J1015" i="54"/>
  <c r="J552" i="54"/>
  <c r="J1008" i="54"/>
  <c r="J567" i="54"/>
  <c r="J1023" i="54"/>
  <c r="M27" i="62"/>
  <c r="N32" i="76"/>
  <c r="M27" i="61"/>
  <c r="J608" i="54"/>
  <c r="J1064" i="54"/>
  <c r="J541" i="54"/>
  <c r="J997" i="54"/>
  <c r="L29" i="61"/>
  <c r="L29" i="62"/>
  <c r="M34" i="76"/>
  <c r="R27" i="61"/>
  <c r="R27" i="62"/>
  <c r="S32" i="76"/>
  <c r="P29" i="62"/>
  <c r="Q34" i="76"/>
  <c r="P29" i="61"/>
  <c r="J622" i="54"/>
  <c r="J1078" i="54"/>
  <c r="I147" i="51"/>
  <c r="J24" i="62"/>
  <c r="K29" i="76"/>
  <c r="J24" i="61"/>
  <c r="J657" i="54"/>
  <c r="J1113" i="54"/>
  <c r="J601" i="54"/>
  <c r="J1057" i="54"/>
  <c r="J617" i="54"/>
  <c r="J1073" i="54"/>
  <c r="J668" i="54"/>
  <c r="J1124" i="54"/>
  <c r="J602" i="54"/>
  <c r="J1058" i="54"/>
  <c r="J626" i="54"/>
  <c r="J1082" i="54"/>
  <c r="J547" i="54"/>
  <c r="J1003" i="54"/>
  <c r="J466" i="54"/>
  <c r="J922" i="54"/>
  <c r="J558" i="54"/>
  <c r="J1014" i="54"/>
  <c r="J542" i="54"/>
  <c r="J998" i="54"/>
  <c r="J506" i="54"/>
  <c r="J962" i="54"/>
  <c r="J528" i="54"/>
  <c r="J984" i="54"/>
  <c r="J511" i="54"/>
  <c r="J967" i="54"/>
  <c r="P24" i="61"/>
  <c r="P24" i="62"/>
  <c r="Q29" i="76"/>
  <c r="R26" i="61"/>
  <c r="R26" i="62"/>
  <c r="S31" i="76"/>
  <c r="J627" i="54"/>
  <c r="J1083" i="54"/>
  <c r="J583" i="54"/>
  <c r="J1039" i="54"/>
  <c r="J475" i="54"/>
  <c r="J931" i="54"/>
  <c r="O24" i="61"/>
  <c r="O24" i="62"/>
  <c r="P29" i="76"/>
  <c r="J575" i="54"/>
  <c r="J1031" i="54"/>
  <c r="J489" i="54"/>
  <c r="J945" i="54"/>
  <c r="K153" i="51"/>
  <c r="K160" i="51" s="1"/>
  <c r="K24" i="62"/>
  <c r="L29" i="76"/>
  <c r="K24" i="61"/>
  <c r="L23" i="76"/>
  <c r="J543" i="54"/>
  <c r="J999" i="54"/>
  <c r="Q27" i="62"/>
  <c r="Q27" i="61"/>
  <c r="R32" i="76"/>
  <c r="J654" i="54"/>
  <c r="J1110" i="54"/>
  <c r="J524" i="54"/>
  <c r="J980" i="54"/>
  <c r="J645" i="54"/>
  <c r="J1101" i="54"/>
  <c r="R29" i="76"/>
  <c r="Q24" i="61"/>
  <c r="Q24" i="62"/>
  <c r="J640" i="54"/>
  <c r="J1096" i="54"/>
  <c r="J632" i="54"/>
  <c r="J1088" i="54"/>
  <c r="J594" i="54"/>
  <c r="J1050" i="54"/>
  <c r="M29" i="61"/>
  <c r="N34" i="76"/>
  <c r="M29" i="62"/>
  <c r="L28" i="62"/>
  <c r="M33" i="76"/>
  <c r="L28" i="61"/>
  <c r="Q26" i="62"/>
  <c r="R31" i="76"/>
  <c r="Q26" i="61"/>
  <c r="J648" i="54"/>
  <c r="J1104" i="54"/>
  <c r="J565" i="54"/>
  <c r="J1021" i="54"/>
  <c r="Q29" i="62"/>
  <c r="R34" i="76"/>
  <c r="Q29" i="61"/>
  <c r="J661" i="54"/>
  <c r="J1117" i="54"/>
  <c r="J656" i="54"/>
  <c r="J1112" i="54"/>
  <c r="J590" i="54"/>
  <c r="J1046" i="54"/>
  <c r="J603" i="54"/>
  <c r="J1059" i="54"/>
  <c r="J660" i="54"/>
  <c r="J1116" i="54"/>
  <c r="J586" i="54"/>
  <c r="J1042" i="54"/>
  <c r="J682" i="54"/>
  <c r="J1138" i="54"/>
  <c r="J618" i="54"/>
  <c r="J1074" i="54"/>
  <c r="J577" i="54"/>
  <c r="J1033" i="54"/>
  <c r="J574" i="54"/>
  <c r="J1030" i="54"/>
  <c r="J548" i="54"/>
  <c r="J1004" i="54"/>
  <c r="J518" i="54"/>
  <c r="J974" i="54"/>
  <c r="J494" i="54"/>
  <c r="J950" i="54"/>
  <c r="J520" i="54"/>
  <c r="J976" i="54"/>
  <c r="J503" i="54"/>
  <c r="J959" i="54"/>
  <c r="J521" i="54"/>
  <c r="J977" i="54"/>
  <c r="P25" i="62"/>
  <c r="Q30" i="76"/>
  <c r="P25" i="61"/>
  <c r="J523" i="54"/>
  <c r="J979" i="54"/>
  <c r="J492" i="54"/>
  <c r="J948" i="54"/>
  <c r="L143" i="51" l="1"/>
  <c r="M142" i="51"/>
  <c r="N12" i="76"/>
  <c r="N13" i="76" s="1"/>
  <c r="M71" i="51"/>
  <c r="M28" i="62"/>
  <c r="M28" i="61"/>
  <c r="O49" i="49"/>
  <c r="O129" i="51"/>
  <c r="O66" i="51" s="1"/>
  <c r="M153" i="51"/>
  <c r="M157" i="51" s="1"/>
  <c r="N41" i="76" s="1"/>
  <c r="L72" i="51"/>
  <c r="P111" i="51"/>
  <c r="P44" i="51" s="1"/>
  <c r="Q122" i="51"/>
  <c r="Q55" i="51" s="1"/>
  <c r="R122" i="51"/>
  <c r="R55" i="51" s="1"/>
  <c r="P121" i="51"/>
  <c r="P54" i="51" s="1"/>
  <c r="P116" i="51"/>
  <c r="P49" i="51" s="1"/>
  <c r="P124" i="51"/>
  <c r="P57" i="51" s="1"/>
  <c r="P108" i="51"/>
  <c r="R112" i="51"/>
  <c r="R45" i="51" s="1"/>
  <c r="Q112" i="51"/>
  <c r="Q45" i="51" s="1"/>
  <c r="I45" i="51" s="1"/>
  <c r="P30" i="49"/>
  <c r="P49" i="49" s="1"/>
  <c r="P107" i="51"/>
  <c r="O119" i="51"/>
  <c r="N28" i="61"/>
  <c r="N30" i="61" s="1"/>
  <c r="O44" i="51"/>
  <c r="N153" i="51"/>
  <c r="N161" i="51" s="1"/>
  <c r="O45" i="76" s="1"/>
  <c r="O40" i="51"/>
  <c r="I110" i="51"/>
  <c r="Q125" i="51"/>
  <c r="Q58" i="51" s="1"/>
  <c r="R125" i="51"/>
  <c r="R58" i="51" s="1"/>
  <c r="Q117" i="51"/>
  <c r="R117" i="51"/>
  <c r="R50" i="51" s="1"/>
  <c r="Q120" i="51"/>
  <c r="R120" i="51"/>
  <c r="R53" i="51" s="1"/>
  <c r="P123" i="51"/>
  <c r="P56" i="51" s="1"/>
  <c r="I43" i="51"/>
  <c r="Q109" i="51"/>
  <c r="R109" i="51"/>
  <c r="R42" i="51" s="1"/>
  <c r="P115" i="51"/>
  <c r="O22" i="76"/>
  <c r="O23" i="76" s="1"/>
  <c r="N8" i="61" s="1"/>
  <c r="N142" i="51"/>
  <c r="O33" i="76"/>
  <c r="O35" i="76" s="1"/>
  <c r="P113" i="51"/>
  <c r="P46" i="51" s="1"/>
  <c r="I51" i="51"/>
  <c r="Q114" i="51"/>
  <c r="R114" i="51"/>
  <c r="R47" i="51" s="1"/>
  <c r="N67" i="51"/>
  <c r="J54" i="51"/>
  <c r="J122" i="51"/>
  <c r="I9" i="76"/>
  <c r="K143" i="51"/>
  <c r="L161" i="51"/>
  <c r="L38" i="61" s="1"/>
  <c r="L162" i="51"/>
  <c r="L39" i="62" s="1"/>
  <c r="L160" i="51"/>
  <c r="L37" i="62" s="1"/>
  <c r="L159" i="51"/>
  <c r="M43" i="76" s="1"/>
  <c r="K158" i="51"/>
  <c r="K35" i="61" s="1"/>
  <c r="K157" i="51"/>
  <c r="K34" i="61" s="1"/>
  <c r="K30" i="62"/>
  <c r="L35" i="76"/>
  <c r="L157" i="51"/>
  <c r="M41" i="76" s="1"/>
  <c r="L35" i="62"/>
  <c r="M42" i="76"/>
  <c r="L35" i="61"/>
  <c r="K37" i="61"/>
  <c r="K37" i="62"/>
  <c r="L44" i="76"/>
  <c r="I31" i="76"/>
  <c r="J687" i="54"/>
  <c r="J915" i="54"/>
  <c r="I24" i="61"/>
  <c r="L30" i="62"/>
  <c r="I34" i="76"/>
  <c r="I26" i="62"/>
  <c r="N35" i="76"/>
  <c r="N30" i="62"/>
  <c r="M23" i="76"/>
  <c r="K162" i="51"/>
  <c r="I29" i="62"/>
  <c r="K159" i="51"/>
  <c r="I27" i="62"/>
  <c r="K4" i="54"/>
  <c r="L14" i="23"/>
  <c r="K4" i="51"/>
  <c r="K4" i="62"/>
  <c r="K4" i="48"/>
  <c r="K4" i="50"/>
  <c r="L4" i="76"/>
  <c r="K4" i="43"/>
  <c r="K4" i="61"/>
  <c r="K4" i="49"/>
  <c r="K4" i="46"/>
  <c r="K4" i="31"/>
  <c r="I26" i="61"/>
  <c r="K161" i="51"/>
  <c r="M30" i="62"/>
  <c r="I148" i="51"/>
  <c r="J25" i="62"/>
  <c r="I25" i="62" s="1"/>
  <c r="K30" i="76"/>
  <c r="I30" i="76" s="1"/>
  <c r="J25" i="61"/>
  <c r="I25" i="61" s="1"/>
  <c r="I27" i="61"/>
  <c r="I29" i="51"/>
  <c r="J36" i="51"/>
  <c r="K11" i="54"/>
  <c r="K19" i="54"/>
  <c r="K27" i="54"/>
  <c r="K35" i="54"/>
  <c r="K43" i="54"/>
  <c r="K51" i="54"/>
  <c r="K59" i="54"/>
  <c r="K16" i="54"/>
  <c r="K24" i="54"/>
  <c r="K32" i="54"/>
  <c r="K40" i="54"/>
  <c r="K48" i="54"/>
  <c r="K56" i="54"/>
  <c r="K64" i="54"/>
  <c r="K17" i="54"/>
  <c r="K41" i="54"/>
  <c r="K14" i="54"/>
  <c r="K72" i="54"/>
  <c r="K33" i="54"/>
  <c r="K65" i="54"/>
  <c r="K73" i="54"/>
  <c r="K67" i="54"/>
  <c r="K25" i="54"/>
  <c r="K49" i="54"/>
  <c r="K82" i="54"/>
  <c r="K87" i="54"/>
  <c r="K62" i="54"/>
  <c r="K81" i="54"/>
  <c r="K88" i="54"/>
  <c r="K117" i="54"/>
  <c r="K132" i="54"/>
  <c r="K140" i="54"/>
  <c r="K148" i="54"/>
  <c r="K156" i="54"/>
  <c r="K80" i="54"/>
  <c r="K93" i="54"/>
  <c r="K103" i="54"/>
  <c r="K109" i="54"/>
  <c r="K38" i="54"/>
  <c r="K50" i="54"/>
  <c r="K54" i="54"/>
  <c r="K70" i="54"/>
  <c r="K85" i="54"/>
  <c r="K95" i="54"/>
  <c r="K119" i="54"/>
  <c r="K75" i="54"/>
  <c r="K101" i="54"/>
  <c r="K135" i="54"/>
  <c r="K151" i="54"/>
  <c r="K18" i="54"/>
  <c r="K106" i="54"/>
  <c r="K138" i="54"/>
  <c r="K164" i="54"/>
  <c r="K172" i="54"/>
  <c r="K180" i="54"/>
  <c r="K188" i="54"/>
  <c r="K74" i="54"/>
  <c r="K120" i="54"/>
  <c r="K122" i="54"/>
  <c r="K57" i="54"/>
  <c r="K104" i="54"/>
  <c r="K125" i="54"/>
  <c r="K126" i="54"/>
  <c r="K141" i="54"/>
  <c r="K142" i="54"/>
  <c r="K96" i="54"/>
  <c r="K111" i="54"/>
  <c r="K159" i="54"/>
  <c r="K165" i="54"/>
  <c r="K173" i="54"/>
  <c r="K127" i="54"/>
  <c r="K163" i="54"/>
  <c r="K187" i="54"/>
  <c r="K196" i="54"/>
  <c r="K197" i="54"/>
  <c r="K210" i="54"/>
  <c r="K211" i="54"/>
  <c r="K212" i="54"/>
  <c r="K213" i="54"/>
  <c r="K226" i="54"/>
  <c r="K227" i="54"/>
  <c r="K228" i="54"/>
  <c r="K229" i="54"/>
  <c r="K244" i="54"/>
  <c r="K698" i="54" s="1"/>
  <c r="K245" i="54"/>
  <c r="K699" i="54" s="1"/>
  <c r="K246" i="54"/>
  <c r="K700" i="54" s="1"/>
  <c r="K247" i="54"/>
  <c r="K701" i="54" s="1"/>
  <c r="K260" i="54"/>
  <c r="K714" i="54" s="1"/>
  <c r="K261" i="54"/>
  <c r="K715" i="54" s="1"/>
  <c r="K262" i="54"/>
  <c r="K716" i="54" s="1"/>
  <c r="K263" i="54"/>
  <c r="K717" i="54" s="1"/>
  <c r="K149" i="54"/>
  <c r="K170" i="54"/>
  <c r="K181" i="54"/>
  <c r="K195" i="54"/>
  <c r="K162" i="54"/>
  <c r="K271" i="54"/>
  <c r="K725" i="54" s="1"/>
  <c r="K285" i="54"/>
  <c r="K739" i="54" s="1"/>
  <c r="K310" i="54"/>
  <c r="K764" i="54" s="1"/>
  <c r="K320" i="54"/>
  <c r="K774" i="54" s="1"/>
  <c r="K335" i="54"/>
  <c r="K789" i="54" s="1"/>
  <c r="K112" i="54"/>
  <c r="K133" i="54"/>
  <c r="K178" i="54"/>
  <c r="K203" i="54"/>
  <c r="K221" i="54"/>
  <c r="K286" i="54"/>
  <c r="K740" i="54" s="1"/>
  <c r="K291" i="54"/>
  <c r="K745" i="54" s="1"/>
  <c r="K296" i="54"/>
  <c r="K750" i="54" s="1"/>
  <c r="K325" i="54"/>
  <c r="K779" i="54" s="1"/>
  <c r="K357" i="54"/>
  <c r="K811" i="54" s="1"/>
  <c r="K365" i="54"/>
  <c r="K819" i="54" s="1"/>
  <c r="K272" i="54"/>
  <c r="K726" i="54" s="1"/>
  <c r="K301" i="54"/>
  <c r="K755" i="54" s="1"/>
  <c r="K326" i="54"/>
  <c r="K780" i="54" s="1"/>
  <c r="K336" i="54"/>
  <c r="K790" i="54" s="1"/>
  <c r="K202" i="54"/>
  <c r="K220" i="54"/>
  <c r="K255" i="54"/>
  <c r="K709" i="54" s="1"/>
  <c r="K277" i="54"/>
  <c r="K731" i="54" s="1"/>
  <c r="K302" i="54"/>
  <c r="K756" i="54" s="1"/>
  <c r="K312" i="54"/>
  <c r="K766" i="54" s="1"/>
  <c r="K327" i="54"/>
  <c r="K781" i="54" s="1"/>
  <c r="K349" i="54"/>
  <c r="K803" i="54" s="1"/>
  <c r="K143" i="54"/>
  <c r="K205" i="54"/>
  <c r="K219" i="54"/>
  <c r="K253" i="54"/>
  <c r="K707" i="54" s="1"/>
  <c r="K293" i="54"/>
  <c r="K747" i="54" s="1"/>
  <c r="K318" i="54"/>
  <c r="K772" i="54" s="1"/>
  <c r="K328" i="54"/>
  <c r="K782" i="54" s="1"/>
  <c r="K341" i="54"/>
  <c r="K795" i="54" s="1"/>
  <c r="K350" i="54"/>
  <c r="K804" i="54" s="1"/>
  <c r="K189" i="54"/>
  <c r="K239" i="54"/>
  <c r="K275" i="54"/>
  <c r="K729" i="54" s="1"/>
  <c r="K299" i="54"/>
  <c r="K753" i="54" s="1"/>
  <c r="K304" i="54"/>
  <c r="K758" i="54" s="1"/>
  <c r="K334" i="54"/>
  <c r="K788" i="54" s="1"/>
  <c r="K358" i="54"/>
  <c r="K812" i="54" s="1"/>
  <c r="K254" i="54"/>
  <c r="K708" i="54" s="1"/>
  <c r="K270" i="54"/>
  <c r="K724" i="54" s="1"/>
  <c r="K278" i="54"/>
  <c r="K732" i="54" s="1"/>
  <c r="K295" i="54"/>
  <c r="K749" i="54" s="1"/>
  <c r="K303" i="54"/>
  <c r="K757" i="54" s="1"/>
  <c r="K102" i="54"/>
  <c r="K134" i="54"/>
  <c r="K186" i="54"/>
  <c r="K204" i="54"/>
  <c r="K171" i="54"/>
  <c r="K238" i="54"/>
  <c r="K692" i="54" s="1"/>
  <c r="K269" i="54"/>
  <c r="K723" i="54" s="1"/>
  <c r="K294" i="54"/>
  <c r="K748" i="54" s="1"/>
  <c r="K319" i="54"/>
  <c r="K773" i="54" s="1"/>
  <c r="K342" i="54"/>
  <c r="K796" i="54" s="1"/>
  <c r="K355" i="54"/>
  <c r="K809" i="54" s="1"/>
  <c r="K366" i="54"/>
  <c r="K820" i="54" s="1"/>
  <c r="K218" i="54"/>
  <c r="K252" i="54"/>
  <c r="K706" i="54" s="1"/>
  <c r="K288" i="54"/>
  <c r="K742" i="54" s="1"/>
  <c r="K364" i="54"/>
  <c r="K818" i="54" s="1"/>
  <c r="K179" i="54"/>
  <c r="K317" i="54"/>
  <c r="K771" i="54" s="1"/>
  <c r="K363" i="54"/>
  <c r="K817" i="54" s="1"/>
  <c r="K371" i="54"/>
  <c r="K825" i="54" s="1"/>
  <c r="K372" i="54"/>
  <c r="K826" i="54" s="1"/>
  <c r="K373" i="54"/>
  <c r="K827" i="54" s="1"/>
  <c r="K374" i="54"/>
  <c r="K828" i="54" s="1"/>
  <c r="K387" i="54"/>
  <c r="K841" i="54" s="1"/>
  <c r="K388" i="54"/>
  <c r="K842" i="54" s="1"/>
  <c r="K389" i="54"/>
  <c r="K843" i="54" s="1"/>
  <c r="K390" i="54"/>
  <c r="K844" i="54" s="1"/>
  <c r="K403" i="54"/>
  <c r="K857" i="54" s="1"/>
  <c r="K404" i="54"/>
  <c r="K858" i="54" s="1"/>
  <c r="K405" i="54"/>
  <c r="K859" i="54" s="1"/>
  <c r="K406" i="54"/>
  <c r="K860" i="54" s="1"/>
  <c r="K382" i="54"/>
  <c r="K836" i="54" s="1"/>
  <c r="K396" i="54"/>
  <c r="K850" i="54" s="1"/>
  <c r="K411" i="54"/>
  <c r="K865" i="54" s="1"/>
  <c r="K425" i="54"/>
  <c r="K879" i="54" s="1"/>
  <c r="K428" i="54"/>
  <c r="K882" i="54" s="1"/>
  <c r="K454" i="54"/>
  <c r="K908" i="54" s="1"/>
  <c r="K457" i="54"/>
  <c r="K911" i="54" s="1"/>
  <c r="K309" i="54"/>
  <c r="K763" i="54" s="1"/>
  <c r="K381" i="54"/>
  <c r="K835" i="54" s="1"/>
  <c r="K395" i="54"/>
  <c r="K849" i="54" s="1"/>
  <c r="K283" i="54"/>
  <c r="K737" i="54" s="1"/>
  <c r="K422" i="54"/>
  <c r="K876" i="54" s="1"/>
  <c r="K446" i="54"/>
  <c r="K900" i="54" s="1"/>
  <c r="K449" i="54"/>
  <c r="K903" i="54" s="1"/>
  <c r="K339" i="54"/>
  <c r="K793" i="54" s="1"/>
  <c r="K380" i="54"/>
  <c r="K834" i="54" s="1"/>
  <c r="K398" i="54"/>
  <c r="K852" i="54" s="1"/>
  <c r="K423" i="54"/>
  <c r="K877" i="54" s="1"/>
  <c r="K432" i="54"/>
  <c r="K886" i="54" s="1"/>
  <c r="K194" i="54"/>
  <c r="K356" i="54"/>
  <c r="K810" i="54" s="1"/>
  <c r="K419" i="54"/>
  <c r="K873" i="54" s="1"/>
  <c r="K438" i="54"/>
  <c r="K892" i="54" s="1"/>
  <c r="K441" i="54"/>
  <c r="K895" i="54" s="1"/>
  <c r="K444" i="54"/>
  <c r="K898" i="54" s="1"/>
  <c r="K280" i="54"/>
  <c r="K734" i="54" s="1"/>
  <c r="K333" i="54"/>
  <c r="K787" i="54" s="1"/>
  <c r="K344" i="54"/>
  <c r="K798" i="54" s="1"/>
  <c r="K379" i="54"/>
  <c r="K833" i="54" s="1"/>
  <c r="K397" i="54"/>
  <c r="K851" i="54" s="1"/>
  <c r="K413" i="54"/>
  <c r="K867" i="54" s="1"/>
  <c r="K424" i="54"/>
  <c r="K878" i="54" s="1"/>
  <c r="K427" i="54"/>
  <c r="K881" i="54" s="1"/>
  <c r="K412" i="54"/>
  <c r="K866" i="54" s="1"/>
  <c r="K433" i="54"/>
  <c r="K887" i="54" s="1"/>
  <c r="K436" i="54"/>
  <c r="K890" i="54" s="1"/>
  <c r="K430" i="54"/>
  <c r="K884" i="54" s="1"/>
  <c r="K435" i="54"/>
  <c r="K889" i="54" s="1"/>
  <c r="K456" i="54"/>
  <c r="K910" i="54" s="1"/>
  <c r="K418" i="54"/>
  <c r="K872" i="54" s="1"/>
  <c r="K452" i="54"/>
  <c r="K906" i="54" s="1"/>
  <c r="K415" i="54"/>
  <c r="K869" i="54" s="1"/>
  <c r="K437" i="54"/>
  <c r="K891" i="54" s="1"/>
  <c r="K426" i="54"/>
  <c r="K880" i="54" s="1"/>
  <c r="K376" i="54"/>
  <c r="K830" i="54" s="1"/>
  <c r="K300" i="54"/>
  <c r="K754" i="54" s="1"/>
  <c r="K331" i="54"/>
  <c r="K785" i="54" s="1"/>
  <c r="K401" i="54"/>
  <c r="K855" i="54" s="1"/>
  <c r="K353" i="54"/>
  <c r="K807" i="54" s="1"/>
  <c r="K225" i="54"/>
  <c r="K145" i="54"/>
  <c r="K29" i="54"/>
  <c r="K68" i="54"/>
  <c r="K31" i="54"/>
  <c r="K91" i="54"/>
  <c r="K447" i="54"/>
  <c r="K901" i="54" s="1"/>
  <c r="K346" i="54"/>
  <c r="K800" i="54" s="1"/>
  <c r="K400" i="54"/>
  <c r="K854" i="54" s="1"/>
  <c r="K420" i="54"/>
  <c r="K874" i="54" s="1"/>
  <c r="K450" i="54"/>
  <c r="K904" i="54" s="1"/>
  <c r="K393" i="54"/>
  <c r="K847" i="54" s="1"/>
  <c r="K322" i="54"/>
  <c r="K776" i="54" s="1"/>
  <c r="K94" i="54"/>
  <c r="K321" i="54"/>
  <c r="K775" i="54" s="1"/>
  <c r="K243" i="54"/>
  <c r="K697" i="54" s="1"/>
  <c r="K348" i="54"/>
  <c r="K802" i="54" s="1"/>
  <c r="K323" i="54"/>
  <c r="K777" i="54" s="1"/>
  <c r="K347" i="54"/>
  <c r="K801" i="54" s="1"/>
  <c r="K281" i="54"/>
  <c r="K735" i="54" s="1"/>
  <c r="K249" i="54"/>
  <c r="K703" i="54" s="1"/>
  <c r="K183" i="54"/>
  <c r="K108" i="54"/>
  <c r="K308" i="54"/>
  <c r="K762" i="54" s="1"/>
  <c r="K337" i="54"/>
  <c r="K791" i="54" s="1"/>
  <c r="K201" i="54"/>
  <c r="K154" i="54"/>
  <c r="K60" i="54"/>
  <c r="K439" i="54"/>
  <c r="K893" i="54" s="1"/>
  <c r="K445" i="54"/>
  <c r="K899" i="54" s="1"/>
  <c r="K408" i="54"/>
  <c r="K862" i="54" s="1"/>
  <c r="K330" i="54"/>
  <c r="K784" i="54" s="1"/>
  <c r="K383" i="54"/>
  <c r="K837" i="54" s="1"/>
  <c r="K416" i="54"/>
  <c r="K870" i="54" s="1"/>
  <c r="K394" i="54"/>
  <c r="K848" i="54" s="1"/>
  <c r="K279" i="54"/>
  <c r="K733" i="54" s="1"/>
  <c r="K217" i="54"/>
  <c r="K360" i="54"/>
  <c r="K814" i="54" s="1"/>
  <c r="K305" i="54"/>
  <c r="K759" i="54" s="1"/>
  <c r="K329" i="54"/>
  <c r="K783" i="54" s="1"/>
  <c r="K298" i="54"/>
  <c r="K752" i="54" s="1"/>
  <c r="K273" i="54"/>
  <c r="K727" i="54" s="1"/>
  <c r="K224" i="54"/>
  <c r="K222" i="54"/>
  <c r="K250" i="54"/>
  <c r="K704" i="54" s="1"/>
  <c r="K174" i="54"/>
  <c r="K214" i="54"/>
  <c r="K123" i="54"/>
  <c r="K192" i="54"/>
  <c r="K78" i="54"/>
  <c r="K97" i="54"/>
  <c r="K115" i="54"/>
  <c r="K61" i="54"/>
  <c r="K46" i="54"/>
  <c r="K37" i="54"/>
  <c r="K257" i="54"/>
  <c r="K711" i="54" s="1"/>
  <c r="K182" i="54"/>
  <c r="K131" i="54"/>
  <c r="K26" i="54"/>
  <c r="K39" i="54"/>
  <c r="K386" i="54"/>
  <c r="K840" i="54" s="1"/>
  <c r="K368" i="54"/>
  <c r="K822" i="54" s="1"/>
  <c r="K359" i="54"/>
  <c r="K813" i="54" s="1"/>
  <c r="K343" i="54"/>
  <c r="K797" i="54" s="1"/>
  <c r="K287" i="54"/>
  <c r="K741" i="54" s="1"/>
  <c r="K157" i="54"/>
  <c r="K354" i="54"/>
  <c r="K808" i="54" s="1"/>
  <c r="K276" i="54"/>
  <c r="K730" i="54" s="1"/>
  <c r="K248" i="54"/>
  <c r="K702" i="54" s="1"/>
  <c r="K290" i="54"/>
  <c r="K744" i="54" s="1"/>
  <c r="K259" i="54"/>
  <c r="K713" i="54" s="1"/>
  <c r="K314" i="54"/>
  <c r="K768" i="54" s="1"/>
  <c r="K332" i="54"/>
  <c r="K786" i="54" s="1"/>
  <c r="K242" i="54"/>
  <c r="K696" i="54" s="1"/>
  <c r="K256" i="54"/>
  <c r="K710" i="54" s="1"/>
  <c r="K223" i="54"/>
  <c r="K200" i="54"/>
  <c r="K215" i="54"/>
  <c r="K99" i="54"/>
  <c r="K184" i="54"/>
  <c r="K169" i="54"/>
  <c r="K129" i="54"/>
  <c r="K86" i="54"/>
  <c r="K66" i="54"/>
  <c r="K153" i="54"/>
  <c r="K118" i="54"/>
  <c r="K152" i="54"/>
  <c r="K107" i="54"/>
  <c r="K63" i="54"/>
  <c r="K69" i="54"/>
  <c r="K105" i="54"/>
  <c r="K45" i="54"/>
  <c r="K52" i="54"/>
  <c r="K20" i="54"/>
  <c r="K166" i="54"/>
  <c r="K92" i="54"/>
  <c r="K55" i="54"/>
  <c r="K110" i="54"/>
  <c r="K12" i="54"/>
  <c r="K367" i="54"/>
  <c r="K821" i="54" s="1"/>
  <c r="K455" i="54"/>
  <c r="K909" i="54" s="1"/>
  <c r="K451" i="54"/>
  <c r="K905" i="54" s="1"/>
  <c r="K434" i="54"/>
  <c r="K888" i="54" s="1"/>
  <c r="K340" i="54"/>
  <c r="K794" i="54" s="1"/>
  <c r="K191" i="54"/>
  <c r="K377" i="54"/>
  <c r="K831" i="54" s="1"/>
  <c r="K402" i="54"/>
  <c r="K856" i="54" s="1"/>
  <c r="K429" i="54"/>
  <c r="K883" i="54" s="1"/>
  <c r="K282" i="54"/>
  <c r="K736" i="54" s="1"/>
  <c r="K150" i="54"/>
  <c r="K391" i="54"/>
  <c r="K845" i="54" s="1"/>
  <c r="K175" i="54"/>
  <c r="K369" i="54"/>
  <c r="K823" i="54" s="1"/>
  <c r="K361" i="54"/>
  <c r="K815" i="54" s="1"/>
  <c r="K258" i="54"/>
  <c r="K712" i="54" s="1"/>
  <c r="K345" i="54"/>
  <c r="K799" i="54" s="1"/>
  <c r="K324" i="54"/>
  <c r="K778" i="54" s="1"/>
  <c r="K128" i="54"/>
  <c r="K23" i="54"/>
  <c r="K89" i="54"/>
  <c r="K44" i="54"/>
  <c r="K352" i="54"/>
  <c r="K806" i="54" s="1"/>
  <c r="K453" i="54"/>
  <c r="K907" i="54" s="1"/>
  <c r="K443" i="54"/>
  <c r="K897" i="54" s="1"/>
  <c r="K315" i="54"/>
  <c r="K769" i="54" s="1"/>
  <c r="K384" i="54"/>
  <c r="K838" i="54" s="1"/>
  <c r="K311" i="54"/>
  <c r="K765" i="54" s="1"/>
  <c r="K316" i="54"/>
  <c r="K770" i="54" s="1"/>
  <c r="K124" i="54"/>
  <c r="K392" i="54"/>
  <c r="K846" i="54" s="1"/>
  <c r="K185" i="54"/>
  <c r="K114" i="54"/>
  <c r="K297" i="54"/>
  <c r="K751" i="54" s="1"/>
  <c r="K289" i="54"/>
  <c r="K743" i="54" s="1"/>
  <c r="K251" i="54"/>
  <c r="K705" i="54" s="1"/>
  <c r="K338" i="54"/>
  <c r="K792" i="54" s="1"/>
  <c r="K266" i="54"/>
  <c r="K720" i="54" s="1"/>
  <c r="K198" i="54"/>
  <c r="K176" i="54"/>
  <c r="K147" i="54"/>
  <c r="K83" i="54"/>
  <c r="K407" i="54"/>
  <c r="K861" i="54" s="1"/>
  <c r="K399" i="54"/>
  <c r="K853" i="54" s="1"/>
  <c r="K417" i="54"/>
  <c r="K871" i="54" s="1"/>
  <c r="K442" i="54"/>
  <c r="K896" i="54" s="1"/>
  <c r="K193" i="54"/>
  <c r="K440" i="54"/>
  <c r="K894" i="54" s="1"/>
  <c r="K431" i="54"/>
  <c r="K885" i="54" s="1"/>
  <c r="K414" i="54"/>
  <c r="K868" i="54" s="1"/>
  <c r="K167" i="54"/>
  <c r="K410" i="54"/>
  <c r="K864" i="54" s="1"/>
  <c r="K378" i="54"/>
  <c r="K832" i="54" s="1"/>
  <c r="K362" i="54"/>
  <c r="K816" i="54" s="1"/>
  <c r="K292" i="54"/>
  <c r="K746" i="54" s="1"/>
  <c r="K385" i="54"/>
  <c r="K839" i="54" s="1"/>
  <c r="K268" i="54"/>
  <c r="K722" i="54" s="1"/>
  <c r="K209" i="54"/>
  <c r="K240" i="54"/>
  <c r="K694" i="54" s="1"/>
  <c r="K190" i="54"/>
  <c r="K160" i="54"/>
  <c r="K113" i="54"/>
  <c r="K199" i="54"/>
  <c r="K139" i="54"/>
  <c r="K144" i="54"/>
  <c r="K79" i="54"/>
  <c r="K71" i="54"/>
  <c r="K100" i="54"/>
  <c r="K30" i="54"/>
  <c r="K77" i="54"/>
  <c r="K42" i="54"/>
  <c r="K274" i="54"/>
  <c r="K728" i="54" s="1"/>
  <c r="K146" i="54"/>
  <c r="K121" i="54"/>
  <c r="K47" i="54"/>
  <c r="K155" i="54"/>
  <c r="K448" i="54"/>
  <c r="K902" i="54" s="1"/>
  <c r="K421" i="54"/>
  <c r="K875" i="54" s="1"/>
  <c r="K409" i="54"/>
  <c r="K863" i="54" s="1"/>
  <c r="K370" i="54"/>
  <c r="K824" i="54" s="1"/>
  <c r="K351" i="54"/>
  <c r="K805" i="54" s="1"/>
  <c r="K307" i="54"/>
  <c r="K761" i="54" s="1"/>
  <c r="K375" i="54"/>
  <c r="K829" i="54" s="1"/>
  <c r="K208" i="54"/>
  <c r="K306" i="54"/>
  <c r="K760" i="54" s="1"/>
  <c r="K284" i="54"/>
  <c r="K738" i="54" s="1"/>
  <c r="K313" i="54"/>
  <c r="K767" i="54" s="1"/>
  <c r="K267" i="54"/>
  <c r="K721" i="54" s="1"/>
  <c r="K130" i="54"/>
  <c r="K241" i="54"/>
  <c r="K695" i="54" s="1"/>
  <c r="K206" i="54"/>
  <c r="K216" i="54"/>
  <c r="K230" i="54"/>
  <c r="K168" i="54"/>
  <c r="K137" i="54"/>
  <c r="K177" i="54"/>
  <c r="K161" i="54"/>
  <c r="K13" i="54"/>
  <c r="K58" i="54"/>
  <c r="K76" i="54"/>
  <c r="K84" i="54"/>
  <c r="K53" i="54"/>
  <c r="K21" i="54"/>
  <c r="K36" i="54"/>
  <c r="K264" i="54"/>
  <c r="K718" i="54" s="1"/>
  <c r="K265" i="54"/>
  <c r="K719" i="54" s="1"/>
  <c r="K207" i="54"/>
  <c r="K90" i="54"/>
  <c r="K158" i="54"/>
  <c r="K34" i="54"/>
  <c r="K98" i="54"/>
  <c r="K15" i="54"/>
  <c r="K116" i="54"/>
  <c r="K136" i="54"/>
  <c r="K22" i="54"/>
  <c r="K28" i="54"/>
  <c r="M30" i="61"/>
  <c r="I29" i="76"/>
  <c r="K8" i="62"/>
  <c r="K8" i="61"/>
  <c r="I24" i="62"/>
  <c r="L30" i="61"/>
  <c r="K30" i="61"/>
  <c r="I32" i="76"/>
  <c r="M35" i="76"/>
  <c r="N23" i="76"/>
  <c r="I29" i="61"/>
  <c r="K693" i="54" l="1"/>
  <c r="K1149" i="54"/>
  <c r="M143" i="51"/>
  <c r="I112" i="51"/>
  <c r="M158" i="51"/>
  <c r="N42" i="76" s="1"/>
  <c r="M72" i="51"/>
  <c r="O151" i="51"/>
  <c r="O28" i="62" s="1"/>
  <c r="O30" i="62" s="1"/>
  <c r="M159" i="51"/>
  <c r="M36" i="62" s="1"/>
  <c r="O130" i="51"/>
  <c r="N160" i="51"/>
  <c r="O44" i="76" s="1"/>
  <c r="P129" i="51"/>
  <c r="M161" i="51"/>
  <c r="M38" i="62" s="1"/>
  <c r="M34" i="61"/>
  <c r="M34" i="62"/>
  <c r="M160" i="51"/>
  <c r="M37" i="62" s="1"/>
  <c r="M162" i="51"/>
  <c r="M39" i="62" s="1"/>
  <c r="P22" i="76"/>
  <c r="P23" i="76" s="1"/>
  <c r="O8" i="61" s="1"/>
  <c r="O142" i="51"/>
  <c r="N162" i="51"/>
  <c r="N39" i="61" s="1"/>
  <c r="N158" i="51"/>
  <c r="O42" i="76" s="1"/>
  <c r="O12" i="76"/>
  <c r="O13" i="76" s="1"/>
  <c r="N71" i="51"/>
  <c r="Q42" i="51"/>
  <c r="I42" i="51" s="1"/>
  <c r="I109" i="51"/>
  <c r="Q53" i="51"/>
  <c r="I53" i="51" s="1"/>
  <c r="I120" i="51"/>
  <c r="Q30" i="49"/>
  <c r="Q49" i="49" s="1"/>
  <c r="P119" i="51"/>
  <c r="P52" i="51" s="1"/>
  <c r="Q124" i="51"/>
  <c r="Q57" i="51" s="1"/>
  <c r="R124" i="51"/>
  <c r="R57" i="51" s="1"/>
  <c r="N38" i="62"/>
  <c r="O52" i="51"/>
  <c r="P41" i="51"/>
  <c r="N159" i="51"/>
  <c r="N36" i="61" s="1"/>
  <c r="O67" i="51"/>
  <c r="P40" i="51"/>
  <c r="Q47" i="51"/>
  <c r="I47" i="51" s="1"/>
  <c r="I114" i="51"/>
  <c r="Q107" i="51"/>
  <c r="R111" i="51"/>
  <c r="R44" i="51" s="1"/>
  <c r="Q111" i="51"/>
  <c r="Q50" i="51"/>
  <c r="I50" i="51" s="1"/>
  <c r="I117" i="51"/>
  <c r="N38" i="61"/>
  <c r="Q115" i="51"/>
  <c r="Q48" i="51" s="1"/>
  <c r="R115" i="51"/>
  <c r="R48" i="51" s="1"/>
  <c r="Q116" i="51"/>
  <c r="R116" i="51"/>
  <c r="R49" i="51" s="1"/>
  <c r="N157" i="51"/>
  <c r="N34" i="62" s="1"/>
  <c r="P48" i="51"/>
  <c r="I115" i="51"/>
  <c r="Q123" i="51"/>
  <c r="Q56" i="51" s="1"/>
  <c r="R123" i="51"/>
  <c r="R56" i="51" s="1"/>
  <c r="R113" i="51"/>
  <c r="R46" i="51" s="1"/>
  <c r="Q113" i="51"/>
  <c r="Q108" i="51"/>
  <c r="Q41" i="51" s="1"/>
  <c r="R108" i="51"/>
  <c r="R41" i="51" s="1"/>
  <c r="I41" i="51" s="1"/>
  <c r="Q121" i="51"/>
  <c r="Q54" i="51" s="1"/>
  <c r="R121" i="51"/>
  <c r="R54" i="51" s="1"/>
  <c r="J123" i="51"/>
  <c r="J55" i="51"/>
  <c r="I55" i="51" s="1"/>
  <c r="I122" i="51"/>
  <c r="M45" i="76"/>
  <c r="L39" i="61"/>
  <c r="M46" i="76"/>
  <c r="L36" i="62"/>
  <c r="K34" i="62"/>
  <c r="L36" i="61"/>
  <c r="L41" i="76"/>
  <c r="L38" i="62"/>
  <c r="M44" i="76"/>
  <c r="L37" i="61"/>
  <c r="N8" i="62"/>
  <c r="L34" i="62"/>
  <c r="L34" i="61"/>
  <c r="L42" i="76"/>
  <c r="K35" i="62"/>
  <c r="N37" i="61"/>
  <c r="K491" i="54"/>
  <c r="K947" i="54"/>
  <c r="K632" i="54"/>
  <c r="K1088" i="54"/>
  <c r="K594" i="54"/>
  <c r="K1050" i="54"/>
  <c r="K640" i="54"/>
  <c r="K1096" i="54"/>
  <c r="K552" i="54"/>
  <c r="K1008" i="54"/>
  <c r="K476" i="54"/>
  <c r="K932" i="54"/>
  <c r="K654" i="54"/>
  <c r="K1110" i="54"/>
  <c r="K648" i="54"/>
  <c r="K1104" i="54"/>
  <c r="K653" i="54"/>
  <c r="K1109" i="54"/>
  <c r="K565" i="54"/>
  <c r="K1021" i="54"/>
  <c r="K533" i="54"/>
  <c r="K989" i="54"/>
  <c r="K656" i="54"/>
  <c r="K1112" i="54"/>
  <c r="K489" i="54"/>
  <c r="K945" i="54"/>
  <c r="K508" i="54"/>
  <c r="K964" i="54"/>
  <c r="K623" i="54"/>
  <c r="K1079" i="54"/>
  <c r="K532" i="54"/>
  <c r="K988" i="54"/>
  <c r="K568" i="54"/>
  <c r="K1024" i="54"/>
  <c r="K579" i="54"/>
  <c r="K1035" i="54"/>
  <c r="K499" i="54"/>
  <c r="K955" i="54"/>
  <c r="K646" i="54"/>
  <c r="K1102" i="54"/>
  <c r="K510" i="54"/>
  <c r="K966" i="54"/>
  <c r="K518" i="54"/>
  <c r="K974" i="54"/>
  <c r="K624" i="54"/>
  <c r="K1080" i="54"/>
  <c r="K637" i="54"/>
  <c r="K1093" i="54"/>
  <c r="K647" i="54"/>
  <c r="K1103" i="54"/>
  <c r="K680" i="54"/>
  <c r="K1136" i="54"/>
  <c r="K634" i="54"/>
  <c r="K1090" i="54"/>
  <c r="K557" i="54"/>
  <c r="K1013" i="54"/>
  <c r="K676" i="54"/>
  <c r="K1132" i="54"/>
  <c r="K683" i="54"/>
  <c r="K1139" i="54"/>
  <c r="K651" i="54"/>
  <c r="K1107" i="54"/>
  <c r="K551" i="54"/>
  <c r="K1007" i="54"/>
  <c r="K575" i="54"/>
  <c r="K1031" i="54"/>
  <c r="K473" i="54"/>
  <c r="K929" i="54"/>
  <c r="K525" i="54"/>
  <c r="K981" i="54"/>
  <c r="K611" i="54"/>
  <c r="K1067" i="54"/>
  <c r="K542" i="54"/>
  <c r="K998" i="54"/>
  <c r="K527" i="54"/>
  <c r="K983" i="54"/>
  <c r="K487" i="54"/>
  <c r="K943" i="54"/>
  <c r="K474" i="54"/>
  <c r="K930" i="54"/>
  <c r="L45" i="76"/>
  <c r="K38" i="61"/>
  <c r="K38" i="62"/>
  <c r="K39" i="62"/>
  <c r="L46" i="76"/>
  <c r="K39" i="61"/>
  <c r="K470" i="54"/>
  <c r="K926" i="54"/>
  <c r="K467" i="54"/>
  <c r="K923" i="54"/>
  <c r="K560" i="54"/>
  <c r="K1016" i="54"/>
  <c r="K541" i="54"/>
  <c r="K997" i="54"/>
  <c r="K481" i="54"/>
  <c r="K937" i="54"/>
  <c r="K679" i="54"/>
  <c r="K1135" i="54"/>
  <c r="K553" i="54"/>
  <c r="K1009" i="54"/>
  <c r="K592" i="54"/>
  <c r="K1048" i="54"/>
  <c r="K612" i="54"/>
  <c r="K1068" i="54"/>
  <c r="K613" i="54"/>
  <c r="K1069" i="54"/>
  <c r="K539" i="54"/>
  <c r="K995" i="54"/>
  <c r="K685" i="54"/>
  <c r="K1141" i="54"/>
  <c r="K485" i="54"/>
  <c r="K941" i="54"/>
  <c r="K615" i="54"/>
  <c r="K1071" i="54"/>
  <c r="K544" i="54"/>
  <c r="K1000" i="54"/>
  <c r="K630" i="54"/>
  <c r="K1086" i="54"/>
  <c r="K547" i="54"/>
  <c r="K1003" i="54"/>
  <c r="K562" i="54"/>
  <c r="K1018" i="54"/>
  <c r="K639" i="54"/>
  <c r="K1095" i="54"/>
  <c r="K578" i="54"/>
  <c r="K1034" i="54"/>
  <c r="K658" i="54"/>
  <c r="K1114" i="54"/>
  <c r="K682" i="54"/>
  <c r="K1138" i="54"/>
  <c r="K642" i="54"/>
  <c r="K1098" i="54"/>
  <c r="K597" i="54"/>
  <c r="K1053" i="54"/>
  <c r="K529" i="54"/>
  <c r="K985" i="54"/>
  <c r="K606" i="54"/>
  <c r="K1062" i="54"/>
  <c r="K509" i="54"/>
  <c r="K965" i="54"/>
  <c r="K603" i="54"/>
  <c r="K1059" i="54"/>
  <c r="K537" i="54"/>
  <c r="K993" i="54"/>
  <c r="K469" i="54"/>
  <c r="K925" i="54"/>
  <c r="K479" i="54"/>
  <c r="K935" i="54"/>
  <c r="K466" i="54"/>
  <c r="K922" i="54"/>
  <c r="L15" i="23"/>
  <c r="L3" i="54"/>
  <c r="L3" i="51"/>
  <c r="L3" i="49"/>
  <c r="L3" i="46"/>
  <c r="L3" i="31"/>
  <c r="L3" i="62"/>
  <c r="L3" i="48"/>
  <c r="L3" i="50"/>
  <c r="M3" i="76"/>
  <c r="L3" i="61"/>
  <c r="L3" i="43"/>
  <c r="K610" i="54"/>
  <c r="K1066" i="54"/>
  <c r="K607" i="54"/>
  <c r="K1063" i="54"/>
  <c r="K563" i="54"/>
  <c r="K1019" i="54"/>
  <c r="K633" i="54"/>
  <c r="K1089" i="54"/>
  <c r="K617" i="54"/>
  <c r="K1073" i="54"/>
  <c r="K681" i="54"/>
  <c r="K1137" i="54"/>
  <c r="K618" i="54"/>
  <c r="K1074" i="54"/>
  <c r="K596" i="54"/>
  <c r="K1052" i="54"/>
  <c r="K643" i="54"/>
  <c r="K1099" i="54"/>
  <c r="K590" i="54"/>
  <c r="K1046" i="54"/>
  <c r="K505" i="54"/>
  <c r="K961" i="54"/>
  <c r="K595" i="54"/>
  <c r="K1051" i="54"/>
  <c r="K504" i="54"/>
  <c r="K960" i="54"/>
  <c r="K496" i="54"/>
  <c r="K952" i="54"/>
  <c r="K471" i="54"/>
  <c r="K927" i="54"/>
  <c r="I36" i="51"/>
  <c r="K11" i="76"/>
  <c r="K483" i="54"/>
  <c r="K939" i="54"/>
  <c r="K663" i="54"/>
  <c r="K1119" i="54"/>
  <c r="K669" i="54"/>
  <c r="K1125" i="54"/>
  <c r="K477" i="54"/>
  <c r="K933" i="54"/>
  <c r="K661" i="54"/>
  <c r="K1117" i="54"/>
  <c r="K502" i="54"/>
  <c r="K958" i="54"/>
  <c r="K605" i="54"/>
  <c r="K1061" i="54"/>
  <c r="K475" i="54"/>
  <c r="K931" i="54"/>
  <c r="K670" i="54"/>
  <c r="K1126" i="54"/>
  <c r="K957" i="54"/>
  <c r="K501" i="54"/>
  <c r="K638" i="54"/>
  <c r="K1094" i="54"/>
  <c r="K549" i="54"/>
  <c r="K1005" i="54"/>
  <c r="K546" i="54"/>
  <c r="K1002" i="54"/>
  <c r="K913" i="54"/>
  <c r="K674" i="54"/>
  <c r="K1130" i="54"/>
  <c r="K588" i="54"/>
  <c r="K1044" i="54"/>
  <c r="K650" i="54"/>
  <c r="K1106" i="54"/>
  <c r="K668" i="54"/>
  <c r="K1124" i="54"/>
  <c r="K582" i="54"/>
  <c r="K1038" i="54"/>
  <c r="K581" i="54"/>
  <c r="K1037" i="54"/>
  <c r="K635" i="54"/>
  <c r="K1091" i="54"/>
  <c r="K556" i="54"/>
  <c r="K1012" i="54"/>
  <c r="K493" i="54"/>
  <c r="K949" i="54"/>
  <c r="K587" i="54"/>
  <c r="K1043" i="54"/>
  <c r="K480" i="54"/>
  <c r="K936" i="54"/>
  <c r="K472" i="54"/>
  <c r="K928" i="54"/>
  <c r="K514" i="54"/>
  <c r="K970" i="54"/>
  <c r="K531" i="54"/>
  <c r="K987" i="54"/>
  <c r="K555" i="54"/>
  <c r="K1011" i="54"/>
  <c r="K621" i="54"/>
  <c r="K1077" i="54"/>
  <c r="K554" i="54"/>
  <c r="K1010" i="54"/>
  <c r="K492" i="54"/>
  <c r="K948" i="54"/>
  <c r="K513" i="54"/>
  <c r="K969" i="54"/>
  <c r="K526" i="54"/>
  <c r="K982" i="54"/>
  <c r="K622" i="54"/>
  <c r="K1078" i="54"/>
  <c r="K583" i="54"/>
  <c r="K1039" i="54"/>
  <c r="K573" i="54"/>
  <c r="K1029" i="54"/>
  <c r="K629" i="54"/>
  <c r="K1085" i="54"/>
  <c r="K591" i="54"/>
  <c r="K1047" i="54"/>
  <c r="K468" i="54"/>
  <c r="K924" i="54"/>
  <c r="K576" i="54"/>
  <c r="K1032" i="54"/>
  <c r="K534" i="54"/>
  <c r="K990" i="54"/>
  <c r="K664" i="54"/>
  <c r="K1120" i="54"/>
  <c r="K538" i="54"/>
  <c r="K994" i="54"/>
  <c r="K507" i="54"/>
  <c r="K963" i="54"/>
  <c r="K608" i="54"/>
  <c r="K1064" i="54"/>
  <c r="K655" i="54"/>
  <c r="K1111" i="54"/>
  <c r="K516" i="54"/>
  <c r="K972" i="54"/>
  <c r="K672" i="54"/>
  <c r="K1128" i="54"/>
  <c r="K486" i="54"/>
  <c r="K942" i="54"/>
  <c r="K673" i="54"/>
  <c r="K1129" i="54"/>
  <c r="K626" i="54"/>
  <c r="K1082" i="54"/>
  <c r="K644" i="54"/>
  <c r="K1100" i="54"/>
  <c r="K660" i="54"/>
  <c r="K1116" i="54"/>
  <c r="K675" i="54"/>
  <c r="K1131" i="54"/>
  <c r="K567" i="54"/>
  <c r="K1023" i="54"/>
  <c r="K636" i="54"/>
  <c r="K1092" i="54"/>
  <c r="K667" i="54"/>
  <c r="K1123" i="54"/>
  <c r="K628" i="54"/>
  <c r="K1084" i="54"/>
  <c r="K580" i="54"/>
  <c r="K1036" i="54"/>
  <c r="K627" i="54"/>
  <c r="K1083" i="54"/>
  <c r="K530" i="54"/>
  <c r="K986" i="54"/>
  <c r="K564" i="54"/>
  <c r="K1020" i="54"/>
  <c r="K572" i="54"/>
  <c r="K1028" i="54"/>
  <c r="K522" i="54"/>
  <c r="K978" i="54"/>
  <c r="K519" i="54"/>
  <c r="K975" i="54"/>
  <c r="K506" i="54"/>
  <c r="K962" i="54"/>
  <c r="L8" i="61"/>
  <c r="L8" i="62"/>
  <c r="K545" i="54"/>
  <c r="K1001" i="54"/>
  <c r="K671" i="54"/>
  <c r="K1127" i="54"/>
  <c r="K645" i="54"/>
  <c r="K1101" i="54"/>
  <c r="K478" i="54"/>
  <c r="K934" i="54"/>
  <c r="K662" i="54"/>
  <c r="K1118" i="54"/>
  <c r="M8" i="61"/>
  <c r="M8" i="62"/>
  <c r="K571" i="54"/>
  <c r="K1027" i="54"/>
  <c r="K616" i="54"/>
  <c r="K1072" i="54"/>
  <c r="K585" i="54"/>
  <c r="K1041" i="54"/>
  <c r="K601" i="54"/>
  <c r="K1057" i="54"/>
  <c r="K599" i="54"/>
  <c r="K1055" i="54"/>
  <c r="K602" i="54"/>
  <c r="K1058" i="54"/>
  <c r="K569" i="54"/>
  <c r="K1025" i="54"/>
  <c r="K500" i="54"/>
  <c r="K956" i="54"/>
  <c r="K521" i="54"/>
  <c r="K977" i="54"/>
  <c r="K678" i="54"/>
  <c r="K1134" i="54"/>
  <c r="K494" i="54"/>
  <c r="K950" i="54"/>
  <c r="K570" i="54"/>
  <c r="K1026" i="54"/>
  <c r="K677" i="54"/>
  <c r="K1133" i="54"/>
  <c r="K515" i="54"/>
  <c r="K971" i="54"/>
  <c r="K523" i="54"/>
  <c r="K979" i="54"/>
  <c r="K659" i="54"/>
  <c r="K1115" i="54"/>
  <c r="K598" i="54"/>
  <c r="K1054" i="54"/>
  <c r="K657" i="54"/>
  <c r="K1113" i="54"/>
  <c r="K625" i="54"/>
  <c r="K1081" i="54"/>
  <c r="K666" i="54"/>
  <c r="K1122" i="54"/>
  <c r="K620" i="54"/>
  <c r="K1076" i="54"/>
  <c r="K559" i="54"/>
  <c r="K1015" i="54"/>
  <c r="K619" i="54"/>
  <c r="K1075" i="54"/>
  <c r="K574" i="54"/>
  <c r="K1030" i="54"/>
  <c r="K558" i="54"/>
  <c r="K1014" i="54"/>
  <c r="K543" i="54"/>
  <c r="K999" i="54"/>
  <c r="K528" i="54"/>
  <c r="K984" i="54"/>
  <c r="K511" i="54"/>
  <c r="K967" i="54"/>
  <c r="K498" i="54"/>
  <c r="K954" i="54"/>
  <c r="K641" i="54"/>
  <c r="K1097" i="54"/>
  <c r="K604" i="54"/>
  <c r="K1060" i="54"/>
  <c r="K665" i="54"/>
  <c r="K1121" i="54"/>
  <c r="K614" i="54"/>
  <c r="K1070" i="54"/>
  <c r="K512" i="54"/>
  <c r="K968" i="54"/>
  <c r="K593" i="54"/>
  <c r="K1049" i="54"/>
  <c r="K550" i="54"/>
  <c r="K1006" i="54"/>
  <c r="K548" i="54"/>
  <c r="K1004" i="54"/>
  <c r="K536" i="54"/>
  <c r="K992" i="54"/>
  <c r="K520" i="54"/>
  <c r="K976" i="54"/>
  <c r="K503" i="54"/>
  <c r="K959" i="54"/>
  <c r="K490" i="54"/>
  <c r="K946" i="54"/>
  <c r="K36" i="61"/>
  <c r="K36" i="62"/>
  <c r="L43" i="76"/>
  <c r="K631" i="54"/>
  <c r="K1087" i="54"/>
  <c r="K609" i="54"/>
  <c r="K1065" i="54"/>
  <c r="K484" i="54"/>
  <c r="K940" i="54"/>
  <c r="K649" i="54"/>
  <c r="K1105" i="54"/>
  <c r="K497" i="54"/>
  <c r="K953" i="54"/>
  <c r="K524" i="54"/>
  <c r="K980" i="54"/>
  <c r="K584" i="54"/>
  <c r="K1040" i="54"/>
  <c r="K586" i="54"/>
  <c r="K1042" i="54"/>
  <c r="K600" i="54"/>
  <c r="K1056" i="54"/>
  <c r="K589" i="54"/>
  <c r="K1045" i="54"/>
  <c r="K684" i="54"/>
  <c r="K1140" i="54"/>
  <c r="K652" i="54"/>
  <c r="K1108" i="54"/>
  <c r="K566" i="54"/>
  <c r="K1022" i="54"/>
  <c r="K577" i="54"/>
  <c r="K1033" i="54"/>
  <c r="K561" i="54"/>
  <c r="K1017" i="54"/>
  <c r="K540" i="54"/>
  <c r="K996" i="54"/>
  <c r="K535" i="54"/>
  <c r="K991" i="54"/>
  <c r="K517" i="54"/>
  <c r="K973" i="54"/>
  <c r="K488" i="54"/>
  <c r="K944" i="54"/>
  <c r="K495" i="54"/>
  <c r="K951" i="54"/>
  <c r="K482" i="54"/>
  <c r="K938" i="54"/>
  <c r="N43" i="76" l="1"/>
  <c r="I108" i="51"/>
  <c r="I54" i="51"/>
  <c r="I48" i="51"/>
  <c r="N37" i="62"/>
  <c r="M35" i="62"/>
  <c r="M35" i="61"/>
  <c r="O46" i="76"/>
  <c r="O153" i="51"/>
  <c r="O158" i="51" s="1"/>
  <c r="N44" i="76"/>
  <c r="P33" i="76"/>
  <c r="P35" i="76" s="1"/>
  <c r="M36" i="61"/>
  <c r="O28" i="61"/>
  <c r="O30" i="61" s="1"/>
  <c r="N45" i="76"/>
  <c r="M38" i="61"/>
  <c r="N36" i="62"/>
  <c r="N35" i="62"/>
  <c r="O43" i="76"/>
  <c r="N35" i="61"/>
  <c r="P66" i="51"/>
  <c r="M39" i="61"/>
  <c r="M37" i="61"/>
  <c r="P151" i="51"/>
  <c r="Q33" i="76" s="1"/>
  <c r="Q35" i="76" s="1"/>
  <c r="P130" i="51"/>
  <c r="P142" i="51" s="1"/>
  <c r="Q129" i="51"/>
  <c r="Q66" i="51" s="1"/>
  <c r="O41" i="76"/>
  <c r="N46" i="76"/>
  <c r="N34" i="61"/>
  <c r="O8" i="62"/>
  <c r="N143" i="51"/>
  <c r="N72" i="51"/>
  <c r="Q46" i="51"/>
  <c r="I46" i="51" s="1"/>
  <c r="I113" i="51"/>
  <c r="Q44" i="51"/>
  <c r="I44" i="51" s="1"/>
  <c r="I111" i="51"/>
  <c r="R30" i="49"/>
  <c r="R49" i="49" s="1"/>
  <c r="R107" i="51"/>
  <c r="P12" i="76"/>
  <c r="P13" i="76" s="1"/>
  <c r="O71" i="51"/>
  <c r="O72" i="51" s="1"/>
  <c r="Q49" i="51"/>
  <c r="I49" i="51" s="1"/>
  <c r="I116" i="51"/>
  <c r="N39" i="62"/>
  <c r="R119" i="51"/>
  <c r="R52" i="51" s="1"/>
  <c r="Q119" i="51"/>
  <c r="I121" i="51"/>
  <c r="Q40" i="51"/>
  <c r="J56" i="51"/>
  <c r="I56" i="51" s="1"/>
  <c r="I123" i="51"/>
  <c r="J124" i="51"/>
  <c r="M14" i="23"/>
  <c r="L4" i="54"/>
  <c r="L4" i="51"/>
  <c r="L4" i="49"/>
  <c r="L4" i="46"/>
  <c r="L4" i="31"/>
  <c r="L4" i="48"/>
  <c r="L4" i="62"/>
  <c r="L4" i="50"/>
  <c r="M4" i="76"/>
  <c r="L4" i="43"/>
  <c r="L4" i="61"/>
  <c r="K915" i="54"/>
  <c r="K687" i="54"/>
  <c r="I11" i="76"/>
  <c r="L11" i="54"/>
  <c r="L19" i="54"/>
  <c r="L27" i="54"/>
  <c r="L35" i="54"/>
  <c r="L43" i="54"/>
  <c r="L51" i="54"/>
  <c r="L59" i="54"/>
  <c r="L67" i="54"/>
  <c r="L57" i="54"/>
  <c r="L17" i="54"/>
  <c r="L28" i="54"/>
  <c r="L41" i="54"/>
  <c r="L52" i="54"/>
  <c r="L49" i="54"/>
  <c r="L60" i="54"/>
  <c r="L62" i="54"/>
  <c r="L87" i="54"/>
  <c r="L95" i="54"/>
  <c r="L103" i="54"/>
  <c r="L111" i="54"/>
  <c r="L20" i="54"/>
  <c r="L37" i="54"/>
  <c r="L53" i="54"/>
  <c r="L25" i="54"/>
  <c r="L112" i="54"/>
  <c r="L127" i="54"/>
  <c r="L135" i="54"/>
  <c r="L143" i="54"/>
  <c r="L151" i="54"/>
  <c r="L12" i="54"/>
  <c r="L33" i="54"/>
  <c r="L36" i="54"/>
  <c r="L81" i="54"/>
  <c r="L88" i="54"/>
  <c r="L98" i="54"/>
  <c r="L117" i="54"/>
  <c r="L124" i="54"/>
  <c r="L132" i="54"/>
  <c r="L140" i="54"/>
  <c r="L148" i="54"/>
  <c r="L73" i="54"/>
  <c r="L75" i="54"/>
  <c r="L104" i="54"/>
  <c r="L105" i="54"/>
  <c r="L109" i="54"/>
  <c r="L115" i="54"/>
  <c r="L44" i="54"/>
  <c r="L133" i="54"/>
  <c r="L136" i="54"/>
  <c r="L149" i="54"/>
  <c r="L152" i="54"/>
  <c r="L93" i="54"/>
  <c r="L101" i="54"/>
  <c r="L107" i="54"/>
  <c r="L153" i="54"/>
  <c r="L106" i="54"/>
  <c r="L119" i="54"/>
  <c r="L246" i="54"/>
  <c r="L700" i="54" s="1"/>
  <c r="L262" i="54"/>
  <c r="L716" i="54" s="1"/>
  <c r="L77" i="54"/>
  <c r="L61" i="54"/>
  <c r="L163" i="54"/>
  <c r="L171" i="54"/>
  <c r="L179" i="54"/>
  <c r="L187" i="54"/>
  <c r="L195" i="54"/>
  <c r="L203" i="54"/>
  <c r="L211" i="54"/>
  <c r="L219" i="54"/>
  <c r="L227" i="54"/>
  <c r="L70" i="54"/>
  <c r="L76" i="54"/>
  <c r="L96" i="54"/>
  <c r="L130" i="54"/>
  <c r="L146" i="54"/>
  <c r="L156" i="54"/>
  <c r="L159" i="54"/>
  <c r="L168" i="54"/>
  <c r="L176" i="54"/>
  <c r="L97" i="54"/>
  <c r="L141" i="54"/>
  <c r="L144" i="54"/>
  <c r="L189" i="54"/>
  <c r="L205" i="54"/>
  <c r="L207" i="54"/>
  <c r="L221" i="54"/>
  <c r="L223" i="54"/>
  <c r="L68" i="54"/>
  <c r="L85" i="54"/>
  <c r="L269" i="54"/>
  <c r="L723" i="54" s="1"/>
  <c r="L277" i="54"/>
  <c r="L731" i="54" s="1"/>
  <c r="L285" i="54"/>
  <c r="L739" i="54" s="1"/>
  <c r="L293" i="54"/>
  <c r="L747" i="54" s="1"/>
  <c r="L301" i="54"/>
  <c r="L755" i="54" s="1"/>
  <c r="L309" i="54"/>
  <c r="L763" i="54" s="1"/>
  <c r="L317" i="54"/>
  <c r="L771" i="54" s="1"/>
  <c r="L325" i="54"/>
  <c r="L779" i="54" s="1"/>
  <c r="L333" i="54"/>
  <c r="L787" i="54" s="1"/>
  <c r="L341" i="54"/>
  <c r="L795" i="54" s="1"/>
  <c r="L349" i="54"/>
  <c r="L803" i="54" s="1"/>
  <c r="L91" i="54"/>
  <c r="L184" i="54"/>
  <c r="L65" i="54"/>
  <c r="L129" i="54"/>
  <c r="L165" i="54"/>
  <c r="L174" i="54"/>
  <c r="L197" i="54"/>
  <c r="L213" i="54"/>
  <c r="L229" i="54"/>
  <c r="L247" i="54"/>
  <c r="L701" i="54" s="1"/>
  <c r="L263" i="54"/>
  <c r="L717" i="54" s="1"/>
  <c r="L128" i="54"/>
  <c r="L216" i="54"/>
  <c r="L270" i="54"/>
  <c r="L724" i="54" s="1"/>
  <c r="L280" i="54"/>
  <c r="L734" i="54" s="1"/>
  <c r="L281" i="54"/>
  <c r="L735" i="54" s="1"/>
  <c r="L334" i="54"/>
  <c r="L788" i="54" s="1"/>
  <c r="L342" i="54"/>
  <c r="L796" i="54" s="1"/>
  <c r="L363" i="54"/>
  <c r="L817" i="54" s="1"/>
  <c r="L371" i="54"/>
  <c r="L825" i="54" s="1"/>
  <c r="L387" i="54"/>
  <c r="L841" i="54" s="1"/>
  <c r="L411" i="54"/>
  <c r="L865" i="54" s="1"/>
  <c r="L192" i="54"/>
  <c r="L306" i="54"/>
  <c r="L760" i="54" s="1"/>
  <c r="L310" i="54"/>
  <c r="L764" i="54" s="1"/>
  <c r="L320" i="54"/>
  <c r="L774" i="54" s="1"/>
  <c r="L256" i="54"/>
  <c r="L710" i="54" s="1"/>
  <c r="L257" i="54"/>
  <c r="L711" i="54" s="1"/>
  <c r="L286" i="54"/>
  <c r="L740" i="54" s="1"/>
  <c r="L291" i="54"/>
  <c r="L745" i="54" s="1"/>
  <c r="L296" i="54"/>
  <c r="L750" i="54" s="1"/>
  <c r="L357" i="54"/>
  <c r="L811" i="54" s="1"/>
  <c r="L365" i="54"/>
  <c r="L819" i="54" s="1"/>
  <c r="L373" i="54"/>
  <c r="L827" i="54" s="1"/>
  <c r="L381" i="54"/>
  <c r="L835" i="54" s="1"/>
  <c r="L389" i="54"/>
  <c r="L843" i="54" s="1"/>
  <c r="L397" i="54"/>
  <c r="L851" i="54" s="1"/>
  <c r="L405" i="54"/>
  <c r="L859" i="54" s="1"/>
  <c r="L125" i="54"/>
  <c r="L181" i="54"/>
  <c r="L190" i="54"/>
  <c r="L206" i="54"/>
  <c r="L272" i="54"/>
  <c r="L726" i="54" s="1"/>
  <c r="L273" i="54"/>
  <c r="L727" i="54" s="1"/>
  <c r="L326" i="54"/>
  <c r="L780" i="54" s="1"/>
  <c r="L336" i="54"/>
  <c r="L790" i="54" s="1"/>
  <c r="L337" i="54"/>
  <c r="L791" i="54" s="1"/>
  <c r="L160" i="54"/>
  <c r="L240" i="54"/>
  <c r="L694" i="54" s="1"/>
  <c r="L241" i="54"/>
  <c r="L695" i="54" s="1"/>
  <c r="L250" i="54"/>
  <c r="L704" i="54" s="1"/>
  <c r="L278" i="54"/>
  <c r="L732" i="54" s="1"/>
  <c r="L288" i="54"/>
  <c r="L742" i="54" s="1"/>
  <c r="L222" i="54"/>
  <c r="L307" i="54"/>
  <c r="L761" i="54" s="1"/>
  <c r="L350" i="54"/>
  <c r="L804" i="54" s="1"/>
  <c r="L239" i="54"/>
  <c r="L298" i="54"/>
  <c r="L752" i="54" s="1"/>
  <c r="L299" i="54"/>
  <c r="L753" i="54" s="1"/>
  <c r="L304" i="54"/>
  <c r="L758" i="54" s="1"/>
  <c r="L302" i="54"/>
  <c r="L756" i="54" s="1"/>
  <c r="L290" i="54"/>
  <c r="L744" i="54" s="1"/>
  <c r="L328" i="54"/>
  <c r="L782" i="54" s="1"/>
  <c r="L382" i="54"/>
  <c r="L836" i="54" s="1"/>
  <c r="L398" i="54"/>
  <c r="L852" i="54" s="1"/>
  <c r="L166" i="54"/>
  <c r="L173" i="54"/>
  <c r="L268" i="54"/>
  <c r="L722" i="54" s="1"/>
  <c r="L294" i="54"/>
  <c r="L748" i="54" s="1"/>
  <c r="L314" i="54"/>
  <c r="L768" i="54" s="1"/>
  <c r="L313" i="54"/>
  <c r="L767" i="54" s="1"/>
  <c r="L318" i="54"/>
  <c r="L772" i="54" s="1"/>
  <c r="L347" i="54"/>
  <c r="L801" i="54" s="1"/>
  <c r="L413" i="54"/>
  <c r="L867" i="54" s="1"/>
  <c r="L200" i="54"/>
  <c r="L266" i="54"/>
  <c r="L720" i="54" s="1"/>
  <c r="L312" i="54"/>
  <c r="L766" i="54" s="1"/>
  <c r="L323" i="54"/>
  <c r="L777" i="54" s="1"/>
  <c r="L376" i="54"/>
  <c r="L830" i="54" s="1"/>
  <c r="L390" i="54"/>
  <c r="L844" i="54" s="1"/>
  <c r="L408" i="54"/>
  <c r="L862" i="54" s="1"/>
  <c r="L430" i="54"/>
  <c r="L884" i="54" s="1"/>
  <c r="L433" i="54"/>
  <c r="L887" i="54" s="1"/>
  <c r="L436" i="54"/>
  <c r="L890" i="54" s="1"/>
  <c r="L358" i="54"/>
  <c r="L812" i="54" s="1"/>
  <c r="L385" i="54"/>
  <c r="L839" i="54" s="1"/>
  <c r="L416" i="54"/>
  <c r="L870" i="54" s="1"/>
  <c r="L425" i="54"/>
  <c r="L879" i="54" s="1"/>
  <c r="L428" i="54"/>
  <c r="L882" i="54" s="1"/>
  <c r="L454" i="54"/>
  <c r="L908" i="54" s="1"/>
  <c r="L457" i="54"/>
  <c r="L911" i="54" s="1"/>
  <c r="L329" i="54"/>
  <c r="L783" i="54" s="1"/>
  <c r="L361" i="54"/>
  <c r="L815" i="54" s="1"/>
  <c r="L345" i="54"/>
  <c r="L799" i="54" s="1"/>
  <c r="L374" i="54"/>
  <c r="L828" i="54" s="1"/>
  <c r="L392" i="54"/>
  <c r="L846" i="54" s="1"/>
  <c r="L406" i="54"/>
  <c r="L860" i="54" s="1"/>
  <c r="L422" i="54"/>
  <c r="L876" i="54" s="1"/>
  <c r="L145" i="54"/>
  <c r="L255" i="54"/>
  <c r="L709" i="54" s="1"/>
  <c r="L353" i="54"/>
  <c r="L807" i="54" s="1"/>
  <c r="L366" i="54"/>
  <c r="L820" i="54" s="1"/>
  <c r="L369" i="54"/>
  <c r="L823" i="54" s="1"/>
  <c r="L383" i="54"/>
  <c r="L837" i="54" s="1"/>
  <c r="L401" i="54"/>
  <c r="L855" i="54" s="1"/>
  <c r="L419" i="54"/>
  <c r="L873" i="54" s="1"/>
  <c r="L438" i="54"/>
  <c r="L892" i="54" s="1"/>
  <c r="L441" i="54"/>
  <c r="L895" i="54" s="1"/>
  <c r="L444" i="54"/>
  <c r="L898" i="54" s="1"/>
  <c r="L447" i="54"/>
  <c r="L901" i="54" s="1"/>
  <c r="L452" i="54"/>
  <c r="L906" i="54" s="1"/>
  <c r="L420" i="54"/>
  <c r="L874" i="54" s="1"/>
  <c r="L455" i="54"/>
  <c r="L909" i="54" s="1"/>
  <c r="L359" i="54"/>
  <c r="L813" i="54" s="1"/>
  <c r="L427" i="54"/>
  <c r="L881" i="54" s="1"/>
  <c r="L446" i="54"/>
  <c r="L900" i="54" s="1"/>
  <c r="L449" i="54"/>
  <c r="L903" i="54" s="1"/>
  <c r="L367" i="54"/>
  <c r="L821" i="54" s="1"/>
  <c r="L421" i="54"/>
  <c r="L875" i="54" s="1"/>
  <c r="L396" i="54"/>
  <c r="L850" i="54" s="1"/>
  <c r="L409" i="54"/>
  <c r="L863" i="54" s="1"/>
  <c r="L356" i="54"/>
  <c r="L810" i="54" s="1"/>
  <c r="L370" i="54"/>
  <c r="L824" i="54" s="1"/>
  <c r="L282" i="54"/>
  <c r="L736" i="54" s="1"/>
  <c r="L348" i="54"/>
  <c r="L802" i="54" s="1"/>
  <c r="L372" i="54"/>
  <c r="L826" i="54" s="1"/>
  <c r="L319" i="54"/>
  <c r="L773" i="54" s="1"/>
  <c r="L226" i="54"/>
  <c r="L154" i="54"/>
  <c r="L138" i="54"/>
  <c r="L66" i="54"/>
  <c r="L122" i="54"/>
  <c r="L84" i="54"/>
  <c r="L82" i="54"/>
  <c r="L30" i="54"/>
  <c r="L16" i="54"/>
  <c r="L407" i="54"/>
  <c r="L861" i="54" s="1"/>
  <c r="L437" i="54"/>
  <c r="L891" i="54" s="1"/>
  <c r="L305" i="54"/>
  <c r="L759" i="54" s="1"/>
  <c r="L344" i="54"/>
  <c r="L798" i="54" s="1"/>
  <c r="L431" i="54"/>
  <c r="L885" i="54" s="1"/>
  <c r="L423" i="54"/>
  <c r="L877" i="54" s="1"/>
  <c r="L384" i="54"/>
  <c r="L838" i="54" s="1"/>
  <c r="L94" i="54"/>
  <c r="L287" i="54"/>
  <c r="L741" i="54" s="1"/>
  <c r="L300" i="54"/>
  <c r="L754" i="54" s="1"/>
  <c r="L230" i="54"/>
  <c r="L331" i="54"/>
  <c r="L785" i="54" s="1"/>
  <c r="L208" i="54"/>
  <c r="L114" i="54"/>
  <c r="L388" i="54"/>
  <c r="L842" i="54" s="1"/>
  <c r="L225" i="54"/>
  <c r="L267" i="54"/>
  <c r="L721" i="54" s="1"/>
  <c r="L121" i="54"/>
  <c r="L220" i="54"/>
  <c r="L120" i="54"/>
  <c r="L399" i="54"/>
  <c r="L853" i="54" s="1"/>
  <c r="L340" i="54"/>
  <c r="L794" i="54" s="1"/>
  <c r="L338" i="54"/>
  <c r="L792" i="54" s="1"/>
  <c r="L432" i="54"/>
  <c r="L886" i="54" s="1"/>
  <c r="L418" i="54"/>
  <c r="L872" i="54" s="1"/>
  <c r="L393" i="54"/>
  <c r="L847" i="54" s="1"/>
  <c r="L321" i="54"/>
  <c r="L775" i="54" s="1"/>
  <c r="L243" i="54"/>
  <c r="L697" i="54" s="1"/>
  <c r="L210" i="54"/>
  <c r="L351" i="54"/>
  <c r="L805" i="54" s="1"/>
  <c r="L404" i="54"/>
  <c r="L858" i="54" s="1"/>
  <c r="L183" i="54"/>
  <c r="L108" i="54"/>
  <c r="L264" i="54"/>
  <c r="L718" i="54" s="1"/>
  <c r="L308" i="54"/>
  <c r="L762" i="54" s="1"/>
  <c r="L201" i="54"/>
  <c r="L134" i="54"/>
  <c r="L86" i="54"/>
  <c r="L69" i="54"/>
  <c r="L188" i="54"/>
  <c r="L116" i="54"/>
  <c r="L26" i="54"/>
  <c r="L155" i="54"/>
  <c r="L142" i="54"/>
  <c r="L90" i="54"/>
  <c r="L13" i="54"/>
  <c r="L110" i="54"/>
  <c r="L21" i="54"/>
  <c r="L54" i="54"/>
  <c r="L34" i="54"/>
  <c r="L55" i="54"/>
  <c r="L23" i="54"/>
  <c r="L339" i="54"/>
  <c r="L793" i="54" s="1"/>
  <c r="L242" i="54"/>
  <c r="L696" i="54" s="1"/>
  <c r="L63" i="54"/>
  <c r="L58" i="54"/>
  <c r="L74" i="54"/>
  <c r="L15" i="54"/>
  <c r="L164" i="54"/>
  <c r="L131" i="54"/>
  <c r="L445" i="54"/>
  <c r="L899" i="54" s="1"/>
  <c r="L417" i="54"/>
  <c r="L871" i="54" s="1"/>
  <c r="L450" i="54"/>
  <c r="L904" i="54" s="1"/>
  <c r="L435" i="54"/>
  <c r="L889" i="54" s="1"/>
  <c r="L456" i="54"/>
  <c r="L910" i="54" s="1"/>
  <c r="L311" i="54"/>
  <c r="L765" i="54" s="1"/>
  <c r="L394" i="54"/>
  <c r="L848" i="54" s="1"/>
  <c r="L274" i="54"/>
  <c r="L728" i="54" s="1"/>
  <c r="L217" i="54"/>
  <c r="L182" i="54"/>
  <c r="L360" i="54"/>
  <c r="L814" i="54" s="1"/>
  <c r="L364" i="54"/>
  <c r="L818" i="54" s="1"/>
  <c r="L279" i="54"/>
  <c r="L733" i="54" s="1"/>
  <c r="L199" i="54"/>
  <c r="L157" i="54"/>
  <c r="L123" i="54"/>
  <c r="L78" i="54"/>
  <c r="L169" i="54"/>
  <c r="L212" i="54"/>
  <c r="L102" i="54"/>
  <c r="L80" i="54"/>
  <c r="L14" i="54"/>
  <c r="L42" i="54"/>
  <c r="L24" i="54"/>
  <c r="L50" i="54"/>
  <c r="L260" i="54"/>
  <c r="L714" i="54" s="1"/>
  <c r="L332" i="54"/>
  <c r="L786" i="54" s="1"/>
  <c r="L265" i="54"/>
  <c r="L719" i="54" s="1"/>
  <c r="L224" i="54"/>
  <c r="L72" i="54"/>
  <c r="L18" i="54"/>
  <c r="L29" i="54"/>
  <c r="L426" i="54"/>
  <c r="L880" i="54" s="1"/>
  <c r="L415" i="54"/>
  <c r="L869" i="54" s="1"/>
  <c r="L346" i="54"/>
  <c r="L800" i="54" s="1"/>
  <c r="L386" i="54"/>
  <c r="L840" i="54" s="1"/>
  <c r="L424" i="54"/>
  <c r="L878" i="54" s="1"/>
  <c r="L186" i="54"/>
  <c r="L395" i="54"/>
  <c r="L849" i="54" s="1"/>
  <c r="L343" i="54"/>
  <c r="L797" i="54" s="1"/>
  <c r="L354" i="54"/>
  <c r="L808" i="54" s="1"/>
  <c r="L380" i="54"/>
  <c r="L834" i="54" s="1"/>
  <c r="L335" i="54"/>
  <c r="L789" i="54" s="1"/>
  <c r="L276" i="54"/>
  <c r="L730" i="54" s="1"/>
  <c r="L259" i="54"/>
  <c r="L713" i="54" s="1"/>
  <c r="L89" i="54"/>
  <c r="L64" i="54"/>
  <c r="L47" i="54"/>
  <c r="L180" i="54"/>
  <c r="L126" i="54"/>
  <c r="L83" i="54"/>
  <c r="L448" i="54"/>
  <c r="L902" i="54" s="1"/>
  <c r="L403" i="54"/>
  <c r="L857" i="54" s="1"/>
  <c r="L451" i="54"/>
  <c r="L905" i="54" s="1"/>
  <c r="L191" i="54"/>
  <c r="L400" i="54"/>
  <c r="L854" i="54" s="1"/>
  <c r="L330" i="54"/>
  <c r="L784" i="54" s="1"/>
  <c r="L377" i="54"/>
  <c r="L831" i="54" s="1"/>
  <c r="L391" i="54"/>
  <c r="L845" i="54" s="1"/>
  <c r="L434" i="54"/>
  <c r="L888" i="54" s="1"/>
  <c r="L402" i="54"/>
  <c r="L856" i="54" s="1"/>
  <c r="L429" i="54"/>
  <c r="L883" i="54" s="1"/>
  <c r="L322" i="54"/>
  <c r="L776" i="54" s="1"/>
  <c r="L295" i="54"/>
  <c r="L749" i="54" s="1"/>
  <c r="L175" i="54"/>
  <c r="L244" i="54"/>
  <c r="L698" i="54" s="1"/>
  <c r="L258" i="54"/>
  <c r="L712" i="54" s="1"/>
  <c r="L248" i="54"/>
  <c r="L702" i="54" s="1"/>
  <c r="L324" i="54"/>
  <c r="L778" i="54" s="1"/>
  <c r="L303" i="54"/>
  <c r="L757" i="54" s="1"/>
  <c r="L275" i="54"/>
  <c r="L729" i="54" s="1"/>
  <c r="L254" i="54"/>
  <c r="L708" i="54" s="1"/>
  <c r="L194" i="54"/>
  <c r="L170" i="54"/>
  <c r="L261" i="54"/>
  <c r="L715" i="54" s="1"/>
  <c r="L204" i="54"/>
  <c r="L92" i="54"/>
  <c r="L22" i="54"/>
  <c r="L442" i="54"/>
  <c r="L896" i="54" s="1"/>
  <c r="L439" i="54"/>
  <c r="L893" i="54" s="1"/>
  <c r="L440" i="54"/>
  <c r="L894" i="54" s="1"/>
  <c r="L352" i="54"/>
  <c r="L806" i="54" s="1"/>
  <c r="L355" i="54"/>
  <c r="L809" i="54" s="1"/>
  <c r="L453" i="54"/>
  <c r="L907" i="54" s="1"/>
  <c r="L315" i="54"/>
  <c r="L769" i="54" s="1"/>
  <c r="L379" i="54"/>
  <c r="L833" i="54" s="1"/>
  <c r="L316" i="54"/>
  <c r="L770" i="54" s="1"/>
  <c r="L283" i="54"/>
  <c r="L737" i="54" s="1"/>
  <c r="L185" i="54"/>
  <c r="L297" i="54"/>
  <c r="L751" i="54" s="1"/>
  <c r="L198" i="54"/>
  <c r="L249" i="54"/>
  <c r="L703" i="54" s="1"/>
  <c r="L251" i="54"/>
  <c r="L705" i="54" s="1"/>
  <c r="L215" i="54"/>
  <c r="L40" i="54"/>
  <c r="L161" i="54"/>
  <c r="L238" i="54"/>
  <c r="L692" i="54" s="1"/>
  <c r="L147" i="54"/>
  <c r="L137" i="54"/>
  <c r="L32" i="54"/>
  <c r="L39" i="54"/>
  <c r="L284" i="54"/>
  <c r="L738" i="54" s="1"/>
  <c r="L178" i="54"/>
  <c r="L177" i="54"/>
  <c r="L56" i="54"/>
  <c r="L31" i="54"/>
  <c r="L202" i="54"/>
  <c r="L99" i="54"/>
  <c r="L46" i="54"/>
  <c r="L375" i="54"/>
  <c r="L829" i="54" s="1"/>
  <c r="L193" i="54"/>
  <c r="L368" i="54"/>
  <c r="L822" i="54" s="1"/>
  <c r="L443" i="54"/>
  <c r="L897" i="54" s="1"/>
  <c r="L414" i="54"/>
  <c r="L868" i="54" s="1"/>
  <c r="L167" i="54"/>
  <c r="L410" i="54"/>
  <c r="L864" i="54" s="1"/>
  <c r="L378" i="54"/>
  <c r="L832" i="54" s="1"/>
  <c r="L150" i="54"/>
  <c r="L362" i="54"/>
  <c r="L816" i="54" s="1"/>
  <c r="L292" i="54"/>
  <c r="L746" i="54" s="1"/>
  <c r="L289" i="54"/>
  <c r="L743" i="54" s="1"/>
  <c r="L412" i="54"/>
  <c r="L866" i="54" s="1"/>
  <c r="L271" i="54"/>
  <c r="L725" i="54" s="1"/>
  <c r="L162" i="54"/>
  <c r="L245" i="54"/>
  <c r="L699" i="54" s="1"/>
  <c r="L209" i="54"/>
  <c r="L327" i="54"/>
  <c r="L781" i="54" s="1"/>
  <c r="L214" i="54"/>
  <c r="L252" i="54"/>
  <c r="L706" i="54" s="1"/>
  <c r="L113" i="54"/>
  <c r="L158" i="54"/>
  <c r="L139" i="54"/>
  <c r="L253" i="54"/>
  <c r="L707" i="54" s="1"/>
  <c r="L228" i="54"/>
  <c r="L196" i="54"/>
  <c r="L79" i="54"/>
  <c r="L71" i="54"/>
  <c r="L38" i="54"/>
  <c r="L100" i="54"/>
  <c r="L45" i="54"/>
  <c r="L48" i="54"/>
  <c r="L218" i="54"/>
  <c r="L118" i="54"/>
  <c r="L172" i="54"/>
  <c r="L693" i="54" l="1"/>
  <c r="L913" i="54" s="1"/>
  <c r="L1149" i="54"/>
  <c r="O162" i="51"/>
  <c r="O39" i="62" s="1"/>
  <c r="O160" i="51"/>
  <c r="P44" i="76" s="1"/>
  <c r="O157" i="51"/>
  <c r="P41" i="76" s="1"/>
  <c r="O161" i="51"/>
  <c r="O38" i="62" s="1"/>
  <c r="O159" i="51"/>
  <c r="O36" i="61" s="1"/>
  <c r="Q22" i="76"/>
  <c r="Q23" i="76" s="1"/>
  <c r="P8" i="62" s="1"/>
  <c r="P67" i="51"/>
  <c r="Q12" i="76" s="1"/>
  <c r="Q13" i="76" s="1"/>
  <c r="P28" i="62"/>
  <c r="P30" i="62" s="1"/>
  <c r="O143" i="51"/>
  <c r="P28" i="61"/>
  <c r="P30" i="61" s="1"/>
  <c r="R129" i="51"/>
  <c r="R66" i="51" s="1"/>
  <c r="I66" i="51" s="1"/>
  <c r="G30" i="58"/>
  <c r="P153" i="51"/>
  <c r="P161" i="51" s="1"/>
  <c r="P38" i="62" s="1"/>
  <c r="P42" i="76"/>
  <c r="O35" i="61"/>
  <c r="O35" i="62"/>
  <c r="R40" i="51"/>
  <c r="R67" i="51" s="1"/>
  <c r="R151" i="51"/>
  <c r="Q52" i="51"/>
  <c r="I52" i="51" s="1"/>
  <c r="I119" i="51"/>
  <c r="O37" i="62"/>
  <c r="O38" i="61"/>
  <c r="Q151" i="51"/>
  <c r="O34" i="61"/>
  <c r="O34" i="62"/>
  <c r="I107" i="51"/>
  <c r="Q130" i="51"/>
  <c r="J125" i="51"/>
  <c r="J57" i="51"/>
  <c r="I57" i="51" s="1"/>
  <c r="I124" i="51"/>
  <c r="L627" i="54"/>
  <c r="L1083" i="54"/>
  <c r="L616" i="54"/>
  <c r="L1072" i="54"/>
  <c r="L502" i="54"/>
  <c r="L958" i="54"/>
  <c r="L656" i="54"/>
  <c r="L1112" i="54"/>
  <c r="L648" i="54"/>
  <c r="L1104" i="54"/>
  <c r="L633" i="54"/>
  <c r="L1089" i="54"/>
  <c r="L495" i="54"/>
  <c r="L951" i="54"/>
  <c r="L497" i="54"/>
  <c r="L953" i="54"/>
  <c r="L619" i="54"/>
  <c r="L1075" i="54"/>
  <c r="L610" i="54"/>
  <c r="L1066" i="54"/>
  <c r="L685" i="54"/>
  <c r="L1141" i="54"/>
  <c r="L521" i="54"/>
  <c r="L977" i="54"/>
  <c r="L628" i="54"/>
  <c r="L1084" i="54"/>
  <c r="L520" i="54"/>
  <c r="L976" i="54"/>
  <c r="L678" i="54"/>
  <c r="L1134" i="54"/>
  <c r="L525" i="54"/>
  <c r="L981" i="54"/>
  <c r="L608" i="54"/>
  <c r="L1064" i="54"/>
  <c r="L508" i="54"/>
  <c r="L964" i="54"/>
  <c r="L673" i="54"/>
  <c r="L1129" i="54"/>
  <c r="L683" i="54"/>
  <c r="L1139" i="54"/>
  <c r="L664" i="54"/>
  <c r="L1120" i="54"/>
  <c r="L605" i="54"/>
  <c r="L1061" i="54"/>
  <c r="L670" i="54"/>
  <c r="L1126" i="54"/>
  <c r="L477" i="54"/>
  <c r="L933" i="54"/>
  <c r="L544" i="54"/>
  <c r="L1000" i="54"/>
  <c r="L641" i="54"/>
  <c r="L1097" i="54"/>
  <c r="L527" i="54"/>
  <c r="L983" i="54"/>
  <c r="L469" i="54"/>
  <c r="L925" i="54"/>
  <c r="L654" i="54"/>
  <c r="L1110" i="54"/>
  <c r="L470" i="54"/>
  <c r="L926" i="54"/>
  <c r="L489" i="54"/>
  <c r="L945" i="54"/>
  <c r="L481" i="54"/>
  <c r="L937" i="54"/>
  <c r="L576" i="54"/>
  <c r="L1032" i="54"/>
  <c r="L593" i="54"/>
  <c r="L1049" i="54"/>
  <c r="L621" i="54"/>
  <c r="L1077" i="54"/>
  <c r="L661" i="54"/>
  <c r="L1117" i="54"/>
  <c r="L639" i="54"/>
  <c r="L1095" i="54"/>
  <c r="L676" i="54"/>
  <c r="L1132" i="54"/>
  <c r="L623" i="54"/>
  <c r="L1079" i="54"/>
  <c r="L682" i="54"/>
  <c r="L1138" i="54"/>
  <c r="L618" i="54"/>
  <c r="L1074" i="54"/>
  <c r="L562" i="54"/>
  <c r="L1018" i="54"/>
  <c r="L570" i="54"/>
  <c r="L1026" i="54"/>
  <c r="L587" i="54"/>
  <c r="L1043" i="54"/>
  <c r="L467" i="54"/>
  <c r="L923" i="54"/>
  <c r="L492" i="54"/>
  <c r="L948" i="54"/>
  <c r="L504" i="54"/>
  <c r="L960" i="54"/>
  <c r="L506" i="54"/>
  <c r="L962" i="54"/>
  <c r="L534" i="54"/>
  <c r="L990" i="54"/>
  <c r="L632" i="54"/>
  <c r="L1088" i="54"/>
  <c r="L578" i="54"/>
  <c r="L1034" i="54"/>
  <c r="L586" i="54"/>
  <c r="L1042" i="54"/>
  <c r="L575" i="54"/>
  <c r="L1031" i="54"/>
  <c r="L573" i="54"/>
  <c r="L1029" i="54"/>
  <c r="L646" i="54"/>
  <c r="L1102" i="54"/>
  <c r="L519" i="54"/>
  <c r="L975" i="54"/>
  <c r="L473" i="54"/>
  <c r="L929" i="54"/>
  <c r="L612" i="54"/>
  <c r="L1068" i="54"/>
  <c r="L510" i="54"/>
  <c r="L966" i="54"/>
  <c r="L675" i="54"/>
  <c r="L1131" i="54"/>
  <c r="L655" i="54"/>
  <c r="L1111" i="54"/>
  <c r="L514" i="54"/>
  <c r="L970" i="54"/>
  <c r="L503" i="54"/>
  <c r="L959" i="54"/>
  <c r="L501" i="54"/>
  <c r="L957" i="54"/>
  <c r="L494" i="54"/>
  <c r="L950" i="54"/>
  <c r="L547" i="54"/>
  <c r="L1003" i="54"/>
  <c r="L679" i="54"/>
  <c r="L1135" i="54"/>
  <c r="L535" i="54"/>
  <c r="L991" i="54"/>
  <c r="L529" i="54"/>
  <c r="L985" i="54"/>
  <c r="L509" i="54"/>
  <c r="L965" i="54"/>
  <c r="L571" i="54"/>
  <c r="L1027" i="54"/>
  <c r="L563" i="54"/>
  <c r="L1019" i="54"/>
  <c r="L609" i="54"/>
  <c r="L1065" i="54"/>
  <c r="L645" i="54"/>
  <c r="L1101" i="54"/>
  <c r="L684" i="54"/>
  <c r="L1140" i="54"/>
  <c r="L546" i="54"/>
  <c r="L1002" i="54"/>
  <c r="L662" i="54"/>
  <c r="L1118" i="54"/>
  <c r="L614" i="54"/>
  <c r="L1070" i="54"/>
  <c r="L674" i="54"/>
  <c r="L1130" i="54"/>
  <c r="L516" i="54"/>
  <c r="L972" i="54"/>
  <c r="L556" i="54"/>
  <c r="L1012" i="54"/>
  <c r="L564" i="54"/>
  <c r="L1020" i="54"/>
  <c r="L579" i="54"/>
  <c r="L1035" i="54"/>
  <c r="L606" i="54"/>
  <c r="L1062" i="54"/>
  <c r="L475" i="54"/>
  <c r="L931" i="54"/>
  <c r="L507" i="54"/>
  <c r="L963" i="54"/>
  <c r="L498" i="54"/>
  <c r="L954" i="54"/>
  <c r="L500" i="54"/>
  <c r="L956" i="54"/>
  <c r="L659" i="54"/>
  <c r="L1115" i="54"/>
  <c r="L557" i="54"/>
  <c r="L1013" i="54"/>
  <c r="L643" i="54"/>
  <c r="L1099" i="54"/>
  <c r="L680" i="54"/>
  <c r="L1136" i="54"/>
  <c r="L615" i="54"/>
  <c r="L1071" i="54"/>
  <c r="L636" i="54"/>
  <c r="L1092" i="54"/>
  <c r="L668" i="54"/>
  <c r="L1124" i="54"/>
  <c r="L660" i="54"/>
  <c r="L1116" i="54"/>
  <c r="L611" i="54"/>
  <c r="L1067" i="54"/>
  <c r="L666" i="54"/>
  <c r="L1122" i="54"/>
  <c r="L532" i="54"/>
  <c r="L988" i="54"/>
  <c r="L548" i="54"/>
  <c r="L1004" i="54"/>
  <c r="L560" i="54"/>
  <c r="L1016" i="54"/>
  <c r="L572" i="54"/>
  <c r="L1028" i="54"/>
  <c r="L598" i="54"/>
  <c r="L1054" i="54"/>
  <c r="L566" i="54"/>
  <c r="L1022" i="54"/>
  <c r="L496" i="54"/>
  <c r="L952" i="54"/>
  <c r="L490" i="54"/>
  <c r="L946" i="54"/>
  <c r="M15" i="23"/>
  <c r="M3" i="54"/>
  <c r="M3" i="51"/>
  <c r="M3" i="49"/>
  <c r="M3" i="46"/>
  <c r="M3" i="31"/>
  <c r="M3" i="62"/>
  <c r="M3" i="48"/>
  <c r="M3" i="50"/>
  <c r="N3" i="76"/>
  <c r="M3" i="61"/>
  <c r="M3" i="43"/>
  <c r="L594" i="54"/>
  <c r="L1050" i="54"/>
  <c r="L487" i="54"/>
  <c r="L943" i="54"/>
  <c r="L513" i="54"/>
  <c r="L969" i="54"/>
  <c r="L555" i="54"/>
  <c r="L1011" i="54"/>
  <c r="L592" i="54"/>
  <c r="L1048" i="54"/>
  <c r="L667" i="54"/>
  <c r="L1123" i="54"/>
  <c r="L518" i="54"/>
  <c r="L974" i="54"/>
  <c r="L658" i="54"/>
  <c r="L1114" i="54"/>
  <c r="L559" i="54"/>
  <c r="L1015" i="54"/>
  <c r="L590" i="54"/>
  <c r="L1046" i="54"/>
  <c r="L558" i="54"/>
  <c r="L1014" i="54"/>
  <c r="L617" i="54"/>
  <c r="L1073" i="54"/>
  <c r="L554" i="54"/>
  <c r="L1010" i="54"/>
  <c r="L476" i="54"/>
  <c r="L932" i="54"/>
  <c r="L638" i="54"/>
  <c r="L1094" i="54"/>
  <c r="L549" i="54"/>
  <c r="L1005" i="54"/>
  <c r="L681" i="54"/>
  <c r="L1137" i="54"/>
  <c r="L613" i="54"/>
  <c r="L1069" i="54"/>
  <c r="L622" i="54"/>
  <c r="L1078" i="54"/>
  <c r="L653" i="54"/>
  <c r="L1109" i="54"/>
  <c r="L485" i="54"/>
  <c r="L941" i="54"/>
  <c r="L580" i="54"/>
  <c r="L1036" i="54"/>
  <c r="L652" i="54"/>
  <c r="L1108" i="54"/>
  <c r="L607" i="54"/>
  <c r="L1063" i="54"/>
  <c r="L553" i="54"/>
  <c r="L1009" i="54"/>
  <c r="L483" i="54"/>
  <c r="L939" i="54"/>
  <c r="L493" i="54"/>
  <c r="L949" i="54"/>
  <c r="L581" i="54"/>
  <c r="L1037" i="54"/>
  <c r="L624" i="54"/>
  <c r="L1080" i="54"/>
  <c r="L637" i="54"/>
  <c r="L1093" i="54"/>
  <c r="L468" i="54"/>
  <c r="L924" i="54"/>
  <c r="L541" i="54"/>
  <c r="L997" i="54"/>
  <c r="L569" i="54"/>
  <c r="L1025" i="54"/>
  <c r="L537" i="54"/>
  <c r="L993" i="54"/>
  <c r="L677" i="54"/>
  <c r="L1133" i="54"/>
  <c r="L629" i="54"/>
  <c r="L1085" i="54"/>
  <c r="L599" i="54"/>
  <c r="L1055" i="54"/>
  <c r="L585" i="54"/>
  <c r="L1041" i="54"/>
  <c r="L650" i="54"/>
  <c r="L1106" i="54"/>
  <c r="L604" i="54"/>
  <c r="L1060" i="54"/>
  <c r="L530" i="54"/>
  <c r="L986" i="54"/>
  <c r="L543" i="54"/>
  <c r="L999" i="54"/>
  <c r="L582" i="54"/>
  <c r="L1038" i="54"/>
  <c r="L550" i="54"/>
  <c r="L1006" i="54"/>
  <c r="L472" i="54"/>
  <c r="L928" i="54"/>
  <c r="L474" i="54"/>
  <c r="L930" i="54"/>
  <c r="L471" i="54"/>
  <c r="L927" i="54"/>
  <c r="L657" i="54"/>
  <c r="L1113" i="54"/>
  <c r="L538" i="54"/>
  <c r="L994" i="54"/>
  <c r="L565" i="54"/>
  <c r="L1021" i="54"/>
  <c r="L524" i="54"/>
  <c r="L980" i="54"/>
  <c r="L647" i="54"/>
  <c r="L1103" i="54"/>
  <c r="L644" i="54"/>
  <c r="L1100" i="54"/>
  <c r="L601" i="54"/>
  <c r="L1057" i="54"/>
  <c r="L482" i="54"/>
  <c r="L938" i="54"/>
  <c r="L568" i="54"/>
  <c r="L1024" i="54"/>
  <c r="L486" i="54"/>
  <c r="L942" i="54"/>
  <c r="L602" i="54"/>
  <c r="L1058" i="54"/>
  <c r="L625" i="54"/>
  <c r="L1081" i="54"/>
  <c r="L526" i="54"/>
  <c r="L982" i="54"/>
  <c r="L511" i="54"/>
  <c r="L967" i="54"/>
  <c r="L640" i="54"/>
  <c r="L1096" i="54"/>
  <c r="L649" i="54"/>
  <c r="L1105" i="54"/>
  <c r="L630" i="54"/>
  <c r="L1086" i="54"/>
  <c r="L635" i="54"/>
  <c r="L1091" i="54"/>
  <c r="L505" i="54"/>
  <c r="L961" i="54"/>
  <c r="L533" i="54"/>
  <c r="L989" i="54"/>
  <c r="L672" i="54"/>
  <c r="L1128" i="54"/>
  <c r="L545" i="54"/>
  <c r="L1001" i="54"/>
  <c r="L589" i="54"/>
  <c r="L1045" i="54"/>
  <c r="L665" i="54"/>
  <c r="L1121" i="54"/>
  <c r="L663" i="54"/>
  <c r="L1119" i="54"/>
  <c r="L539" i="54"/>
  <c r="L995" i="54"/>
  <c r="L671" i="54"/>
  <c r="L1127" i="54"/>
  <c r="L620" i="54"/>
  <c r="L1076" i="54"/>
  <c r="L540" i="54"/>
  <c r="L996" i="54"/>
  <c r="L596" i="54"/>
  <c r="L1052" i="54"/>
  <c r="L551" i="54"/>
  <c r="L1007" i="54"/>
  <c r="L642" i="54"/>
  <c r="L1098" i="54"/>
  <c r="L574" i="54"/>
  <c r="L1030" i="54"/>
  <c r="L591" i="54"/>
  <c r="L1047" i="54"/>
  <c r="L528" i="54"/>
  <c r="L984" i="54"/>
  <c r="L536" i="54"/>
  <c r="L992" i="54"/>
  <c r="L567" i="54"/>
  <c r="L1023" i="54"/>
  <c r="L542" i="54"/>
  <c r="L998" i="54"/>
  <c r="L512" i="54"/>
  <c r="L968" i="54"/>
  <c r="L466" i="54"/>
  <c r="L922" i="54"/>
  <c r="L484" i="54"/>
  <c r="L940" i="54"/>
  <c r="L478" i="54"/>
  <c r="L934" i="54"/>
  <c r="L577" i="54"/>
  <c r="L1033" i="54"/>
  <c r="L583" i="54"/>
  <c r="L1039" i="54"/>
  <c r="L584" i="54"/>
  <c r="L1040" i="54"/>
  <c r="L523" i="54"/>
  <c r="L979" i="54"/>
  <c r="L552" i="54"/>
  <c r="L1008" i="54"/>
  <c r="L531" i="54"/>
  <c r="L987" i="54"/>
  <c r="L634" i="54"/>
  <c r="L1090" i="54"/>
  <c r="L561" i="54"/>
  <c r="L1017" i="54"/>
  <c r="L588" i="54"/>
  <c r="L1044" i="54"/>
  <c r="L603" i="54"/>
  <c r="L1059" i="54"/>
  <c r="L491" i="54"/>
  <c r="L947" i="54"/>
  <c r="L480" i="54"/>
  <c r="L936" i="54"/>
  <c r="L517" i="54"/>
  <c r="L973" i="54"/>
  <c r="L522" i="54"/>
  <c r="L978" i="54"/>
  <c r="L669" i="54"/>
  <c r="L1125" i="54"/>
  <c r="L479" i="54"/>
  <c r="L935" i="54"/>
  <c r="L597" i="54"/>
  <c r="L1053" i="54"/>
  <c r="L651" i="54"/>
  <c r="L1107" i="54"/>
  <c r="L600" i="54"/>
  <c r="L1056" i="54"/>
  <c r="L631" i="54"/>
  <c r="L1087" i="54"/>
  <c r="L626" i="54"/>
  <c r="L1082" i="54"/>
  <c r="L499" i="54"/>
  <c r="L955" i="54"/>
  <c r="L595" i="54"/>
  <c r="L1051" i="54"/>
  <c r="L488" i="54"/>
  <c r="L944" i="54"/>
  <c r="L515" i="54"/>
  <c r="L971" i="54"/>
  <c r="O36" i="62" l="1"/>
  <c r="P43" i="76"/>
  <c r="P8" i="61"/>
  <c r="P71" i="51"/>
  <c r="P72" i="51" s="1"/>
  <c r="O37" i="61"/>
  <c r="P46" i="76"/>
  <c r="O39" i="61"/>
  <c r="P45" i="76"/>
  <c r="I40" i="51"/>
  <c r="P158" i="51"/>
  <c r="Q42" i="76" s="1"/>
  <c r="P162" i="51"/>
  <c r="P39" i="61" s="1"/>
  <c r="R130" i="51"/>
  <c r="R142" i="51" s="1"/>
  <c r="I129" i="51"/>
  <c r="Q45" i="76"/>
  <c r="P159" i="51"/>
  <c r="P36" i="62" s="1"/>
  <c r="P38" i="61"/>
  <c r="P157" i="51"/>
  <c r="Q41" i="76" s="1"/>
  <c r="P160" i="51"/>
  <c r="P37" i="62" s="1"/>
  <c r="S12" i="76"/>
  <c r="S13" i="76" s="1"/>
  <c r="R71" i="51"/>
  <c r="R28" i="61"/>
  <c r="R30" i="61" s="1"/>
  <c r="R28" i="62"/>
  <c r="R30" i="62" s="1"/>
  <c r="R153" i="51"/>
  <c r="S33" i="76"/>
  <c r="S35" i="76" s="1"/>
  <c r="R22" i="76"/>
  <c r="R23" i="76" s="1"/>
  <c r="Q142" i="51"/>
  <c r="R33" i="76"/>
  <c r="R35" i="76" s="1"/>
  <c r="Q28" i="61"/>
  <c r="Q30" i="61" s="1"/>
  <c r="Q28" i="62"/>
  <c r="Q30" i="62" s="1"/>
  <c r="Q153" i="51"/>
  <c r="Q161" i="51" s="1"/>
  <c r="S22" i="76"/>
  <c r="S23" i="76" s="1"/>
  <c r="Q67" i="51"/>
  <c r="J58" i="51"/>
  <c r="I125" i="51"/>
  <c r="J126" i="51"/>
  <c r="J30" i="49"/>
  <c r="L687" i="54"/>
  <c r="L915" i="54"/>
  <c r="M17" i="54"/>
  <c r="M25" i="54"/>
  <c r="M33" i="54"/>
  <c r="M41" i="54"/>
  <c r="M49" i="54"/>
  <c r="M57" i="54"/>
  <c r="M11" i="54"/>
  <c r="M19" i="54"/>
  <c r="M35" i="54"/>
  <c r="M43" i="54"/>
  <c r="M31" i="54"/>
  <c r="M44" i="54"/>
  <c r="M56" i="54"/>
  <c r="M65" i="54"/>
  <c r="M68" i="54"/>
  <c r="M73" i="54"/>
  <c r="M16" i="54"/>
  <c r="M15" i="54"/>
  <c r="M28" i="54"/>
  <c r="M40" i="54"/>
  <c r="M23" i="54"/>
  <c r="M36" i="54"/>
  <c r="M48" i="54"/>
  <c r="M81" i="54"/>
  <c r="M47" i="54"/>
  <c r="M60" i="54"/>
  <c r="M64" i="54"/>
  <c r="M72" i="54"/>
  <c r="M87" i="54"/>
  <c r="M95" i="54"/>
  <c r="M103" i="54"/>
  <c r="M111" i="54"/>
  <c r="M70" i="54"/>
  <c r="M85" i="54"/>
  <c r="M91" i="54"/>
  <c r="M52" i="54"/>
  <c r="M101" i="54"/>
  <c r="M83" i="54"/>
  <c r="M112" i="54"/>
  <c r="M120" i="54"/>
  <c r="M122" i="54"/>
  <c r="M127" i="54"/>
  <c r="M135" i="54"/>
  <c r="M143" i="54"/>
  <c r="M151" i="54"/>
  <c r="M93" i="54"/>
  <c r="M20" i="54"/>
  <c r="M32" i="54"/>
  <c r="M100" i="54"/>
  <c r="M104" i="54"/>
  <c r="M181" i="54"/>
  <c r="M189" i="54"/>
  <c r="M197" i="54"/>
  <c r="M205" i="54"/>
  <c r="M213" i="54"/>
  <c r="M221" i="54"/>
  <c r="M229" i="54"/>
  <c r="M247" i="54"/>
  <c r="M701" i="54" s="1"/>
  <c r="M255" i="54"/>
  <c r="M709" i="54" s="1"/>
  <c r="M263" i="54"/>
  <c r="M717" i="54" s="1"/>
  <c r="M133" i="54"/>
  <c r="M136" i="54"/>
  <c r="M149" i="54"/>
  <c r="M152" i="54"/>
  <c r="M162" i="54"/>
  <c r="M170" i="54"/>
  <c r="M178" i="54"/>
  <c r="M186" i="54"/>
  <c r="M194" i="54"/>
  <c r="M55" i="54"/>
  <c r="M80" i="54"/>
  <c r="M24" i="54"/>
  <c r="M39" i="54"/>
  <c r="M71" i="54"/>
  <c r="M88" i="54"/>
  <c r="M92" i="54"/>
  <c r="M118" i="54"/>
  <c r="M119" i="54"/>
  <c r="M124" i="54"/>
  <c r="M140" i="54"/>
  <c r="M238" i="54"/>
  <c r="M692" i="54" s="1"/>
  <c r="M246" i="54"/>
  <c r="M700" i="54" s="1"/>
  <c r="M254" i="54"/>
  <c r="M708" i="54" s="1"/>
  <c r="M262" i="54"/>
  <c r="M716" i="54" s="1"/>
  <c r="M110" i="54"/>
  <c r="M125" i="54"/>
  <c r="M128" i="54"/>
  <c r="M141" i="54"/>
  <c r="M144" i="54"/>
  <c r="M84" i="54"/>
  <c r="M109" i="54"/>
  <c r="M115" i="54"/>
  <c r="M116" i="54"/>
  <c r="M117" i="54"/>
  <c r="M131" i="54"/>
  <c r="M147" i="54"/>
  <c r="M163" i="54"/>
  <c r="M171" i="54"/>
  <c r="M168" i="54"/>
  <c r="M177" i="54"/>
  <c r="M202" i="54"/>
  <c r="M203" i="54"/>
  <c r="M218" i="54"/>
  <c r="M219" i="54"/>
  <c r="M155" i="54"/>
  <c r="M159" i="54"/>
  <c r="M96" i="54"/>
  <c r="M161" i="54"/>
  <c r="M184" i="54"/>
  <c r="M210" i="54"/>
  <c r="M211" i="54"/>
  <c r="M226" i="54"/>
  <c r="M227" i="54"/>
  <c r="M244" i="54"/>
  <c r="M698" i="54" s="1"/>
  <c r="M245" i="54"/>
  <c r="M699" i="54" s="1"/>
  <c r="M260" i="54"/>
  <c r="M714" i="54" s="1"/>
  <c r="M261" i="54"/>
  <c r="M715" i="54" s="1"/>
  <c r="M225" i="54"/>
  <c r="M294" i="54"/>
  <c r="M748" i="54" s="1"/>
  <c r="M309" i="54"/>
  <c r="M763" i="54" s="1"/>
  <c r="M216" i="54"/>
  <c r="M258" i="54"/>
  <c r="M712" i="54" s="1"/>
  <c r="M270" i="54"/>
  <c r="M724" i="54" s="1"/>
  <c r="M275" i="54"/>
  <c r="M729" i="54" s="1"/>
  <c r="M276" i="54"/>
  <c r="M730" i="54" s="1"/>
  <c r="M281" i="54"/>
  <c r="M735" i="54" s="1"/>
  <c r="M285" i="54"/>
  <c r="M739" i="54" s="1"/>
  <c r="M334" i="54"/>
  <c r="M788" i="54" s="1"/>
  <c r="M339" i="54"/>
  <c r="M793" i="54" s="1"/>
  <c r="M342" i="54"/>
  <c r="M796" i="54" s="1"/>
  <c r="M355" i="54"/>
  <c r="M809" i="54" s="1"/>
  <c r="M363" i="54"/>
  <c r="M817" i="54" s="1"/>
  <c r="M156" i="54"/>
  <c r="M192" i="54"/>
  <c r="M310" i="54"/>
  <c r="M764" i="54" s="1"/>
  <c r="M325" i="54"/>
  <c r="M779" i="54" s="1"/>
  <c r="M169" i="54"/>
  <c r="M224" i="54"/>
  <c r="M286" i="54"/>
  <c r="M740" i="54" s="1"/>
  <c r="M291" i="54"/>
  <c r="M745" i="54" s="1"/>
  <c r="M301" i="54"/>
  <c r="M755" i="54" s="1"/>
  <c r="M357" i="54"/>
  <c r="M811" i="54" s="1"/>
  <c r="M365" i="54"/>
  <c r="M819" i="54" s="1"/>
  <c r="M373" i="54"/>
  <c r="M827" i="54" s="1"/>
  <c r="M381" i="54"/>
  <c r="M835" i="54" s="1"/>
  <c r="M389" i="54"/>
  <c r="M843" i="54" s="1"/>
  <c r="M397" i="54"/>
  <c r="M851" i="54" s="1"/>
  <c r="M405" i="54"/>
  <c r="M859" i="54" s="1"/>
  <c r="M413" i="54"/>
  <c r="M867" i="54" s="1"/>
  <c r="M195" i="54"/>
  <c r="M200" i="54"/>
  <c r="M302" i="54"/>
  <c r="M756" i="54" s="1"/>
  <c r="M317" i="54"/>
  <c r="M771" i="54" s="1"/>
  <c r="M283" i="54"/>
  <c r="M737" i="54" s="1"/>
  <c r="M337" i="54"/>
  <c r="M791" i="54" s="1"/>
  <c r="M361" i="54"/>
  <c r="M815" i="54" s="1"/>
  <c r="M132" i="54"/>
  <c r="M176" i="54"/>
  <c r="M250" i="54"/>
  <c r="M704" i="54" s="1"/>
  <c r="M259" i="54"/>
  <c r="M713" i="54" s="1"/>
  <c r="M273" i="54"/>
  <c r="M727" i="54" s="1"/>
  <c r="M209" i="54"/>
  <c r="M242" i="54"/>
  <c r="M696" i="54" s="1"/>
  <c r="M277" i="54"/>
  <c r="M731" i="54" s="1"/>
  <c r="M278" i="54"/>
  <c r="M732" i="54" s="1"/>
  <c r="M329" i="54"/>
  <c r="M783" i="54" s="1"/>
  <c r="M253" i="54"/>
  <c r="M707" i="54" s="1"/>
  <c r="M324" i="54"/>
  <c r="M778" i="54" s="1"/>
  <c r="M332" i="54"/>
  <c r="M786" i="54" s="1"/>
  <c r="M333" i="54"/>
  <c r="M787" i="54" s="1"/>
  <c r="M354" i="54"/>
  <c r="M808" i="54" s="1"/>
  <c r="M356" i="54"/>
  <c r="M810" i="54" s="1"/>
  <c r="M379" i="54"/>
  <c r="M833" i="54" s="1"/>
  <c r="M380" i="54"/>
  <c r="M834" i="54" s="1"/>
  <c r="M395" i="54"/>
  <c r="M849" i="54" s="1"/>
  <c r="M396" i="54"/>
  <c r="M850" i="54" s="1"/>
  <c r="M201" i="54"/>
  <c r="M269" i="54"/>
  <c r="M723" i="54" s="1"/>
  <c r="M289" i="54"/>
  <c r="M743" i="54" s="1"/>
  <c r="M293" i="54"/>
  <c r="M747" i="54" s="1"/>
  <c r="M323" i="54"/>
  <c r="M777" i="54" s="1"/>
  <c r="M326" i="54"/>
  <c r="M780" i="54" s="1"/>
  <c r="M341" i="54"/>
  <c r="M795" i="54" s="1"/>
  <c r="M353" i="54"/>
  <c r="M807" i="54" s="1"/>
  <c r="M148" i="54"/>
  <c r="M252" i="54"/>
  <c r="M706" i="54" s="1"/>
  <c r="M284" i="54"/>
  <c r="M738" i="54" s="1"/>
  <c r="M318" i="54"/>
  <c r="M772" i="54" s="1"/>
  <c r="M347" i="54"/>
  <c r="M801" i="54" s="1"/>
  <c r="M364" i="54"/>
  <c r="M818" i="54" s="1"/>
  <c r="M187" i="54"/>
  <c r="M349" i="54"/>
  <c r="M803" i="54" s="1"/>
  <c r="M372" i="54"/>
  <c r="M826" i="54" s="1"/>
  <c r="M404" i="54"/>
  <c r="M858" i="54" s="1"/>
  <c r="M412" i="54"/>
  <c r="M866" i="54" s="1"/>
  <c r="M420" i="54"/>
  <c r="M874" i="54" s="1"/>
  <c r="M411" i="54"/>
  <c r="M865" i="54" s="1"/>
  <c r="M421" i="54"/>
  <c r="M875" i="54" s="1"/>
  <c r="M430" i="54"/>
  <c r="M884" i="54" s="1"/>
  <c r="M433" i="54"/>
  <c r="M887" i="54" s="1"/>
  <c r="M371" i="54"/>
  <c r="M825" i="54" s="1"/>
  <c r="M394" i="54"/>
  <c r="M848" i="54" s="1"/>
  <c r="M403" i="54"/>
  <c r="M857" i="54" s="1"/>
  <c r="M416" i="54"/>
  <c r="M870" i="54" s="1"/>
  <c r="M425" i="54"/>
  <c r="M879" i="54" s="1"/>
  <c r="M428" i="54"/>
  <c r="M882" i="54" s="1"/>
  <c r="M454" i="54"/>
  <c r="M908" i="54" s="1"/>
  <c r="M457" i="54"/>
  <c r="M911" i="54" s="1"/>
  <c r="M251" i="54"/>
  <c r="M705" i="54" s="1"/>
  <c r="M388" i="54"/>
  <c r="M842" i="54" s="1"/>
  <c r="M393" i="54"/>
  <c r="M847" i="54" s="1"/>
  <c r="M418" i="54"/>
  <c r="M872" i="54" s="1"/>
  <c r="M426" i="54"/>
  <c r="M880" i="54" s="1"/>
  <c r="M429" i="54"/>
  <c r="M883" i="54" s="1"/>
  <c r="M422" i="54"/>
  <c r="M876" i="54" s="1"/>
  <c r="M446" i="54"/>
  <c r="M900" i="54" s="1"/>
  <c r="M449" i="54"/>
  <c r="M903" i="54" s="1"/>
  <c r="M350" i="54"/>
  <c r="M804" i="54" s="1"/>
  <c r="M378" i="54"/>
  <c r="M832" i="54" s="1"/>
  <c r="M387" i="54"/>
  <c r="M841" i="54" s="1"/>
  <c r="M12" i="54"/>
  <c r="M441" i="54"/>
  <c r="M895" i="54" s="1"/>
  <c r="M453" i="54"/>
  <c r="M907" i="54" s="1"/>
  <c r="M444" i="54"/>
  <c r="M898" i="54" s="1"/>
  <c r="M179" i="54"/>
  <c r="M447" i="54"/>
  <c r="M901" i="54" s="1"/>
  <c r="M450" i="54"/>
  <c r="M904" i="54" s="1"/>
  <c r="M410" i="54"/>
  <c r="M864" i="54" s="1"/>
  <c r="M438" i="54"/>
  <c r="M892" i="54" s="1"/>
  <c r="M385" i="54"/>
  <c r="M839" i="54" s="1"/>
  <c r="M362" i="54"/>
  <c r="M816" i="54" s="1"/>
  <c r="M434" i="54"/>
  <c r="M888" i="54" s="1"/>
  <c r="M402" i="54"/>
  <c r="M856" i="54" s="1"/>
  <c r="M435" i="54"/>
  <c r="M889" i="54" s="1"/>
  <c r="M336" i="54"/>
  <c r="M790" i="54" s="1"/>
  <c r="M320" i="54"/>
  <c r="M774" i="54" s="1"/>
  <c r="M167" i="54"/>
  <c r="M316" i="54"/>
  <c r="M770" i="54" s="1"/>
  <c r="M307" i="54"/>
  <c r="M761" i="54" s="1"/>
  <c r="M150" i="54"/>
  <c r="M375" i="54"/>
  <c r="M829" i="54" s="1"/>
  <c r="M268" i="54"/>
  <c r="M722" i="54" s="1"/>
  <c r="M306" i="54"/>
  <c r="M760" i="54" s="1"/>
  <c r="M271" i="54"/>
  <c r="M725" i="54" s="1"/>
  <c r="M239" i="54"/>
  <c r="M206" i="54"/>
  <c r="M158" i="54"/>
  <c r="M78" i="54"/>
  <c r="M29" i="54"/>
  <c r="M452" i="54"/>
  <c r="M906" i="54" s="1"/>
  <c r="M415" i="54"/>
  <c r="M869" i="54" s="1"/>
  <c r="M382" i="54"/>
  <c r="M836" i="54" s="1"/>
  <c r="M331" i="54"/>
  <c r="M785" i="54" s="1"/>
  <c r="M414" i="54"/>
  <c r="M868" i="54" s="1"/>
  <c r="M358" i="54"/>
  <c r="M812" i="54" s="1"/>
  <c r="M376" i="54"/>
  <c r="M830" i="54" s="1"/>
  <c r="M374" i="54"/>
  <c r="M828" i="54" s="1"/>
  <c r="M351" i="54"/>
  <c r="M805" i="54" s="1"/>
  <c r="M292" i="54"/>
  <c r="M746" i="54" s="1"/>
  <c r="M319" i="54"/>
  <c r="M773" i="54" s="1"/>
  <c r="M264" i="54"/>
  <c r="M718" i="54" s="1"/>
  <c r="M274" i="54"/>
  <c r="M728" i="54" s="1"/>
  <c r="M345" i="54"/>
  <c r="M799" i="54" s="1"/>
  <c r="M299" i="54"/>
  <c r="M753" i="54" s="1"/>
  <c r="M265" i="54"/>
  <c r="M719" i="54" s="1"/>
  <c r="M207" i="54"/>
  <c r="M154" i="54"/>
  <c r="M212" i="54"/>
  <c r="M145" i="54"/>
  <c r="M451" i="54"/>
  <c r="M905" i="54" s="1"/>
  <c r="M400" i="54"/>
  <c r="M854" i="54" s="1"/>
  <c r="M352" i="54"/>
  <c r="M806" i="54" s="1"/>
  <c r="M427" i="54"/>
  <c r="M881" i="54" s="1"/>
  <c r="M406" i="54"/>
  <c r="M860" i="54" s="1"/>
  <c r="M398" i="54"/>
  <c r="M852" i="54" s="1"/>
  <c r="M322" i="54"/>
  <c r="M776" i="54" s="1"/>
  <c r="M343" i="54"/>
  <c r="M797" i="54" s="1"/>
  <c r="M287" i="54"/>
  <c r="M741" i="54" s="1"/>
  <c r="M300" i="54"/>
  <c r="M754" i="54" s="1"/>
  <c r="M185" i="54"/>
  <c r="M348" i="54"/>
  <c r="M802" i="54" s="1"/>
  <c r="M272" i="54"/>
  <c r="M726" i="54" s="1"/>
  <c r="M296" i="54"/>
  <c r="M750" i="54" s="1"/>
  <c r="M249" i="54"/>
  <c r="M703" i="54" s="1"/>
  <c r="M344" i="54"/>
  <c r="M798" i="54" s="1"/>
  <c r="M204" i="54"/>
  <c r="M172" i="54"/>
  <c r="M76" i="54"/>
  <c r="M146" i="54"/>
  <c r="M90" i="54"/>
  <c r="M30" i="54"/>
  <c r="M89" i="54"/>
  <c r="M46" i="54"/>
  <c r="M62" i="54"/>
  <c r="M360" i="54"/>
  <c r="M814" i="54" s="1"/>
  <c r="M314" i="54"/>
  <c r="M768" i="54" s="1"/>
  <c r="M279" i="54"/>
  <c r="M733" i="54" s="1"/>
  <c r="M223" i="54"/>
  <c r="M129" i="54"/>
  <c r="M69" i="54"/>
  <c r="M102" i="54"/>
  <c r="M50" i="54"/>
  <c r="M423" i="54"/>
  <c r="M877" i="54" s="1"/>
  <c r="M193" i="54"/>
  <c r="M408" i="54"/>
  <c r="M862" i="54" s="1"/>
  <c r="M330" i="54"/>
  <c r="M784" i="54" s="1"/>
  <c r="M208" i="54"/>
  <c r="M383" i="54"/>
  <c r="M837" i="54" s="1"/>
  <c r="M370" i="54"/>
  <c r="M824" i="54" s="1"/>
  <c r="M432" i="54"/>
  <c r="M886" i="54" s="1"/>
  <c r="M321" i="54"/>
  <c r="M775" i="54" s="1"/>
  <c r="M305" i="54"/>
  <c r="M759" i="54" s="1"/>
  <c r="M267" i="54"/>
  <c r="M721" i="54" s="1"/>
  <c r="M183" i="54"/>
  <c r="M298" i="54"/>
  <c r="M752" i="54" s="1"/>
  <c r="M222" i="54"/>
  <c r="M134" i="54"/>
  <c r="M174" i="54"/>
  <c r="M113" i="54"/>
  <c r="M214" i="54"/>
  <c r="M196" i="54"/>
  <c r="M26" i="54"/>
  <c r="M142" i="54"/>
  <c r="M82" i="54"/>
  <c r="M61" i="54"/>
  <c r="M54" i="54"/>
  <c r="M34" i="54"/>
  <c r="M37" i="54"/>
  <c r="M256" i="54"/>
  <c r="M710" i="54" s="1"/>
  <c r="M157" i="54"/>
  <c r="M75" i="54"/>
  <c r="M42" i="54"/>
  <c r="M58" i="54"/>
  <c r="M74" i="54"/>
  <c r="M445" i="54"/>
  <c r="M899" i="54" s="1"/>
  <c r="M417" i="54"/>
  <c r="M871" i="54" s="1"/>
  <c r="M443" i="54"/>
  <c r="M897" i="54" s="1"/>
  <c r="M368" i="54"/>
  <c r="M822" i="54" s="1"/>
  <c r="M359" i="54"/>
  <c r="M813" i="54" s="1"/>
  <c r="M401" i="54"/>
  <c r="M855" i="54" s="1"/>
  <c r="M456" i="54"/>
  <c r="M910" i="54" s="1"/>
  <c r="M436" i="54"/>
  <c r="M890" i="54" s="1"/>
  <c r="M377" i="54"/>
  <c r="M831" i="54" s="1"/>
  <c r="M311" i="54"/>
  <c r="M765" i="54" s="1"/>
  <c r="M313" i="54"/>
  <c r="M767" i="54" s="1"/>
  <c r="M248" i="54"/>
  <c r="M702" i="54" s="1"/>
  <c r="M290" i="54"/>
  <c r="M744" i="54" s="1"/>
  <c r="M108" i="54"/>
  <c r="M215" i="54"/>
  <c r="M45" i="54"/>
  <c r="M14" i="54"/>
  <c r="M367" i="54"/>
  <c r="M821" i="54" s="1"/>
  <c r="M346" i="54"/>
  <c r="M800" i="54" s="1"/>
  <c r="M340" i="54"/>
  <c r="M794" i="54" s="1"/>
  <c r="M424" i="54"/>
  <c r="M878" i="54" s="1"/>
  <c r="M409" i="54"/>
  <c r="M863" i="54" s="1"/>
  <c r="M282" i="54"/>
  <c r="M736" i="54" s="1"/>
  <c r="M94" i="54"/>
  <c r="M391" i="54"/>
  <c r="M845" i="54" s="1"/>
  <c r="M366" i="54"/>
  <c r="M820" i="54" s="1"/>
  <c r="M335" i="54"/>
  <c r="M789" i="54" s="1"/>
  <c r="M166" i="54"/>
  <c r="M257" i="54"/>
  <c r="M711" i="54" s="1"/>
  <c r="M182" i="54"/>
  <c r="M121" i="54"/>
  <c r="M153" i="54"/>
  <c r="M188" i="54"/>
  <c r="M164" i="54"/>
  <c r="M130" i="54"/>
  <c r="M448" i="54"/>
  <c r="M902" i="54" s="1"/>
  <c r="M191" i="54"/>
  <c r="M455" i="54"/>
  <c r="M909" i="54" s="1"/>
  <c r="M369" i="54"/>
  <c r="M823" i="54" s="1"/>
  <c r="M384" i="54"/>
  <c r="M838" i="54" s="1"/>
  <c r="M295" i="54"/>
  <c r="M749" i="54" s="1"/>
  <c r="M308" i="54"/>
  <c r="M762" i="54" s="1"/>
  <c r="M392" i="54"/>
  <c r="M846" i="54" s="1"/>
  <c r="M390" i="54"/>
  <c r="M844" i="54" s="1"/>
  <c r="M312" i="54"/>
  <c r="M766" i="54" s="1"/>
  <c r="M175" i="54"/>
  <c r="M114" i="54"/>
  <c r="M280" i="54"/>
  <c r="M734" i="54" s="1"/>
  <c r="M304" i="54"/>
  <c r="M758" i="54" s="1"/>
  <c r="M338" i="54"/>
  <c r="M792" i="54" s="1"/>
  <c r="M303" i="54"/>
  <c r="M757" i="54" s="1"/>
  <c r="M165" i="54"/>
  <c r="M198" i="54"/>
  <c r="M86" i="54"/>
  <c r="M123" i="54"/>
  <c r="M126" i="54"/>
  <c r="M63" i="54"/>
  <c r="M107" i="54"/>
  <c r="M18" i="54"/>
  <c r="M27" i="54"/>
  <c r="M59" i="54"/>
  <c r="M22" i="54"/>
  <c r="M328" i="54"/>
  <c r="M782" i="54" s="1"/>
  <c r="M327" i="54"/>
  <c r="M781" i="54" s="1"/>
  <c r="M230" i="54"/>
  <c r="M137" i="54"/>
  <c r="M98" i="54"/>
  <c r="M13" i="54"/>
  <c r="M67" i="54"/>
  <c r="M105" i="54"/>
  <c r="M53" i="54"/>
  <c r="M21" i="54"/>
  <c r="M407" i="54"/>
  <c r="M861" i="54" s="1"/>
  <c r="M399" i="54"/>
  <c r="M853" i="54" s="1"/>
  <c r="M442" i="54"/>
  <c r="M896" i="54" s="1"/>
  <c r="M439" i="54"/>
  <c r="M893" i="54" s="1"/>
  <c r="M440" i="54"/>
  <c r="M894" i="54" s="1"/>
  <c r="M386" i="54"/>
  <c r="M840" i="54" s="1"/>
  <c r="M431" i="54"/>
  <c r="M885" i="54" s="1"/>
  <c r="M437" i="54"/>
  <c r="M891" i="54" s="1"/>
  <c r="M315" i="54"/>
  <c r="M769" i="54" s="1"/>
  <c r="M419" i="54"/>
  <c r="M873" i="54" s="1"/>
  <c r="M243" i="54"/>
  <c r="M697" i="54" s="1"/>
  <c r="M217" i="54"/>
  <c r="M266" i="54"/>
  <c r="M720" i="54" s="1"/>
  <c r="M297" i="54"/>
  <c r="M751" i="54" s="1"/>
  <c r="M288" i="54"/>
  <c r="M742" i="54" s="1"/>
  <c r="M240" i="54"/>
  <c r="M694" i="54" s="1"/>
  <c r="M190" i="54"/>
  <c r="M160" i="54"/>
  <c r="M199" i="54"/>
  <c r="M99" i="54"/>
  <c r="M228" i="54"/>
  <c r="M180" i="54"/>
  <c r="M139" i="54"/>
  <c r="M97" i="54"/>
  <c r="M106" i="54"/>
  <c r="M51" i="54"/>
  <c r="M77" i="54"/>
  <c r="M241" i="54"/>
  <c r="M695" i="54" s="1"/>
  <c r="M220" i="54"/>
  <c r="M79" i="54"/>
  <c r="M38" i="54"/>
  <c r="M173" i="54"/>
  <c r="M138" i="54"/>
  <c r="M66" i="54"/>
  <c r="N14" i="23"/>
  <c r="M4" i="54"/>
  <c r="M4" i="49"/>
  <c r="M4" i="48"/>
  <c r="N4" i="76"/>
  <c r="M4" i="51"/>
  <c r="M4" i="50"/>
  <c r="M4" i="43"/>
  <c r="M4" i="61"/>
  <c r="M4" i="46"/>
  <c r="M4" i="31"/>
  <c r="M4" i="62"/>
  <c r="M693" i="54" l="1"/>
  <c r="M913" i="54" s="1"/>
  <c r="M1149" i="54"/>
  <c r="P35" i="61"/>
  <c r="P143" i="51"/>
  <c r="P37" i="61"/>
  <c r="P35" i="62"/>
  <c r="Q46" i="76"/>
  <c r="R143" i="51"/>
  <c r="P39" i="62"/>
  <c r="Q43" i="76"/>
  <c r="P36" i="61"/>
  <c r="P34" i="61"/>
  <c r="Q44" i="76"/>
  <c r="P34" i="62"/>
  <c r="R162" i="51"/>
  <c r="R157" i="51"/>
  <c r="R158" i="51"/>
  <c r="R160" i="51"/>
  <c r="R159" i="51"/>
  <c r="R12" i="76"/>
  <c r="R13" i="76" s="1"/>
  <c r="Q71" i="51"/>
  <c r="Q72" i="51" s="1"/>
  <c r="Q8" i="62"/>
  <c r="Q8" i="61"/>
  <c r="R8" i="62"/>
  <c r="R8" i="61"/>
  <c r="R45" i="76"/>
  <c r="Q38" i="62"/>
  <c r="Q38" i="61"/>
  <c r="R72" i="51"/>
  <c r="Q158" i="51"/>
  <c r="Q157" i="51"/>
  <c r="Q160" i="51"/>
  <c r="Q162" i="51"/>
  <c r="Q159" i="51"/>
  <c r="R161" i="51"/>
  <c r="J49" i="49"/>
  <c r="G29" i="58"/>
  <c r="I126" i="51"/>
  <c r="J59" i="51"/>
  <c r="I59" i="51" s="1"/>
  <c r="J151" i="51"/>
  <c r="J130" i="51"/>
  <c r="I58" i="51"/>
  <c r="M585" i="54"/>
  <c r="M1041" i="54"/>
  <c r="M601" i="54"/>
  <c r="M1057" i="54"/>
  <c r="M521" i="54"/>
  <c r="M977" i="54"/>
  <c r="M562" i="54"/>
  <c r="M1018" i="54"/>
  <c r="M648" i="54"/>
  <c r="M1104" i="54"/>
  <c r="M605" i="54"/>
  <c r="M1061" i="54"/>
  <c r="M561" i="54"/>
  <c r="M1017" i="54"/>
  <c r="M645" i="54"/>
  <c r="M1101" i="54"/>
  <c r="M685" i="54"/>
  <c r="M1141" i="54"/>
  <c r="M518" i="54"/>
  <c r="M974" i="54"/>
  <c r="M643" i="54"/>
  <c r="M1099" i="54"/>
  <c r="M469" i="54"/>
  <c r="M925" i="54"/>
  <c r="M568" i="54"/>
  <c r="M1024" i="54"/>
  <c r="M627" i="54"/>
  <c r="M1083" i="54"/>
  <c r="M613" i="54"/>
  <c r="M1069" i="54"/>
  <c r="M655" i="54"/>
  <c r="M1111" i="54"/>
  <c r="M666" i="54"/>
  <c r="M1122" i="54"/>
  <c r="M673" i="54"/>
  <c r="M1129" i="54"/>
  <c r="M583" i="54"/>
  <c r="M1039" i="54"/>
  <c r="M579" i="54"/>
  <c r="M1035" i="54"/>
  <c r="M535" i="54"/>
  <c r="M991" i="54"/>
  <c r="M668" i="54"/>
  <c r="M1124" i="54"/>
  <c r="M475" i="54"/>
  <c r="M931" i="54"/>
  <c r="M567" i="54"/>
  <c r="M1023" i="54"/>
  <c r="M558" i="54"/>
  <c r="M1014" i="54"/>
  <c r="M523" i="54"/>
  <c r="M979" i="54"/>
  <c r="M466" i="54"/>
  <c r="M922" i="54"/>
  <c r="M628" i="54"/>
  <c r="M1084" i="54"/>
  <c r="M552" i="54"/>
  <c r="M1008" i="54"/>
  <c r="M476" i="54"/>
  <c r="M932" i="54"/>
  <c r="M581" i="54"/>
  <c r="M1037" i="54"/>
  <c r="M608" i="54"/>
  <c r="M1064" i="54"/>
  <c r="M549" i="54"/>
  <c r="M1005" i="54"/>
  <c r="M500" i="54"/>
  <c r="M956" i="54"/>
  <c r="M529" i="54"/>
  <c r="M985" i="54"/>
  <c r="M509" i="54"/>
  <c r="M965" i="54"/>
  <c r="M629" i="54"/>
  <c r="M1085" i="54"/>
  <c r="M505" i="54"/>
  <c r="M961" i="54"/>
  <c r="M517" i="54"/>
  <c r="M973" i="54"/>
  <c r="M659" i="54"/>
  <c r="M1115" i="54"/>
  <c r="M661" i="54"/>
  <c r="M1117" i="54"/>
  <c r="M631" i="54"/>
  <c r="M1087" i="54"/>
  <c r="M650" i="54"/>
  <c r="M1106" i="54"/>
  <c r="M647" i="54"/>
  <c r="M1103" i="54"/>
  <c r="M680" i="54"/>
  <c r="M1136" i="54"/>
  <c r="M665" i="54"/>
  <c r="M1121" i="54"/>
  <c r="M658" i="54"/>
  <c r="M1114" i="54"/>
  <c r="M572" i="54"/>
  <c r="M1028" i="54"/>
  <c r="M580" i="54"/>
  <c r="M1036" i="54"/>
  <c r="M574" i="54"/>
  <c r="M1030" i="54"/>
  <c r="M510" i="54"/>
  <c r="M966" i="54"/>
  <c r="M591" i="54"/>
  <c r="M1047" i="54"/>
  <c r="M660" i="54"/>
  <c r="M1116" i="54"/>
  <c r="M548" i="54"/>
  <c r="M1004" i="54"/>
  <c r="M538" i="54"/>
  <c r="M994" i="54"/>
  <c r="M550" i="54"/>
  <c r="M1006" i="54"/>
  <c r="M491" i="54"/>
  <c r="M947" i="54"/>
  <c r="M520" i="54"/>
  <c r="M976" i="54"/>
  <c r="M512" i="54"/>
  <c r="M968" i="54"/>
  <c r="M569" i="54"/>
  <c r="M1025" i="54"/>
  <c r="M670" i="54"/>
  <c r="M1126" i="54"/>
  <c r="M557" i="54"/>
  <c r="M1013" i="54"/>
  <c r="M600" i="54"/>
  <c r="M1056" i="54"/>
  <c r="M622" i="54"/>
  <c r="M1078" i="54"/>
  <c r="M467" i="54"/>
  <c r="M923" i="54"/>
  <c r="M587" i="54"/>
  <c r="M1043" i="54"/>
  <c r="M611" i="54"/>
  <c r="M1067" i="54"/>
  <c r="M639" i="54"/>
  <c r="M1095" i="54"/>
  <c r="M657" i="54"/>
  <c r="M1113" i="54"/>
  <c r="M571" i="54"/>
  <c r="M1027" i="54"/>
  <c r="M565" i="54"/>
  <c r="M1021" i="54"/>
  <c r="M573" i="54"/>
  <c r="M1029" i="54"/>
  <c r="M649" i="54"/>
  <c r="M1105" i="54"/>
  <c r="M588" i="54"/>
  <c r="M1044" i="54"/>
  <c r="M652" i="54"/>
  <c r="M1108" i="54"/>
  <c r="M606" i="54"/>
  <c r="M1062" i="54"/>
  <c r="M556" i="54"/>
  <c r="M1012" i="54"/>
  <c r="M542" i="54"/>
  <c r="M998" i="54"/>
  <c r="M478" i="54"/>
  <c r="M934" i="54"/>
  <c r="M511" i="54"/>
  <c r="M967" i="54"/>
  <c r="M504" i="54"/>
  <c r="M960" i="54"/>
  <c r="M594" i="54"/>
  <c r="M1050" i="54"/>
  <c r="M563" i="54"/>
  <c r="M1019" i="54"/>
  <c r="M667" i="54"/>
  <c r="M1123" i="54"/>
  <c r="M616" i="54"/>
  <c r="M1072" i="54"/>
  <c r="M632" i="54"/>
  <c r="M1088" i="54"/>
  <c r="M570" i="54"/>
  <c r="M1026" i="54"/>
  <c r="M547" i="54"/>
  <c r="M1003" i="54"/>
  <c r="M641" i="54"/>
  <c r="M1097" i="54"/>
  <c r="M644" i="54"/>
  <c r="M1100" i="54"/>
  <c r="M598" i="54"/>
  <c r="M1054" i="54"/>
  <c r="M507" i="54"/>
  <c r="M963" i="54"/>
  <c r="M527" i="54"/>
  <c r="M983" i="54"/>
  <c r="M495" i="54"/>
  <c r="M951" i="54"/>
  <c r="M499" i="54"/>
  <c r="M955" i="54"/>
  <c r="M496" i="54"/>
  <c r="M952" i="54"/>
  <c r="M508" i="54"/>
  <c r="M964" i="54"/>
  <c r="M578" i="54"/>
  <c r="M1034" i="54"/>
  <c r="M513" i="54"/>
  <c r="M969" i="54"/>
  <c r="M589" i="54"/>
  <c r="M1045" i="54"/>
  <c r="M501" i="54"/>
  <c r="M957" i="54"/>
  <c r="M541" i="54"/>
  <c r="M997" i="54"/>
  <c r="M584" i="54"/>
  <c r="M1040" i="54"/>
  <c r="M609" i="54"/>
  <c r="M1065" i="54"/>
  <c r="M636" i="54"/>
  <c r="M1092" i="54"/>
  <c r="M590" i="54"/>
  <c r="M1046" i="54"/>
  <c r="M546" i="54"/>
  <c r="M1002" i="54"/>
  <c r="M519" i="54"/>
  <c r="M975" i="54"/>
  <c r="M486" i="54"/>
  <c r="M942" i="54"/>
  <c r="M488" i="54"/>
  <c r="M944" i="54"/>
  <c r="M493" i="54"/>
  <c r="M949" i="54"/>
  <c r="M576" i="54"/>
  <c r="M1032" i="54"/>
  <c r="M516" i="54"/>
  <c r="M972" i="54"/>
  <c r="M534" i="54"/>
  <c r="M990" i="54"/>
  <c r="M635" i="54"/>
  <c r="M1091" i="54"/>
  <c r="M560" i="54"/>
  <c r="M1016" i="54"/>
  <c r="M477" i="54"/>
  <c r="M933" i="54"/>
  <c r="M630" i="54"/>
  <c r="M1086" i="54"/>
  <c r="M637" i="54"/>
  <c r="M1093" i="54"/>
  <c r="M497" i="54"/>
  <c r="M953" i="54"/>
  <c r="M537" i="54"/>
  <c r="M993" i="54"/>
  <c r="M677" i="54"/>
  <c r="M1133" i="54"/>
  <c r="M524" i="54"/>
  <c r="M980" i="54"/>
  <c r="M544" i="54"/>
  <c r="M1000" i="54"/>
  <c r="M675" i="54"/>
  <c r="M1131" i="54"/>
  <c r="M683" i="54"/>
  <c r="M1139" i="54"/>
  <c r="M522" i="54"/>
  <c r="M978" i="54"/>
  <c r="M514" i="54"/>
  <c r="M970" i="54"/>
  <c r="M653" i="54"/>
  <c r="M1109" i="54"/>
  <c r="M646" i="54"/>
  <c r="M1102" i="54"/>
  <c r="M530" i="54"/>
  <c r="M986" i="54"/>
  <c r="M597" i="54"/>
  <c r="M1053" i="54"/>
  <c r="M663" i="54"/>
  <c r="M1119" i="54"/>
  <c r="M485" i="54"/>
  <c r="M941" i="54"/>
  <c r="M551" i="54"/>
  <c r="M1007" i="54"/>
  <c r="M623" i="54"/>
  <c r="M1079" i="54"/>
  <c r="M564" i="54"/>
  <c r="M1020" i="54"/>
  <c r="M543" i="54"/>
  <c r="M999" i="54"/>
  <c r="M633" i="54"/>
  <c r="M1089" i="54"/>
  <c r="M483" i="54"/>
  <c r="M939" i="54"/>
  <c r="M554" i="54"/>
  <c r="M1010" i="54"/>
  <c r="M672" i="54"/>
  <c r="M1128" i="54"/>
  <c r="M468" i="54"/>
  <c r="M924" i="54"/>
  <c r="M482" i="54"/>
  <c r="M938" i="54"/>
  <c r="M620" i="54"/>
  <c r="M1076" i="54"/>
  <c r="M621" i="54"/>
  <c r="M1077" i="54"/>
  <c r="M612" i="54"/>
  <c r="M1068" i="54"/>
  <c r="M481" i="54"/>
  <c r="M937" i="54"/>
  <c r="M638" i="54"/>
  <c r="M1094" i="54"/>
  <c r="M678" i="54"/>
  <c r="M1134" i="54"/>
  <c r="M545" i="54"/>
  <c r="M1001" i="54"/>
  <c r="M662" i="54"/>
  <c r="M1118" i="54"/>
  <c r="M664" i="54"/>
  <c r="M1120" i="54"/>
  <c r="M679" i="54"/>
  <c r="M1135" i="54"/>
  <c r="M614" i="54"/>
  <c r="M1070" i="54"/>
  <c r="M626" i="54"/>
  <c r="M1082" i="54"/>
  <c r="M539" i="54"/>
  <c r="M995" i="54"/>
  <c r="M526" i="54"/>
  <c r="M982" i="54"/>
  <c r="M625" i="54"/>
  <c r="M1081" i="54"/>
  <c r="M559" i="54"/>
  <c r="M1015" i="54"/>
  <c r="M582" i="54"/>
  <c r="M1038" i="54"/>
  <c r="M540" i="54"/>
  <c r="M996" i="54"/>
  <c r="M515" i="54"/>
  <c r="M971" i="54"/>
  <c r="M470" i="54"/>
  <c r="M926" i="54"/>
  <c r="M498" i="54"/>
  <c r="M954" i="54"/>
  <c r="M480" i="54"/>
  <c r="M936" i="54"/>
  <c r="M532" i="54"/>
  <c r="M988" i="54"/>
  <c r="M553" i="54"/>
  <c r="M1009" i="54"/>
  <c r="M484" i="54"/>
  <c r="M940" i="54"/>
  <c r="M634" i="54"/>
  <c r="M1090" i="54"/>
  <c r="M603" i="54"/>
  <c r="M1059" i="54"/>
  <c r="M656" i="54"/>
  <c r="M1112" i="54"/>
  <c r="M624" i="54"/>
  <c r="M1080" i="54"/>
  <c r="M671" i="54"/>
  <c r="M1127" i="54"/>
  <c r="M682" i="54"/>
  <c r="M1138" i="54"/>
  <c r="M610" i="54"/>
  <c r="M1066" i="54"/>
  <c r="M618" i="54"/>
  <c r="M1074" i="54"/>
  <c r="M599" i="54"/>
  <c r="M1055" i="54"/>
  <c r="M494" i="54"/>
  <c r="M950" i="54"/>
  <c r="M617" i="54"/>
  <c r="M1073" i="54"/>
  <c r="M684" i="54"/>
  <c r="M1140" i="54"/>
  <c r="M555" i="54"/>
  <c r="M1011" i="54"/>
  <c r="M577" i="54"/>
  <c r="M1033" i="54"/>
  <c r="M525" i="54"/>
  <c r="M981" i="54"/>
  <c r="M502" i="54"/>
  <c r="M958" i="54"/>
  <c r="M471" i="54"/>
  <c r="M927" i="54"/>
  <c r="M490" i="54"/>
  <c r="M946" i="54"/>
  <c r="M472" i="54"/>
  <c r="M928" i="54"/>
  <c r="M654" i="54"/>
  <c r="M1110" i="54"/>
  <c r="M473" i="54"/>
  <c r="M929" i="54"/>
  <c r="M506" i="54"/>
  <c r="M962" i="54"/>
  <c r="M615" i="54"/>
  <c r="M1071" i="54"/>
  <c r="M592" i="54"/>
  <c r="M1048" i="54"/>
  <c r="M492" i="54"/>
  <c r="M948" i="54"/>
  <c r="M640" i="54"/>
  <c r="M1096" i="54"/>
  <c r="M533" i="54"/>
  <c r="M989" i="54"/>
  <c r="M681" i="54"/>
  <c r="M1137" i="54"/>
  <c r="M674" i="54"/>
  <c r="M1130" i="54"/>
  <c r="M602" i="54"/>
  <c r="M1058" i="54"/>
  <c r="M596" i="54"/>
  <c r="M1052" i="54"/>
  <c r="M595" i="54"/>
  <c r="M1051" i="54"/>
  <c r="M479" i="54"/>
  <c r="M935" i="54"/>
  <c r="M607" i="54"/>
  <c r="M1063" i="54"/>
  <c r="M676" i="54"/>
  <c r="M1132" i="54"/>
  <c r="M487" i="54"/>
  <c r="M943" i="54"/>
  <c r="M575" i="54"/>
  <c r="M1031" i="54"/>
  <c r="M566" i="54"/>
  <c r="M1022" i="54"/>
  <c r="M536" i="54"/>
  <c r="M992" i="54"/>
  <c r="M528" i="54"/>
  <c r="M984" i="54"/>
  <c r="M474" i="54"/>
  <c r="M930" i="54"/>
  <c r="N15" i="23"/>
  <c r="N3" i="54"/>
  <c r="N3" i="49"/>
  <c r="N3" i="48"/>
  <c r="O3" i="76"/>
  <c r="N3" i="51"/>
  <c r="N3" i="50"/>
  <c r="N3" i="43"/>
  <c r="N3" i="46"/>
  <c r="N3" i="62"/>
  <c r="N3" i="31"/>
  <c r="N3" i="61"/>
  <c r="M651" i="54"/>
  <c r="M1107" i="54"/>
  <c r="M619" i="54"/>
  <c r="M1075" i="54"/>
  <c r="M669" i="54"/>
  <c r="M1125" i="54"/>
  <c r="M531" i="54"/>
  <c r="M987" i="54"/>
  <c r="M593" i="54"/>
  <c r="M1049" i="54"/>
  <c r="M489" i="54"/>
  <c r="M945" i="54"/>
  <c r="M642" i="54"/>
  <c r="M1098" i="54"/>
  <c r="M586" i="54"/>
  <c r="M1042" i="54"/>
  <c r="M604" i="54"/>
  <c r="M1060" i="54"/>
  <c r="M503" i="54"/>
  <c r="M959" i="54"/>
  <c r="J67" i="51" l="1"/>
  <c r="I67" i="51" s="1"/>
  <c r="I71" i="51" s="1"/>
  <c r="Q143" i="51"/>
  <c r="S45" i="76"/>
  <c r="R38" i="62"/>
  <c r="R38" i="61"/>
  <c r="R42" i="76"/>
  <c r="Q35" i="61"/>
  <c r="Q35" i="62"/>
  <c r="R36" i="61"/>
  <c r="S43" i="76"/>
  <c r="R36" i="62"/>
  <c r="Q36" i="62"/>
  <c r="Q36" i="61"/>
  <c r="R43" i="76"/>
  <c r="R37" i="61"/>
  <c r="R37" i="62"/>
  <c r="S44" i="76"/>
  <c r="Q39" i="62"/>
  <c r="Q39" i="61"/>
  <c r="R46" i="76"/>
  <c r="S42" i="76"/>
  <c r="R35" i="61"/>
  <c r="R35" i="62"/>
  <c r="Q37" i="61"/>
  <c r="Q37" i="62"/>
  <c r="R44" i="76"/>
  <c r="S41" i="76"/>
  <c r="R34" i="62"/>
  <c r="R34" i="61"/>
  <c r="Q34" i="62"/>
  <c r="Q34" i="61"/>
  <c r="R41" i="76"/>
  <c r="S46" i="76"/>
  <c r="R39" i="61"/>
  <c r="R39" i="62"/>
  <c r="K22" i="76"/>
  <c r="I130" i="51"/>
  <c r="I142" i="51" s="1"/>
  <c r="J142" i="51"/>
  <c r="K33" i="76"/>
  <c r="J28" i="62"/>
  <c r="J153" i="51"/>
  <c r="J28" i="61"/>
  <c r="I151" i="51"/>
  <c r="G40" i="58"/>
  <c r="G38" i="58"/>
  <c r="N12" i="54"/>
  <c r="N20" i="54"/>
  <c r="N28" i="54"/>
  <c r="N36" i="54"/>
  <c r="N44" i="54"/>
  <c r="N52" i="54"/>
  <c r="N60" i="54"/>
  <c r="N17" i="54"/>
  <c r="N25" i="54"/>
  <c r="N33" i="54"/>
  <c r="N41" i="54"/>
  <c r="N49" i="54"/>
  <c r="N57" i="54"/>
  <c r="N65" i="54"/>
  <c r="N11" i="54"/>
  <c r="N72" i="54"/>
  <c r="N80" i="54"/>
  <c r="N43" i="54"/>
  <c r="N67" i="54"/>
  <c r="N31" i="54"/>
  <c r="N42" i="54"/>
  <c r="N27" i="54"/>
  <c r="N55" i="54"/>
  <c r="N35" i="54"/>
  <c r="N117" i="54"/>
  <c r="N23" i="54"/>
  <c r="N59" i="54"/>
  <c r="N81" i="54"/>
  <c r="N68" i="54"/>
  <c r="N71" i="54"/>
  <c r="N19" i="54"/>
  <c r="N87" i="54"/>
  <c r="N96" i="54"/>
  <c r="N133" i="54"/>
  <c r="N141" i="54"/>
  <c r="N102" i="54"/>
  <c r="N107" i="54"/>
  <c r="N15" i="54"/>
  <c r="N39" i="54"/>
  <c r="N58" i="54"/>
  <c r="N88" i="54"/>
  <c r="N124" i="54"/>
  <c r="N132" i="54"/>
  <c r="N140" i="54"/>
  <c r="N148" i="54"/>
  <c r="N156" i="54"/>
  <c r="N73" i="54"/>
  <c r="N75" i="54"/>
  <c r="N105" i="54"/>
  <c r="N51" i="54"/>
  <c r="N89" i="54"/>
  <c r="N159" i="54"/>
  <c r="N83" i="54"/>
  <c r="N135" i="54"/>
  <c r="N151" i="54"/>
  <c r="N165" i="54"/>
  <c r="N173" i="54"/>
  <c r="N181" i="54"/>
  <c r="N189" i="54"/>
  <c r="N136" i="54"/>
  <c r="N152" i="54"/>
  <c r="N50" i="54"/>
  <c r="N120" i="54"/>
  <c r="N122" i="54"/>
  <c r="N47" i="54"/>
  <c r="N91" i="54"/>
  <c r="N97" i="54"/>
  <c r="N103" i="54"/>
  <c r="N112" i="54"/>
  <c r="N127" i="54"/>
  <c r="N143" i="54"/>
  <c r="N155" i="54"/>
  <c r="N95" i="54"/>
  <c r="N110" i="54"/>
  <c r="N111" i="54"/>
  <c r="N128" i="54"/>
  <c r="N144" i="54"/>
  <c r="N26" i="54"/>
  <c r="N104" i="54"/>
  <c r="N119" i="54"/>
  <c r="N131" i="54"/>
  <c r="N172" i="54"/>
  <c r="N179" i="54"/>
  <c r="N188" i="54"/>
  <c r="N204" i="54"/>
  <c r="N206" i="54"/>
  <c r="N220" i="54"/>
  <c r="N222" i="54"/>
  <c r="N163" i="54"/>
  <c r="N203" i="54"/>
  <c r="N205" i="54"/>
  <c r="N219" i="54"/>
  <c r="N221" i="54"/>
  <c r="N239" i="54"/>
  <c r="N253" i="54"/>
  <c r="N707" i="54" s="1"/>
  <c r="N255" i="54"/>
  <c r="N709" i="54" s="1"/>
  <c r="N126" i="54"/>
  <c r="N171" i="54"/>
  <c r="N187" i="54"/>
  <c r="N269" i="54"/>
  <c r="N723" i="54" s="1"/>
  <c r="N277" i="54"/>
  <c r="N731" i="54" s="1"/>
  <c r="N285" i="54"/>
  <c r="N739" i="54" s="1"/>
  <c r="N293" i="54"/>
  <c r="N747" i="54" s="1"/>
  <c r="N301" i="54"/>
  <c r="N755" i="54" s="1"/>
  <c r="N309" i="54"/>
  <c r="N763" i="54" s="1"/>
  <c r="N317" i="54"/>
  <c r="N771" i="54" s="1"/>
  <c r="N325" i="54"/>
  <c r="N779" i="54" s="1"/>
  <c r="N333" i="54"/>
  <c r="N787" i="54" s="1"/>
  <c r="N154" i="54"/>
  <c r="N196" i="54"/>
  <c r="N212" i="54"/>
  <c r="N228" i="54"/>
  <c r="N246" i="54"/>
  <c r="N700" i="54" s="1"/>
  <c r="N262" i="54"/>
  <c r="N716" i="54" s="1"/>
  <c r="N142" i="54"/>
  <c r="N238" i="54"/>
  <c r="N692" i="54" s="1"/>
  <c r="N304" i="54"/>
  <c r="N758" i="54" s="1"/>
  <c r="N318" i="54"/>
  <c r="N772" i="54" s="1"/>
  <c r="N329" i="54"/>
  <c r="N783" i="54" s="1"/>
  <c r="N350" i="54"/>
  <c r="N804" i="54" s="1"/>
  <c r="N147" i="54"/>
  <c r="N164" i="54"/>
  <c r="N197" i="54"/>
  <c r="N211" i="54"/>
  <c r="N229" i="54"/>
  <c r="N271" i="54"/>
  <c r="N725" i="54" s="1"/>
  <c r="N280" i="54"/>
  <c r="N734" i="54" s="1"/>
  <c r="N294" i="54"/>
  <c r="N748" i="54" s="1"/>
  <c r="N335" i="54"/>
  <c r="N789" i="54" s="1"/>
  <c r="N345" i="54"/>
  <c r="N799" i="54" s="1"/>
  <c r="N358" i="54"/>
  <c r="N812" i="54" s="1"/>
  <c r="N366" i="54"/>
  <c r="N820" i="54" s="1"/>
  <c r="N247" i="54"/>
  <c r="N701" i="54" s="1"/>
  <c r="N270" i="54"/>
  <c r="N724" i="54" s="1"/>
  <c r="N276" i="54"/>
  <c r="N730" i="54" s="1"/>
  <c r="N281" i="54"/>
  <c r="N735" i="54" s="1"/>
  <c r="N320" i="54"/>
  <c r="N774" i="54" s="1"/>
  <c r="N334" i="54"/>
  <c r="N788" i="54" s="1"/>
  <c r="N342" i="54"/>
  <c r="N796" i="54" s="1"/>
  <c r="N355" i="54"/>
  <c r="N809" i="54" s="1"/>
  <c r="N363" i="54"/>
  <c r="N817" i="54" s="1"/>
  <c r="N371" i="54"/>
  <c r="N825" i="54" s="1"/>
  <c r="N379" i="54"/>
  <c r="N833" i="54" s="1"/>
  <c r="N387" i="54"/>
  <c r="N841" i="54" s="1"/>
  <c r="N395" i="54"/>
  <c r="N849" i="54" s="1"/>
  <c r="N403" i="54"/>
  <c r="N857" i="54" s="1"/>
  <c r="N256" i="54"/>
  <c r="N710" i="54" s="1"/>
  <c r="N261" i="54"/>
  <c r="N715" i="54" s="1"/>
  <c r="N265" i="54"/>
  <c r="N719" i="54" s="1"/>
  <c r="N296" i="54"/>
  <c r="N750" i="54" s="1"/>
  <c r="N310" i="54"/>
  <c r="N764" i="54" s="1"/>
  <c r="N213" i="54"/>
  <c r="N227" i="54"/>
  <c r="N254" i="54"/>
  <c r="N708" i="54" s="1"/>
  <c r="N312" i="54"/>
  <c r="N766" i="54" s="1"/>
  <c r="N326" i="54"/>
  <c r="N780" i="54" s="1"/>
  <c r="N349" i="54"/>
  <c r="N803" i="54" s="1"/>
  <c r="N245" i="54"/>
  <c r="N699" i="54" s="1"/>
  <c r="N279" i="54"/>
  <c r="N733" i="54" s="1"/>
  <c r="N308" i="54"/>
  <c r="N762" i="54" s="1"/>
  <c r="N344" i="54"/>
  <c r="N798" i="54" s="1"/>
  <c r="N372" i="54"/>
  <c r="N826" i="54" s="1"/>
  <c r="N374" i="54"/>
  <c r="N828" i="54" s="1"/>
  <c r="N388" i="54"/>
  <c r="N842" i="54" s="1"/>
  <c r="N390" i="54"/>
  <c r="N844" i="54" s="1"/>
  <c r="N404" i="54"/>
  <c r="N858" i="54" s="1"/>
  <c r="N406" i="54"/>
  <c r="N860" i="54" s="1"/>
  <c r="N115" i="54"/>
  <c r="N286" i="54"/>
  <c r="N740" i="54" s="1"/>
  <c r="N272" i="54"/>
  <c r="N726" i="54" s="1"/>
  <c r="N278" i="54"/>
  <c r="N732" i="54" s="1"/>
  <c r="N302" i="54"/>
  <c r="N756" i="54" s="1"/>
  <c r="N327" i="54"/>
  <c r="N781" i="54" s="1"/>
  <c r="N381" i="54"/>
  <c r="N835" i="54" s="1"/>
  <c r="N397" i="54"/>
  <c r="N851" i="54" s="1"/>
  <c r="N180" i="54"/>
  <c r="N319" i="54"/>
  <c r="N773" i="54" s="1"/>
  <c r="N190" i="54"/>
  <c r="N195" i="54"/>
  <c r="N289" i="54"/>
  <c r="N743" i="54" s="1"/>
  <c r="N412" i="54"/>
  <c r="N866" i="54" s="1"/>
  <c r="N422" i="54"/>
  <c r="N876" i="54" s="1"/>
  <c r="N430" i="54"/>
  <c r="N884" i="54" s="1"/>
  <c r="N438" i="54"/>
  <c r="N892" i="54" s="1"/>
  <c r="N446" i="54"/>
  <c r="N900" i="54" s="1"/>
  <c r="N454" i="54"/>
  <c r="N908" i="54" s="1"/>
  <c r="N240" i="54"/>
  <c r="N694" i="54" s="1"/>
  <c r="N263" i="54"/>
  <c r="N717" i="54" s="1"/>
  <c r="N288" i="54"/>
  <c r="N742" i="54" s="1"/>
  <c r="N313" i="54"/>
  <c r="N767" i="54" s="1"/>
  <c r="N341" i="54"/>
  <c r="N795" i="54" s="1"/>
  <c r="N413" i="54"/>
  <c r="N867" i="54" s="1"/>
  <c r="N284" i="54"/>
  <c r="N738" i="54" s="1"/>
  <c r="N352" i="54"/>
  <c r="N806" i="54" s="1"/>
  <c r="N365" i="54"/>
  <c r="N819" i="54" s="1"/>
  <c r="N441" i="54"/>
  <c r="N895" i="54" s="1"/>
  <c r="N444" i="54"/>
  <c r="N898" i="54" s="1"/>
  <c r="N447" i="54"/>
  <c r="N901" i="54" s="1"/>
  <c r="N382" i="54"/>
  <c r="N836" i="54" s="1"/>
  <c r="N396" i="54"/>
  <c r="N850" i="54" s="1"/>
  <c r="N375" i="54"/>
  <c r="N829" i="54" s="1"/>
  <c r="N389" i="54"/>
  <c r="N843" i="54" s="1"/>
  <c r="N411" i="54"/>
  <c r="N865" i="54" s="1"/>
  <c r="N433" i="54"/>
  <c r="N887" i="54" s="1"/>
  <c r="N436" i="54"/>
  <c r="N890" i="54" s="1"/>
  <c r="N266" i="54"/>
  <c r="N720" i="54" s="1"/>
  <c r="N336" i="54"/>
  <c r="N790" i="54" s="1"/>
  <c r="N357" i="54"/>
  <c r="N811" i="54" s="1"/>
  <c r="N364" i="54"/>
  <c r="N818" i="54" s="1"/>
  <c r="N414" i="54"/>
  <c r="N868" i="54" s="1"/>
  <c r="N425" i="54"/>
  <c r="N879" i="54" s="1"/>
  <c r="N428" i="54"/>
  <c r="N882" i="54" s="1"/>
  <c r="N431" i="54"/>
  <c r="N885" i="54" s="1"/>
  <c r="N380" i="54"/>
  <c r="N834" i="54" s="1"/>
  <c r="N398" i="54"/>
  <c r="N852" i="54" s="1"/>
  <c r="N328" i="54"/>
  <c r="N782" i="54" s="1"/>
  <c r="N356" i="54"/>
  <c r="N810" i="54" s="1"/>
  <c r="N373" i="54"/>
  <c r="N827" i="54" s="1"/>
  <c r="N391" i="54"/>
  <c r="N845" i="54" s="1"/>
  <c r="N405" i="54"/>
  <c r="N859" i="54" s="1"/>
  <c r="N423" i="54"/>
  <c r="N877" i="54" s="1"/>
  <c r="N453" i="54"/>
  <c r="N907" i="54" s="1"/>
  <c r="N457" i="54"/>
  <c r="N911" i="54" s="1"/>
  <c r="N452" i="54"/>
  <c r="N906" i="54" s="1"/>
  <c r="N456" i="54"/>
  <c r="N910" i="54" s="1"/>
  <c r="N455" i="54"/>
  <c r="N909" i="54" s="1"/>
  <c r="N450" i="54"/>
  <c r="N904" i="54" s="1"/>
  <c r="N449" i="54"/>
  <c r="N903" i="54" s="1"/>
  <c r="N424" i="54"/>
  <c r="N878" i="54" s="1"/>
  <c r="N448" i="54"/>
  <c r="N902" i="54" s="1"/>
  <c r="N399" i="54"/>
  <c r="N853" i="54" s="1"/>
  <c r="N417" i="54"/>
  <c r="N871" i="54" s="1"/>
  <c r="N442" i="54"/>
  <c r="N896" i="54" s="1"/>
  <c r="N439" i="54"/>
  <c r="N893" i="54" s="1"/>
  <c r="N193" i="54"/>
  <c r="N440" i="54"/>
  <c r="N894" i="54" s="1"/>
  <c r="N419" i="54"/>
  <c r="N873" i="54" s="1"/>
  <c r="N378" i="54"/>
  <c r="N832" i="54" s="1"/>
  <c r="N362" i="54"/>
  <c r="N816" i="54" s="1"/>
  <c r="N108" i="54"/>
  <c r="N267" i="54"/>
  <c r="N721" i="54" s="1"/>
  <c r="N160" i="54"/>
  <c r="N99" i="54"/>
  <c r="N161" i="54"/>
  <c r="N194" i="54"/>
  <c r="N106" i="54"/>
  <c r="N109" i="54"/>
  <c r="N377" i="54"/>
  <c r="N831" i="54" s="1"/>
  <c r="N437" i="54"/>
  <c r="N891" i="54" s="1"/>
  <c r="N370" i="54"/>
  <c r="N824" i="54" s="1"/>
  <c r="N435" i="54"/>
  <c r="N889" i="54" s="1"/>
  <c r="N418" i="54"/>
  <c r="N872" i="54" s="1"/>
  <c r="N292" i="54"/>
  <c r="N746" i="54" s="1"/>
  <c r="N303" i="54"/>
  <c r="N757" i="54" s="1"/>
  <c r="N167" i="54"/>
  <c r="N316" i="54"/>
  <c r="N770" i="54" s="1"/>
  <c r="N150" i="54"/>
  <c r="N361" i="54"/>
  <c r="N815" i="54" s="1"/>
  <c r="N369" i="54"/>
  <c r="N823" i="54" s="1"/>
  <c r="N306" i="54"/>
  <c r="N760" i="54" s="1"/>
  <c r="N258" i="54"/>
  <c r="N712" i="54" s="1"/>
  <c r="N323" i="54"/>
  <c r="N777" i="54" s="1"/>
  <c r="N324" i="54"/>
  <c r="N778" i="54" s="1"/>
  <c r="N283" i="54"/>
  <c r="N737" i="54" s="1"/>
  <c r="N241" i="54"/>
  <c r="N695" i="54" s="1"/>
  <c r="N13" i="54"/>
  <c r="N407" i="54"/>
  <c r="N861" i="54" s="1"/>
  <c r="N415" i="54"/>
  <c r="N869" i="54" s="1"/>
  <c r="N346" i="54"/>
  <c r="N800" i="54" s="1"/>
  <c r="N297" i="54"/>
  <c r="N751" i="54" s="1"/>
  <c r="N315" i="54"/>
  <c r="N769" i="54" s="1"/>
  <c r="N337" i="54"/>
  <c r="N791" i="54" s="1"/>
  <c r="N376" i="54"/>
  <c r="N830" i="54" s="1"/>
  <c r="N225" i="54"/>
  <c r="N274" i="54"/>
  <c r="N728" i="54" s="1"/>
  <c r="N230" i="54"/>
  <c r="N207" i="54"/>
  <c r="N138" i="54"/>
  <c r="N139" i="54"/>
  <c r="N218" i="54"/>
  <c r="N170" i="54"/>
  <c r="N145" i="54"/>
  <c r="N93" i="54"/>
  <c r="N29" i="54"/>
  <c r="N174" i="54"/>
  <c r="N177" i="54"/>
  <c r="N252" i="54"/>
  <c r="N706" i="54" s="1"/>
  <c r="N118" i="54"/>
  <c r="N82" i="54"/>
  <c r="N54" i="54"/>
  <c r="N244" i="54"/>
  <c r="N698" i="54" s="1"/>
  <c r="N129" i="54"/>
  <c r="N45" i="54"/>
  <c r="N451" i="54"/>
  <c r="N905" i="54" s="1"/>
  <c r="N426" i="54"/>
  <c r="N880" i="54" s="1"/>
  <c r="N400" i="54"/>
  <c r="N854" i="54" s="1"/>
  <c r="N427" i="54"/>
  <c r="N881" i="54" s="1"/>
  <c r="N322" i="54"/>
  <c r="N776" i="54" s="1"/>
  <c r="N273" i="54"/>
  <c r="N727" i="54" s="1"/>
  <c r="N416" i="54"/>
  <c r="N870" i="54" s="1"/>
  <c r="N307" i="54"/>
  <c r="N761" i="54" s="1"/>
  <c r="N243" i="54"/>
  <c r="N697" i="54" s="1"/>
  <c r="N351" i="54"/>
  <c r="N805" i="54" s="1"/>
  <c r="N300" i="54"/>
  <c r="N754" i="54" s="1"/>
  <c r="N385" i="54"/>
  <c r="N839" i="54" s="1"/>
  <c r="N348" i="54"/>
  <c r="N802" i="54" s="1"/>
  <c r="N291" i="54"/>
  <c r="N745" i="54" s="1"/>
  <c r="N249" i="54"/>
  <c r="N703" i="54" s="1"/>
  <c r="N264" i="54"/>
  <c r="N718" i="54" s="1"/>
  <c r="N347" i="54"/>
  <c r="N801" i="54" s="1"/>
  <c r="N268" i="54"/>
  <c r="N722" i="54" s="1"/>
  <c r="N201" i="54"/>
  <c r="N260" i="54"/>
  <c r="N714" i="54" s="1"/>
  <c r="N186" i="54"/>
  <c r="N146" i="54"/>
  <c r="N92" i="54"/>
  <c r="N90" i="54"/>
  <c r="N30" i="54"/>
  <c r="N85" i="54"/>
  <c r="N46" i="54"/>
  <c r="N62" i="54"/>
  <c r="N56" i="54"/>
  <c r="N40" i="54"/>
  <c r="N24" i="54"/>
  <c r="N198" i="54"/>
  <c r="N216" i="54"/>
  <c r="N210" i="54"/>
  <c r="N61" i="54"/>
  <c r="N34" i="54"/>
  <c r="N37" i="54"/>
  <c r="N408" i="54"/>
  <c r="N862" i="54" s="1"/>
  <c r="N330" i="54"/>
  <c r="N784" i="54" s="1"/>
  <c r="N409" i="54"/>
  <c r="N863" i="54" s="1"/>
  <c r="N383" i="54"/>
  <c r="N837" i="54" s="1"/>
  <c r="N394" i="54"/>
  <c r="N848" i="54" s="1"/>
  <c r="N321" i="54"/>
  <c r="N775" i="54" s="1"/>
  <c r="N287" i="54"/>
  <c r="N741" i="54" s="1"/>
  <c r="N217" i="54"/>
  <c r="N305" i="54"/>
  <c r="N759" i="54" s="1"/>
  <c r="N331" i="54"/>
  <c r="N785" i="54" s="1"/>
  <c r="N208" i="54"/>
  <c r="N183" i="54"/>
  <c r="N298" i="54"/>
  <c r="N752" i="54" s="1"/>
  <c r="N134" i="54"/>
  <c r="N66" i="54"/>
  <c r="N78" i="54"/>
  <c r="N123" i="54"/>
  <c r="N69" i="54"/>
  <c r="N70" i="54"/>
  <c r="N445" i="54"/>
  <c r="N899" i="54" s="1"/>
  <c r="N443" i="54"/>
  <c r="N897" i="54" s="1"/>
  <c r="N432" i="54"/>
  <c r="N886" i="54" s="1"/>
  <c r="N386" i="54"/>
  <c r="N840" i="54" s="1"/>
  <c r="N368" i="54"/>
  <c r="N822" i="54" s="1"/>
  <c r="N359" i="54"/>
  <c r="N813" i="54" s="1"/>
  <c r="N434" i="54"/>
  <c r="N888" i="54" s="1"/>
  <c r="N420" i="54"/>
  <c r="N874" i="54" s="1"/>
  <c r="N343" i="54"/>
  <c r="N797" i="54" s="1"/>
  <c r="N176" i="54"/>
  <c r="N360" i="54"/>
  <c r="N814" i="54" s="1"/>
  <c r="N401" i="54"/>
  <c r="N855" i="54" s="1"/>
  <c r="N354" i="54"/>
  <c r="N808" i="54" s="1"/>
  <c r="N339" i="54"/>
  <c r="N793" i="54" s="1"/>
  <c r="N290" i="54"/>
  <c r="N744" i="54" s="1"/>
  <c r="N259" i="54"/>
  <c r="N713" i="54" s="1"/>
  <c r="N314" i="54"/>
  <c r="N768" i="54" s="1"/>
  <c r="N184" i="54"/>
  <c r="N223" i="54"/>
  <c r="N182" i="54"/>
  <c r="N157" i="54"/>
  <c r="N215" i="54"/>
  <c r="N100" i="54"/>
  <c r="N14" i="54"/>
  <c r="N367" i="54"/>
  <c r="N821" i="54" s="1"/>
  <c r="N421" i="54"/>
  <c r="N875" i="54" s="1"/>
  <c r="N402" i="54"/>
  <c r="N856" i="54" s="1"/>
  <c r="N393" i="54"/>
  <c r="N847" i="54" s="1"/>
  <c r="N311" i="54"/>
  <c r="N765" i="54" s="1"/>
  <c r="N282" i="54"/>
  <c r="N736" i="54" s="1"/>
  <c r="N94" i="54"/>
  <c r="N353" i="54"/>
  <c r="N807" i="54" s="1"/>
  <c r="N248" i="54"/>
  <c r="N702" i="54" s="1"/>
  <c r="N192" i="54"/>
  <c r="N166" i="54"/>
  <c r="N257" i="54"/>
  <c r="N711" i="54" s="1"/>
  <c r="N168" i="54"/>
  <c r="N169" i="54"/>
  <c r="N153" i="54"/>
  <c r="N202" i="54"/>
  <c r="N178" i="54"/>
  <c r="N162" i="54"/>
  <c r="N130" i="54"/>
  <c r="N74" i="54"/>
  <c r="N84" i="54"/>
  <c r="N410" i="54"/>
  <c r="N864" i="54" s="1"/>
  <c r="N242" i="54"/>
  <c r="N696" i="54" s="1"/>
  <c r="N200" i="54"/>
  <c r="N226" i="54"/>
  <c r="N116" i="54"/>
  <c r="N137" i="54"/>
  <c r="N76" i="54"/>
  <c r="N53" i="54"/>
  <c r="N340" i="54"/>
  <c r="N794" i="54" s="1"/>
  <c r="N191" i="54"/>
  <c r="N429" i="54"/>
  <c r="N883" i="54" s="1"/>
  <c r="N384" i="54"/>
  <c r="N838" i="54" s="1"/>
  <c r="N295" i="54"/>
  <c r="N749" i="54" s="1"/>
  <c r="N392" i="54"/>
  <c r="N846" i="54" s="1"/>
  <c r="N185" i="54"/>
  <c r="N175" i="54"/>
  <c r="N114" i="54"/>
  <c r="N332" i="54"/>
  <c r="N786" i="54" s="1"/>
  <c r="N275" i="54"/>
  <c r="N729" i="54" s="1"/>
  <c r="N299" i="54"/>
  <c r="N753" i="54" s="1"/>
  <c r="N251" i="54"/>
  <c r="N705" i="54" s="1"/>
  <c r="N338" i="54"/>
  <c r="N792" i="54" s="1"/>
  <c r="N224" i="54"/>
  <c r="N214" i="54"/>
  <c r="N250" i="54"/>
  <c r="N704" i="54" s="1"/>
  <c r="N149" i="54"/>
  <c r="N86" i="54"/>
  <c r="N158" i="54"/>
  <c r="N121" i="54"/>
  <c r="N125" i="54"/>
  <c r="N63" i="54"/>
  <c r="N79" i="54"/>
  <c r="N18" i="54"/>
  <c r="N22" i="54"/>
  <c r="N48" i="54"/>
  <c r="N32" i="54"/>
  <c r="N16" i="54"/>
  <c r="N209" i="54"/>
  <c r="N113" i="54"/>
  <c r="N199" i="54"/>
  <c r="N77" i="54"/>
  <c r="N64" i="54"/>
  <c r="N98" i="54"/>
  <c r="N38" i="54"/>
  <c r="N101" i="54"/>
  <c r="N21" i="54"/>
  <c r="O14" i="23"/>
  <c r="N4" i="54"/>
  <c r="N4" i="46"/>
  <c r="N4" i="31"/>
  <c r="N4" i="49"/>
  <c r="N4" i="61"/>
  <c r="N4" i="48"/>
  <c r="N4" i="51"/>
  <c r="N4" i="50"/>
  <c r="N4" i="62"/>
  <c r="O4" i="76"/>
  <c r="N4" i="43"/>
  <c r="M687" i="54"/>
  <c r="M915" i="54"/>
  <c r="N693" i="54" l="1"/>
  <c r="N913" i="54" s="1"/>
  <c r="N1149" i="54"/>
  <c r="J71" i="51"/>
  <c r="J72" i="51" s="1"/>
  <c r="K12" i="76"/>
  <c r="I12" i="76" s="1"/>
  <c r="I72" i="51"/>
  <c r="I28" i="61"/>
  <c r="I30" i="61" s="1"/>
  <c r="J30" i="61"/>
  <c r="I153" i="51"/>
  <c r="J160" i="51"/>
  <c r="J157" i="51"/>
  <c r="J159" i="51"/>
  <c r="J162" i="51"/>
  <c r="J158" i="51"/>
  <c r="I28" i="62"/>
  <c r="J30" i="62"/>
  <c r="I30" i="62" s="1"/>
  <c r="I33" i="76"/>
  <c r="K35" i="76"/>
  <c r="I35" i="76" s="1"/>
  <c r="I143" i="51"/>
  <c r="J161" i="51"/>
  <c r="K23" i="76"/>
  <c r="I22" i="76"/>
  <c r="N654" i="54"/>
  <c r="N1110" i="54"/>
  <c r="N669" i="54"/>
  <c r="N1125" i="54"/>
  <c r="N508" i="54"/>
  <c r="N964" i="54"/>
  <c r="N623" i="54"/>
  <c r="N1079" i="54"/>
  <c r="N533" i="54"/>
  <c r="N989" i="54"/>
  <c r="N600" i="54"/>
  <c r="N1056" i="54"/>
  <c r="N680" i="54"/>
  <c r="N1136" i="54"/>
  <c r="N468" i="54"/>
  <c r="N924" i="54"/>
  <c r="N615" i="54"/>
  <c r="N1071" i="54"/>
  <c r="O15" i="23"/>
  <c r="O3" i="54"/>
  <c r="O3" i="46"/>
  <c r="O3" i="31"/>
  <c r="O3" i="43"/>
  <c r="O3" i="61"/>
  <c r="O3" i="51"/>
  <c r="O3" i="49"/>
  <c r="O3" i="48"/>
  <c r="O3" i="62"/>
  <c r="O3" i="50"/>
  <c r="P3" i="76"/>
  <c r="N568" i="54"/>
  <c r="N1024" i="54"/>
  <c r="N679" i="54"/>
  <c r="N1135" i="54"/>
  <c r="N640" i="54"/>
  <c r="N1096" i="54"/>
  <c r="N531" i="54"/>
  <c r="N987" i="54"/>
  <c r="N529" i="54"/>
  <c r="N985" i="54"/>
  <c r="N637" i="54"/>
  <c r="N1093" i="54"/>
  <c r="N489" i="54"/>
  <c r="N945" i="54"/>
  <c r="N517" i="54"/>
  <c r="N973" i="54"/>
  <c r="N537" i="54"/>
  <c r="N993" i="54"/>
  <c r="N625" i="54"/>
  <c r="N1081" i="54"/>
  <c r="N682" i="54"/>
  <c r="N1138" i="54"/>
  <c r="N602" i="54"/>
  <c r="N1058" i="54"/>
  <c r="N550" i="54"/>
  <c r="N1006" i="54"/>
  <c r="N476" i="54"/>
  <c r="N932" i="54"/>
  <c r="N664" i="54"/>
  <c r="N1120" i="54"/>
  <c r="N580" i="54"/>
  <c r="N1036" i="54"/>
  <c r="N592" i="54"/>
  <c r="N1048" i="54"/>
  <c r="N585" i="54"/>
  <c r="N1041" i="54"/>
  <c r="N621" i="54"/>
  <c r="N1077" i="54"/>
  <c r="N678" i="54"/>
  <c r="N1134" i="54"/>
  <c r="N589" i="54"/>
  <c r="N1045" i="54"/>
  <c r="N516" i="54"/>
  <c r="N972" i="54"/>
  <c r="N501" i="54"/>
  <c r="N957" i="54"/>
  <c r="N656" i="54"/>
  <c r="N1112" i="54"/>
  <c r="N573" i="54"/>
  <c r="N1029" i="54"/>
  <c r="N673" i="54"/>
  <c r="N1129" i="54"/>
  <c r="N563" i="54"/>
  <c r="N1019" i="54"/>
  <c r="N635" i="54"/>
  <c r="N1091" i="54"/>
  <c r="N570" i="54"/>
  <c r="N1026" i="54"/>
  <c r="N668" i="54"/>
  <c r="N1124" i="54"/>
  <c r="N683" i="54"/>
  <c r="N1139" i="54"/>
  <c r="N677" i="54"/>
  <c r="N1133" i="54"/>
  <c r="N574" i="54"/>
  <c r="N1030" i="54"/>
  <c r="N610" i="54"/>
  <c r="N1066" i="54"/>
  <c r="N577" i="54"/>
  <c r="N1033" i="54"/>
  <c r="N620" i="54"/>
  <c r="N1076" i="54"/>
  <c r="N530" i="54"/>
  <c r="N986" i="54"/>
  <c r="N513" i="54"/>
  <c r="N969" i="54"/>
  <c r="N542" i="54"/>
  <c r="N998" i="54"/>
  <c r="N490" i="54"/>
  <c r="N946" i="54"/>
  <c r="N527" i="54"/>
  <c r="N983" i="54"/>
  <c r="N472" i="54"/>
  <c r="N928" i="54"/>
  <c r="N556" i="54"/>
  <c r="N1012" i="54"/>
  <c r="N471" i="54"/>
  <c r="N927" i="54"/>
  <c r="N576" i="54"/>
  <c r="N1032" i="54"/>
  <c r="N571" i="54"/>
  <c r="N1027" i="54"/>
  <c r="N617" i="54"/>
  <c r="N1073" i="54"/>
  <c r="N647" i="54"/>
  <c r="N1103" i="54"/>
  <c r="N639" i="54"/>
  <c r="N1095" i="54"/>
  <c r="N631" i="54"/>
  <c r="N1087" i="54"/>
  <c r="N665" i="54"/>
  <c r="N1121" i="54"/>
  <c r="N540" i="54"/>
  <c r="N996" i="54"/>
  <c r="N594" i="54"/>
  <c r="N1050" i="54"/>
  <c r="N622" i="54"/>
  <c r="N1078" i="54"/>
  <c r="N564" i="54"/>
  <c r="N1020" i="54"/>
  <c r="N667" i="54"/>
  <c r="N1123" i="54"/>
  <c r="N675" i="54"/>
  <c r="N1131" i="54"/>
  <c r="N559" i="54"/>
  <c r="N1015" i="54"/>
  <c r="N598" i="54"/>
  <c r="N1054" i="54"/>
  <c r="N575" i="54"/>
  <c r="N1031" i="54"/>
  <c r="N606" i="54"/>
  <c r="N1062" i="54"/>
  <c r="N528" i="54"/>
  <c r="N984" i="54"/>
  <c r="N494" i="54"/>
  <c r="N950" i="54"/>
  <c r="N474" i="54"/>
  <c r="N930" i="54"/>
  <c r="N510" i="54"/>
  <c r="N966" i="54"/>
  <c r="N466" i="54"/>
  <c r="N922" i="54"/>
  <c r="N515" i="54"/>
  <c r="N971" i="54"/>
  <c r="N487" i="54"/>
  <c r="N943" i="54"/>
  <c r="N633" i="54"/>
  <c r="N1089" i="54"/>
  <c r="N485" i="54"/>
  <c r="N941" i="54"/>
  <c r="N561" i="54"/>
  <c r="N1017" i="54"/>
  <c r="N651" i="54"/>
  <c r="N1107" i="54"/>
  <c r="N661" i="54"/>
  <c r="N1117" i="54"/>
  <c r="N481" i="54"/>
  <c r="N937" i="54"/>
  <c r="N582" i="54"/>
  <c r="N1038" i="54"/>
  <c r="N505" i="54"/>
  <c r="N961" i="54"/>
  <c r="N590" i="54"/>
  <c r="N1046" i="54"/>
  <c r="N611" i="54"/>
  <c r="N1067" i="54"/>
  <c r="N470" i="54"/>
  <c r="N926" i="54"/>
  <c r="N526" i="54"/>
  <c r="N982" i="54"/>
  <c r="N482" i="54"/>
  <c r="N938" i="54"/>
  <c r="N520" i="54"/>
  <c r="N976" i="54"/>
  <c r="N507" i="54"/>
  <c r="N963" i="54"/>
  <c r="N638" i="54"/>
  <c r="N1094" i="54"/>
  <c r="N671" i="54"/>
  <c r="N1127" i="54"/>
  <c r="N632" i="54"/>
  <c r="N1088" i="54"/>
  <c r="N593" i="54"/>
  <c r="N1049" i="54"/>
  <c r="N503" i="54"/>
  <c r="N959" i="54"/>
  <c r="N657" i="54"/>
  <c r="N1113" i="54"/>
  <c r="N663" i="54"/>
  <c r="N1119" i="54"/>
  <c r="N676" i="54"/>
  <c r="N1132" i="54"/>
  <c r="N659" i="54"/>
  <c r="N1115" i="54"/>
  <c r="N567" i="54"/>
  <c r="N1023" i="54"/>
  <c r="N607" i="54"/>
  <c r="N1063" i="54"/>
  <c r="N538" i="54"/>
  <c r="N994" i="54"/>
  <c r="N603" i="54"/>
  <c r="N1059" i="54"/>
  <c r="N562" i="54"/>
  <c r="N1018" i="54"/>
  <c r="N523" i="54"/>
  <c r="N979" i="54"/>
  <c r="N497" i="54"/>
  <c r="N953" i="54"/>
  <c r="N512" i="54"/>
  <c r="N968" i="54"/>
  <c r="N499" i="54"/>
  <c r="N955" i="54"/>
  <c r="N493" i="54"/>
  <c r="N949" i="54"/>
  <c r="N613" i="54"/>
  <c r="N1069" i="54"/>
  <c r="N681" i="54"/>
  <c r="N1137" i="54"/>
  <c r="N553" i="54"/>
  <c r="N1009" i="54"/>
  <c r="N541" i="54"/>
  <c r="N997" i="54"/>
  <c r="N655" i="54"/>
  <c r="N1111" i="54"/>
  <c r="N469" i="54"/>
  <c r="N925" i="54"/>
  <c r="N525" i="54"/>
  <c r="N981" i="54"/>
  <c r="N653" i="54"/>
  <c r="N1109" i="54"/>
  <c r="N545" i="54"/>
  <c r="N1001" i="54"/>
  <c r="N500" i="54"/>
  <c r="N956" i="54"/>
  <c r="N629" i="54"/>
  <c r="N1085" i="54"/>
  <c r="N662" i="54"/>
  <c r="N1118" i="54"/>
  <c r="N649" i="54"/>
  <c r="N1105" i="54"/>
  <c r="N684" i="54"/>
  <c r="N1140" i="54"/>
  <c r="N609" i="54"/>
  <c r="N1065" i="54"/>
  <c r="N599" i="54"/>
  <c r="N1055" i="54"/>
  <c r="N519" i="54"/>
  <c r="N975" i="54"/>
  <c r="N477" i="54"/>
  <c r="N933" i="54"/>
  <c r="N604" i="54"/>
  <c r="N1060" i="54"/>
  <c r="N646" i="54"/>
  <c r="N1102" i="54"/>
  <c r="N608" i="54"/>
  <c r="N1064" i="54"/>
  <c r="N549" i="54"/>
  <c r="N1005" i="54"/>
  <c r="N555" i="54"/>
  <c r="N1011" i="54"/>
  <c r="N524" i="54"/>
  <c r="N980" i="54"/>
  <c r="N479" i="54"/>
  <c r="N935" i="54"/>
  <c r="N547" i="54"/>
  <c r="N1003" i="54"/>
  <c r="N584" i="54"/>
  <c r="N1040" i="54"/>
  <c r="N484" i="54"/>
  <c r="N940" i="54"/>
  <c r="N685" i="54"/>
  <c r="N1141" i="54"/>
  <c r="N616" i="54"/>
  <c r="N1072" i="54"/>
  <c r="N666" i="54"/>
  <c r="N1122" i="54"/>
  <c r="N674" i="54"/>
  <c r="N1130" i="54"/>
  <c r="N643" i="54"/>
  <c r="N1099" i="54"/>
  <c r="N583" i="54"/>
  <c r="N1039" i="54"/>
  <c r="N558" i="54"/>
  <c r="N1014" i="54"/>
  <c r="N591" i="54"/>
  <c r="N1047" i="54"/>
  <c r="N614" i="54"/>
  <c r="N1070" i="54"/>
  <c r="N595" i="54"/>
  <c r="N1051" i="54"/>
  <c r="N557" i="54"/>
  <c r="N1013" i="54"/>
  <c r="N536" i="54"/>
  <c r="N992" i="54"/>
  <c r="N486" i="54"/>
  <c r="N942" i="54"/>
  <c r="N504" i="54"/>
  <c r="N960" i="54"/>
  <c r="N491" i="54"/>
  <c r="N947" i="54"/>
  <c r="N532" i="54"/>
  <c r="N988" i="54"/>
  <c r="N473" i="54"/>
  <c r="N929" i="54"/>
  <c r="N569" i="54"/>
  <c r="N1025" i="54"/>
  <c r="N624" i="54"/>
  <c r="N1080" i="54"/>
  <c r="N670" i="54"/>
  <c r="N1126" i="54"/>
  <c r="N578" i="54"/>
  <c r="N1034" i="54"/>
  <c r="N495" i="54"/>
  <c r="N951" i="54"/>
  <c r="N601" i="54"/>
  <c r="N1057" i="54"/>
  <c r="N548" i="54"/>
  <c r="N1004" i="54"/>
  <c r="N554" i="54"/>
  <c r="N1010" i="54"/>
  <c r="N648" i="54"/>
  <c r="N1104" i="54"/>
  <c r="N650" i="54"/>
  <c r="N1106" i="54"/>
  <c r="N652" i="54"/>
  <c r="N1108" i="54"/>
  <c r="N597" i="54"/>
  <c r="N1053" i="54"/>
  <c r="N642" i="54"/>
  <c r="N1098" i="54"/>
  <c r="N660" i="54"/>
  <c r="N1116" i="54"/>
  <c r="N634" i="54"/>
  <c r="N1090" i="54"/>
  <c r="N566" i="54"/>
  <c r="N1022" i="54"/>
  <c r="N552" i="54"/>
  <c r="N1008" i="54"/>
  <c r="N644" i="54"/>
  <c r="N1100" i="54"/>
  <c r="N544" i="54"/>
  <c r="N1000" i="54"/>
  <c r="N587" i="54"/>
  <c r="N1043" i="54"/>
  <c r="N596" i="54"/>
  <c r="N1052" i="54"/>
  <c r="N514" i="54"/>
  <c r="N970" i="54"/>
  <c r="N522" i="54"/>
  <c r="N978" i="54"/>
  <c r="N496" i="54"/>
  <c r="N952" i="54"/>
  <c r="N483" i="54"/>
  <c r="N939" i="54"/>
  <c r="N630" i="54"/>
  <c r="N1086" i="54"/>
  <c r="N539" i="54"/>
  <c r="N995" i="54"/>
  <c r="N612" i="54"/>
  <c r="N1068" i="54"/>
  <c r="N672" i="54"/>
  <c r="N1128" i="54"/>
  <c r="N645" i="54"/>
  <c r="N1101" i="54"/>
  <c r="N619" i="54"/>
  <c r="N1075" i="54"/>
  <c r="N626" i="54"/>
  <c r="N1082" i="54"/>
  <c r="N658" i="54"/>
  <c r="N1114" i="54"/>
  <c r="N627" i="54"/>
  <c r="N1083" i="54"/>
  <c r="N565" i="54"/>
  <c r="N1021" i="54"/>
  <c r="N546" i="54"/>
  <c r="N1002" i="54"/>
  <c r="N636" i="54"/>
  <c r="N1092" i="54"/>
  <c r="N506" i="54"/>
  <c r="N962" i="54"/>
  <c r="N579" i="54"/>
  <c r="N1035" i="54"/>
  <c r="N588" i="54"/>
  <c r="N1044" i="54"/>
  <c r="N478" i="54"/>
  <c r="N934" i="54"/>
  <c r="N498" i="54"/>
  <c r="N954" i="54"/>
  <c r="N488" i="54"/>
  <c r="N944" i="54"/>
  <c r="N475" i="54"/>
  <c r="N931" i="54"/>
  <c r="N534" i="54"/>
  <c r="N990" i="54"/>
  <c r="N492" i="54"/>
  <c r="N948" i="54"/>
  <c r="N511" i="54"/>
  <c r="N967" i="54"/>
  <c r="N641" i="54"/>
  <c r="N1097" i="54"/>
  <c r="N509" i="54"/>
  <c r="N965" i="54"/>
  <c r="N518" i="54"/>
  <c r="N974" i="54"/>
  <c r="N521" i="54"/>
  <c r="N977" i="54"/>
  <c r="N605" i="54"/>
  <c r="N1061" i="54"/>
  <c r="N581" i="54"/>
  <c r="N1037" i="54"/>
  <c r="N618" i="54"/>
  <c r="N1074" i="54"/>
  <c r="N586" i="54"/>
  <c r="N1042" i="54"/>
  <c r="N502" i="54"/>
  <c r="N958" i="54"/>
  <c r="N628" i="54"/>
  <c r="N1084" i="54"/>
  <c r="N560" i="54"/>
  <c r="N1016" i="54"/>
  <c r="N543" i="54"/>
  <c r="N999" i="54"/>
  <c r="N551" i="54"/>
  <c r="N1007" i="54"/>
  <c r="N572" i="54"/>
  <c r="N1028" i="54"/>
  <c r="N535" i="54"/>
  <c r="N991" i="54"/>
  <c r="N480" i="54"/>
  <c r="N936" i="54"/>
  <c r="N467" i="54"/>
  <c r="N923" i="54"/>
  <c r="K13" i="76" l="1"/>
  <c r="I13" i="76" s="1"/>
  <c r="J13" i="76" s="1"/>
  <c r="J143" i="51"/>
  <c r="I158" i="51"/>
  <c r="J35" i="61"/>
  <c r="I35" i="61" s="1"/>
  <c r="K42" i="76"/>
  <c r="I42" i="76" s="1"/>
  <c r="J35" i="62"/>
  <c r="I35" i="62" s="1"/>
  <c r="I23" i="76"/>
  <c r="F37" i="76" s="1"/>
  <c r="J8" i="62"/>
  <c r="I8" i="62" s="1"/>
  <c r="J8" i="61"/>
  <c r="I8" i="61" s="1"/>
  <c r="K45" i="76"/>
  <c r="I45" i="76" s="1"/>
  <c r="J38" i="61"/>
  <c r="I38" i="61" s="1"/>
  <c r="J38" i="62"/>
  <c r="I38" i="62" s="1"/>
  <c r="I161" i="51"/>
  <c r="I162" i="51"/>
  <c r="K46" i="76"/>
  <c r="I46" i="76" s="1"/>
  <c r="J39" i="61"/>
  <c r="I39" i="61" s="1"/>
  <c r="J39" i="62"/>
  <c r="I39" i="62" s="1"/>
  <c r="J36" i="61"/>
  <c r="I36" i="61" s="1"/>
  <c r="K43" i="76"/>
  <c r="I43" i="76" s="1"/>
  <c r="I159" i="51"/>
  <c r="J36" i="62"/>
  <c r="I36" i="62" s="1"/>
  <c r="I157" i="51"/>
  <c r="K41" i="76"/>
  <c r="I41" i="76" s="1"/>
  <c r="J34" i="62"/>
  <c r="I34" i="62" s="1"/>
  <c r="J34" i="61"/>
  <c r="I34" i="61" s="1"/>
  <c r="J37" i="61"/>
  <c r="I37" i="61" s="1"/>
  <c r="J37" i="62"/>
  <c r="I37" i="62" s="1"/>
  <c r="I160" i="51"/>
  <c r="K44" i="76"/>
  <c r="I44" i="76" s="1"/>
  <c r="N687" i="54"/>
  <c r="N915" i="54"/>
  <c r="O15" i="54"/>
  <c r="O23" i="54"/>
  <c r="O31" i="54"/>
  <c r="O39" i="54"/>
  <c r="O47" i="54"/>
  <c r="O55" i="54"/>
  <c r="O12" i="54"/>
  <c r="O20" i="54"/>
  <c r="O28" i="54"/>
  <c r="O36" i="54"/>
  <c r="O44" i="54"/>
  <c r="O52" i="54"/>
  <c r="O60" i="54"/>
  <c r="O68" i="54"/>
  <c r="O17" i="54"/>
  <c r="O25" i="54"/>
  <c r="O33" i="54"/>
  <c r="O41" i="54"/>
  <c r="O49" i="54"/>
  <c r="O57" i="54"/>
  <c r="O65" i="54"/>
  <c r="O73" i="54"/>
  <c r="O81" i="54"/>
  <c r="O11" i="54"/>
  <c r="O19" i="54"/>
  <c r="O27" i="54"/>
  <c r="O35" i="54"/>
  <c r="O43" i="54"/>
  <c r="O51" i="54"/>
  <c r="O59" i="54"/>
  <c r="O67" i="54"/>
  <c r="O75" i="54"/>
  <c r="O16" i="54"/>
  <c r="O24" i="54"/>
  <c r="O32" i="54"/>
  <c r="O40" i="54"/>
  <c r="O48" i="54"/>
  <c r="O56" i="54"/>
  <c r="O64" i="54"/>
  <c r="O72" i="54"/>
  <c r="O80" i="54"/>
  <c r="O87" i="54"/>
  <c r="O95" i="54"/>
  <c r="O103" i="54"/>
  <c r="O111" i="54"/>
  <c r="O119" i="54"/>
  <c r="O29" i="54"/>
  <c r="O42" i="54"/>
  <c r="O53" i="54"/>
  <c r="O54" i="54"/>
  <c r="O50" i="54"/>
  <c r="O77" i="54"/>
  <c r="O88" i="54"/>
  <c r="O96" i="54"/>
  <c r="O104" i="54"/>
  <c r="O112" i="54"/>
  <c r="O62" i="54"/>
  <c r="O85" i="54"/>
  <c r="O93" i="54"/>
  <c r="O101" i="54"/>
  <c r="O109" i="54"/>
  <c r="O117" i="54"/>
  <c r="O34" i="54"/>
  <c r="O13" i="54"/>
  <c r="O37" i="54"/>
  <c r="O63" i="54"/>
  <c r="O70" i="54"/>
  <c r="O46" i="54"/>
  <c r="O128" i="54"/>
  <c r="O136" i="54"/>
  <c r="O144" i="54"/>
  <c r="O152" i="54"/>
  <c r="O79" i="54"/>
  <c r="O125" i="54"/>
  <c r="O133" i="54"/>
  <c r="O141" i="54"/>
  <c r="O149" i="54"/>
  <c r="O45" i="54"/>
  <c r="O83" i="54"/>
  <c r="O120" i="54"/>
  <c r="O122" i="54"/>
  <c r="O127" i="54"/>
  <c r="O135" i="54"/>
  <c r="O143" i="54"/>
  <c r="O151" i="54"/>
  <c r="O159" i="54"/>
  <c r="O124" i="54"/>
  <c r="O132" i="54"/>
  <c r="O140" i="54"/>
  <c r="O148" i="54"/>
  <c r="O156" i="54"/>
  <c r="O14" i="54"/>
  <c r="O100" i="54"/>
  <c r="O102" i="54"/>
  <c r="O115" i="54"/>
  <c r="O163" i="54"/>
  <c r="O171" i="54"/>
  <c r="O179" i="54"/>
  <c r="O187" i="54"/>
  <c r="O195" i="54"/>
  <c r="O203" i="54"/>
  <c r="O211" i="54"/>
  <c r="O219" i="54"/>
  <c r="O227" i="54"/>
  <c r="O245" i="54"/>
  <c r="O699" i="54" s="1"/>
  <c r="O253" i="54"/>
  <c r="O707" i="54" s="1"/>
  <c r="O261" i="54"/>
  <c r="O715" i="54" s="1"/>
  <c r="O137" i="54"/>
  <c r="O168" i="54"/>
  <c r="O176" i="54"/>
  <c r="O184" i="54"/>
  <c r="O192" i="54"/>
  <c r="O105" i="54"/>
  <c r="O107" i="54"/>
  <c r="O165" i="54"/>
  <c r="O173" i="54"/>
  <c r="O181" i="54"/>
  <c r="O189" i="54"/>
  <c r="O197" i="54"/>
  <c r="O205" i="54"/>
  <c r="O213" i="54"/>
  <c r="O221" i="54"/>
  <c r="O229" i="54"/>
  <c r="O239" i="54"/>
  <c r="O247" i="54"/>
  <c r="O701" i="54" s="1"/>
  <c r="O255" i="54"/>
  <c r="O709" i="54" s="1"/>
  <c r="O263" i="54"/>
  <c r="O717" i="54" s="1"/>
  <c r="O106" i="54"/>
  <c r="O162" i="54"/>
  <c r="O170" i="54"/>
  <c r="O178" i="54"/>
  <c r="O186" i="54"/>
  <c r="O194" i="54"/>
  <c r="O202" i="54"/>
  <c r="O210" i="54"/>
  <c r="O218" i="54"/>
  <c r="O226" i="54"/>
  <c r="O244" i="54"/>
  <c r="O698" i="54" s="1"/>
  <c r="O252" i="54"/>
  <c r="O706" i="54" s="1"/>
  <c r="O260" i="54"/>
  <c r="O714" i="54" s="1"/>
  <c r="O126" i="54"/>
  <c r="O142" i="54"/>
  <c r="O164" i="54"/>
  <c r="O172" i="54"/>
  <c r="O180" i="54"/>
  <c r="O188" i="54"/>
  <c r="O196" i="54"/>
  <c r="O204" i="54"/>
  <c r="O212" i="54"/>
  <c r="O220" i="54"/>
  <c r="O228" i="54"/>
  <c r="O238" i="54"/>
  <c r="O692" i="54" s="1"/>
  <c r="O246" i="54"/>
  <c r="O700" i="54" s="1"/>
  <c r="O254" i="54"/>
  <c r="O708" i="54" s="1"/>
  <c r="O262" i="54"/>
  <c r="O716" i="54" s="1"/>
  <c r="O38" i="54"/>
  <c r="O155" i="54"/>
  <c r="O161" i="54"/>
  <c r="O169" i="54"/>
  <c r="O177" i="54"/>
  <c r="O190" i="54"/>
  <c r="O206" i="54"/>
  <c r="O207" i="54"/>
  <c r="O223" i="54"/>
  <c r="O240" i="54"/>
  <c r="O694" i="54" s="1"/>
  <c r="O241" i="54"/>
  <c r="O695" i="54" s="1"/>
  <c r="O256" i="54"/>
  <c r="O710" i="54" s="1"/>
  <c r="O257" i="54"/>
  <c r="O711" i="54" s="1"/>
  <c r="O270" i="54"/>
  <c r="O724" i="54" s="1"/>
  <c r="O278" i="54"/>
  <c r="O732" i="54" s="1"/>
  <c r="O286" i="54"/>
  <c r="O740" i="54" s="1"/>
  <c r="O294" i="54"/>
  <c r="O748" i="54" s="1"/>
  <c r="O302" i="54"/>
  <c r="O756" i="54" s="1"/>
  <c r="O310" i="54"/>
  <c r="O764" i="54" s="1"/>
  <c r="O318" i="54"/>
  <c r="O772" i="54" s="1"/>
  <c r="O326" i="54"/>
  <c r="O780" i="54" s="1"/>
  <c r="O334" i="54"/>
  <c r="O788" i="54" s="1"/>
  <c r="O342" i="54"/>
  <c r="O796" i="54" s="1"/>
  <c r="O350" i="54"/>
  <c r="O804" i="54" s="1"/>
  <c r="O130" i="54"/>
  <c r="O272" i="54"/>
  <c r="O726" i="54" s="1"/>
  <c r="O280" i="54"/>
  <c r="O734" i="54" s="1"/>
  <c r="O288" i="54"/>
  <c r="O742" i="54" s="1"/>
  <c r="O296" i="54"/>
  <c r="O750" i="54" s="1"/>
  <c r="O304" i="54"/>
  <c r="O758" i="54" s="1"/>
  <c r="O312" i="54"/>
  <c r="O766" i="54" s="1"/>
  <c r="O320" i="54"/>
  <c r="O774" i="54" s="1"/>
  <c r="O328" i="54"/>
  <c r="O782" i="54" s="1"/>
  <c r="O336" i="54"/>
  <c r="O790" i="54" s="1"/>
  <c r="O110" i="54"/>
  <c r="O123" i="54"/>
  <c r="O269" i="54"/>
  <c r="O723" i="54" s="1"/>
  <c r="O277" i="54"/>
  <c r="O731" i="54" s="1"/>
  <c r="O285" i="54"/>
  <c r="O739" i="54" s="1"/>
  <c r="O293" i="54"/>
  <c r="O747" i="54" s="1"/>
  <c r="O301" i="54"/>
  <c r="O755" i="54" s="1"/>
  <c r="O309" i="54"/>
  <c r="O763" i="54" s="1"/>
  <c r="O317" i="54"/>
  <c r="O771" i="54" s="1"/>
  <c r="O325" i="54"/>
  <c r="O779" i="54" s="1"/>
  <c r="O333" i="54"/>
  <c r="O787" i="54" s="1"/>
  <c r="O341" i="54"/>
  <c r="O795" i="54" s="1"/>
  <c r="O349" i="54"/>
  <c r="O803" i="54" s="1"/>
  <c r="O248" i="54"/>
  <c r="O702" i="54" s="1"/>
  <c r="O356" i="54"/>
  <c r="O810" i="54" s="1"/>
  <c r="O364" i="54"/>
  <c r="O818" i="54" s="1"/>
  <c r="O372" i="54"/>
  <c r="O826" i="54" s="1"/>
  <c r="O380" i="54"/>
  <c r="O834" i="54" s="1"/>
  <c r="O388" i="54"/>
  <c r="O842" i="54" s="1"/>
  <c r="O396" i="54"/>
  <c r="O850" i="54" s="1"/>
  <c r="O404" i="54"/>
  <c r="O858" i="54" s="1"/>
  <c r="O412" i="54"/>
  <c r="O866" i="54" s="1"/>
  <c r="O90" i="54"/>
  <c r="O182" i="54"/>
  <c r="O215" i="54"/>
  <c r="O299" i="54"/>
  <c r="O753" i="54" s="1"/>
  <c r="O324" i="54"/>
  <c r="O778" i="54" s="1"/>
  <c r="O329" i="54"/>
  <c r="O783" i="54" s="1"/>
  <c r="O353" i="54"/>
  <c r="O807" i="54" s="1"/>
  <c r="O361" i="54"/>
  <c r="O815" i="54" s="1"/>
  <c r="O216" i="54"/>
  <c r="O271" i="54"/>
  <c r="O725" i="54" s="1"/>
  <c r="O275" i="54"/>
  <c r="O729" i="54" s="1"/>
  <c r="O306" i="54"/>
  <c r="O760" i="54" s="1"/>
  <c r="O335" i="54"/>
  <c r="O789" i="54" s="1"/>
  <c r="O339" i="54"/>
  <c r="O793" i="54" s="1"/>
  <c r="O345" i="54"/>
  <c r="O799" i="54" s="1"/>
  <c r="O358" i="54"/>
  <c r="O812" i="54" s="1"/>
  <c r="O366" i="54"/>
  <c r="O820" i="54" s="1"/>
  <c r="O374" i="54"/>
  <c r="O828" i="54" s="1"/>
  <c r="O382" i="54"/>
  <c r="O836" i="54" s="1"/>
  <c r="O390" i="54"/>
  <c r="O844" i="54" s="1"/>
  <c r="O398" i="54"/>
  <c r="O852" i="54" s="1"/>
  <c r="O406" i="54"/>
  <c r="O860" i="54" s="1"/>
  <c r="O98" i="54"/>
  <c r="O116" i="54"/>
  <c r="O139" i="54"/>
  <c r="O214" i="54"/>
  <c r="O276" i="54"/>
  <c r="O730" i="54" s="1"/>
  <c r="O281" i="54"/>
  <c r="O735" i="54" s="1"/>
  <c r="O355" i="54"/>
  <c r="O809" i="54" s="1"/>
  <c r="O363" i="54"/>
  <c r="O817" i="54" s="1"/>
  <c r="O371" i="54"/>
  <c r="O825" i="54" s="1"/>
  <c r="O379" i="54"/>
  <c r="O833" i="54" s="1"/>
  <c r="O387" i="54"/>
  <c r="O841" i="54" s="1"/>
  <c r="O395" i="54"/>
  <c r="O849" i="54" s="1"/>
  <c r="O403" i="54"/>
  <c r="O857" i="54" s="1"/>
  <c r="O411" i="54"/>
  <c r="O865" i="54" s="1"/>
  <c r="O174" i="54"/>
  <c r="O199" i="54"/>
  <c r="O357" i="54"/>
  <c r="O811" i="54" s="1"/>
  <c r="O365" i="54"/>
  <c r="O819" i="54" s="1"/>
  <c r="O373" i="54"/>
  <c r="O827" i="54" s="1"/>
  <c r="O381" i="54"/>
  <c r="O835" i="54" s="1"/>
  <c r="O389" i="54"/>
  <c r="O843" i="54" s="1"/>
  <c r="O397" i="54"/>
  <c r="O851" i="54" s="1"/>
  <c r="O405" i="54"/>
  <c r="O859" i="54" s="1"/>
  <c r="O413" i="54"/>
  <c r="O867" i="54" s="1"/>
  <c r="O251" i="54"/>
  <c r="O705" i="54" s="1"/>
  <c r="O265" i="54"/>
  <c r="O719" i="54" s="1"/>
  <c r="O291" i="54"/>
  <c r="O745" i="54" s="1"/>
  <c r="O316" i="54"/>
  <c r="O770" i="54" s="1"/>
  <c r="O338" i="54"/>
  <c r="O792" i="54" s="1"/>
  <c r="O158" i="54"/>
  <c r="O274" i="54"/>
  <c r="O728" i="54" s="1"/>
  <c r="O279" i="54"/>
  <c r="O733" i="54" s="1"/>
  <c r="O283" i="54"/>
  <c r="O737" i="54" s="1"/>
  <c r="O307" i="54"/>
  <c r="O761" i="54" s="1"/>
  <c r="O308" i="54"/>
  <c r="O762" i="54" s="1"/>
  <c r="O250" i="54"/>
  <c r="O704" i="54" s="1"/>
  <c r="O273" i="54"/>
  <c r="O727" i="54" s="1"/>
  <c r="O303" i="54"/>
  <c r="O757" i="54" s="1"/>
  <c r="O108" i="54"/>
  <c r="O198" i="54"/>
  <c r="O249" i="54"/>
  <c r="O703" i="54" s="1"/>
  <c r="O146" i="54"/>
  <c r="O268" i="54"/>
  <c r="O722" i="54" s="1"/>
  <c r="O314" i="54"/>
  <c r="O768" i="54" s="1"/>
  <c r="O425" i="54"/>
  <c r="O879" i="54" s="1"/>
  <c r="O433" i="54"/>
  <c r="O887" i="54" s="1"/>
  <c r="O441" i="54"/>
  <c r="O895" i="54" s="1"/>
  <c r="O449" i="54"/>
  <c r="O903" i="54" s="1"/>
  <c r="O457" i="54"/>
  <c r="O911" i="54" s="1"/>
  <c r="O230" i="54"/>
  <c r="O422" i="54"/>
  <c r="O876" i="54" s="1"/>
  <c r="O430" i="54"/>
  <c r="O884" i="54" s="1"/>
  <c r="O438" i="54"/>
  <c r="O892" i="54" s="1"/>
  <c r="O446" i="54"/>
  <c r="O900" i="54" s="1"/>
  <c r="O454" i="54"/>
  <c r="O908" i="54" s="1"/>
  <c r="O337" i="54"/>
  <c r="O791" i="54" s="1"/>
  <c r="O343" i="54"/>
  <c r="O797" i="54" s="1"/>
  <c r="O410" i="54"/>
  <c r="O864" i="54" s="1"/>
  <c r="O424" i="54"/>
  <c r="O878" i="54" s="1"/>
  <c r="O427" i="54"/>
  <c r="O881" i="54" s="1"/>
  <c r="O450" i="54"/>
  <c r="O904" i="54" s="1"/>
  <c r="O453" i="54"/>
  <c r="O907" i="54" s="1"/>
  <c r="O456" i="54"/>
  <c r="O910" i="54" s="1"/>
  <c r="O332" i="54"/>
  <c r="O786" i="54" s="1"/>
  <c r="O362" i="54"/>
  <c r="O816" i="54" s="1"/>
  <c r="O400" i="54"/>
  <c r="O854" i="54" s="1"/>
  <c r="O444" i="54"/>
  <c r="O898" i="54" s="1"/>
  <c r="O354" i="54"/>
  <c r="O808" i="54" s="1"/>
  <c r="O420" i="54"/>
  <c r="O874" i="54" s="1"/>
  <c r="O421" i="54"/>
  <c r="O875" i="54" s="1"/>
  <c r="O394" i="54"/>
  <c r="O848" i="54" s="1"/>
  <c r="O436" i="54"/>
  <c r="O890" i="54" s="1"/>
  <c r="O313" i="54"/>
  <c r="O767" i="54" s="1"/>
  <c r="O416" i="54"/>
  <c r="O870" i="54" s="1"/>
  <c r="O287" i="54"/>
  <c r="O741" i="54" s="1"/>
  <c r="O360" i="54"/>
  <c r="O814" i="54" s="1"/>
  <c r="O428" i="54"/>
  <c r="O882" i="54" s="1"/>
  <c r="O200" i="54"/>
  <c r="O321" i="54"/>
  <c r="O775" i="54" s="1"/>
  <c r="O426" i="54"/>
  <c r="O880" i="54" s="1"/>
  <c r="O429" i="54"/>
  <c r="O883" i="54" s="1"/>
  <c r="O432" i="54"/>
  <c r="O886" i="54" s="1"/>
  <c r="O435" i="54"/>
  <c r="O889" i="54" s="1"/>
  <c r="O440" i="54"/>
  <c r="O894" i="54" s="1"/>
  <c r="O423" i="54"/>
  <c r="O877" i="54" s="1"/>
  <c r="O383" i="54"/>
  <c r="O837" i="54" s="1"/>
  <c r="O443" i="54"/>
  <c r="O897" i="54" s="1"/>
  <c r="O452" i="54"/>
  <c r="O906" i="54" s="1"/>
  <c r="O378" i="54"/>
  <c r="O832" i="54" s="1"/>
  <c r="O434" i="54"/>
  <c r="O888" i="54" s="1"/>
  <c r="O455" i="54"/>
  <c r="O909" i="54" s="1"/>
  <c r="O419" i="54"/>
  <c r="O873" i="54" s="1"/>
  <c r="O344" i="54"/>
  <c r="O798" i="54" s="1"/>
  <c r="O437" i="54"/>
  <c r="O891" i="54" s="1"/>
  <c r="O407" i="54"/>
  <c r="O861" i="54" s="1"/>
  <c r="O386" i="54"/>
  <c r="O840" i="54" s="1"/>
  <c r="O315" i="54"/>
  <c r="O769" i="54" s="1"/>
  <c r="O409" i="54"/>
  <c r="O863" i="54" s="1"/>
  <c r="O295" i="54"/>
  <c r="O749" i="54" s="1"/>
  <c r="O217" i="54"/>
  <c r="O185" i="54"/>
  <c r="O375" i="54"/>
  <c r="O829" i="54" s="1"/>
  <c r="O327" i="54"/>
  <c r="O781" i="54" s="1"/>
  <c r="O297" i="54"/>
  <c r="O751" i="54" s="1"/>
  <c r="O284" i="54"/>
  <c r="O738" i="54" s="1"/>
  <c r="O448" i="54"/>
  <c r="O902" i="54" s="1"/>
  <c r="O417" i="54"/>
  <c r="O871" i="54" s="1"/>
  <c r="O367" i="54"/>
  <c r="O821" i="54" s="1"/>
  <c r="O442" i="54"/>
  <c r="O896" i="54" s="1"/>
  <c r="O439" i="54"/>
  <c r="O893" i="54" s="1"/>
  <c r="O193" i="54"/>
  <c r="O418" i="54"/>
  <c r="O872" i="54" s="1"/>
  <c r="O393" i="54"/>
  <c r="O847" i="54" s="1"/>
  <c r="O402" i="54"/>
  <c r="O856" i="54" s="1"/>
  <c r="O282" i="54"/>
  <c r="O736" i="54" s="1"/>
  <c r="O201" i="54"/>
  <c r="O392" i="54"/>
  <c r="O846" i="54" s="1"/>
  <c r="O160" i="54"/>
  <c r="O322" i="54"/>
  <c r="O776" i="54" s="1"/>
  <c r="O298" i="54"/>
  <c r="O752" i="54" s="1"/>
  <c r="O150" i="54"/>
  <c r="O331" i="54"/>
  <c r="O785" i="54" s="1"/>
  <c r="O292" i="54"/>
  <c r="O746" i="54" s="1"/>
  <c r="O208" i="54"/>
  <c r="O175" i="54"/>
  <c r="O114" i="54"/>
  <c r="O391" i="54"/>
  <c r="O845" i="54" s="1"/>
  <c r="O267" i="54"/>
  <c r="O721" i="54" s="1"/>
  <c r="O209" i="54"/>
  <c r="O323" i="54"/>
  <c r="O777" i="54" s="1"/>
  <c r="O129" i="54"/>
  <c r="O154" i="54"/>
  <c r="O153" i="54"/>
  <c r="O66" i="54"/>
  <c r="O92" i="54"/>
  <c r="O145" i="54"/>
  <c r="O147" i="54"/>
  <c r="O26" i="54"/>
  <c r="O399" i="54"/>
  <c r="O853" i="54" s="1"/>
  <c r="O191" i="54"/>
  <c r="O401" i="54"/>
  <c r="O855" i="54" s="1"/>
  <c r="O264" i="54"/>
  <c r="O718" i="54" s="1"/>
  <c r="O319" i="54"/>
  <c r="O773" i="54" s="1"/>
  <c r="O222" i="54"/>
  <c r="O113" i="54"/>
  <c r="O138" i="54"/>
  <c r="O91" i="54"/>
  <c r="O78" i="54"/>
  <c r="O118" i="54"/>
  <c r="O370" i="54"/>
  <c r="O824" i="54" s="1"/>
  <c r="O351" i="54"/>
  <c r="O805" i="54" s="1"/>
  <c r="O300" i="54"/>
  <c r="O754" i="54" s="1"/>
  <c r="O348" i="54"/>
  <c r="O802" i="54" s="1"/>
  <c r="O225" i="54"/>
  <c r="O415" i="54"/>
  <c r="O869" i="54" s="1"/>
  <c r="O414" i="54"/>
  <c r="O868" i="54" s="1"/>
  <c r="O377" i="54"/>
  <c r="O831" i="54" s="1"/>
  <c r="O368" i="54"/>
  <c r="O822" i="54" s="1"/>
  <c r="O385" i="54"/>
  <c r="O839" i="54" s="1"/>
  <c r="O167" i="54"/>
  <c r="O243" i="54"/>
  <c r="O697" i="54" s="1"/>
  <c r="O305" i="54"/>
  <c r="O759" i="54" s="1"/>
  <c r="O290" i="54"/>
  <c r="O744" i="54" s="1"/>
  <c r="O242" i="54"/>
  <c r="O696" i="54" s="1"/>
  <c r="O224" i="54"/>
  <c r="O134" i="54"/>
  <c r="O61" i="54"/>
  <c r="O384" i="54"/>
  <c r="O838" i="54" s="1"/>
  <c r="O445" i="54"/>
  <c r="O899" i="54" s="1"/>
  <c r="O451" i="54"/>
  <c r="O905" i="54" s="1"/>
  <c r="O340" i="54"/>
  <c r="O794" i="54" s="1"/>
  <c r="O431" i="54"/>
  <c r="O885" i="54" s="1"/>
  <c r="O408" i="54"/>
  <c r="O862" i="54" s="1"/>
  <c r="O330" i="54"/>
  <c r="O784" i="54" s="1"/>
  <c r="O447" i="54"/>
  <c r="O901" i="54" s="1"/>
  <c r="O359" i="54"/>
  <c r="O813" i="54" s="1"/>
  <c r="O258" i="54"/>
  <c r="O712" i="54" s="1"/>
  <c r="O183" i="54"/>
  <c r="O289" i="54"/>
  <c r="O743" i="54" s="1"/>
  <c r="O266" i="54"/>
  <c r="O720" i="54" s="1"/>
  <c r="O157" i="54"/>
  <c r="O74" i="54"/>
  <c r="O121" i="54"/>
  <c r="O89" i="54"/>
  <c r="O69" i="54"/>
  <c r="O82" i="54"/>
  <c r="O58" i="54"/>
  <c r="O71" i="54"/>
  <c r="O76" i="54"/>
  <c r="O346" i="54"/>
  <c r="O800" i="54" s="1"/>
  <c r="O352" i="54"/>
  <c r="O806" i="54" s="1"/>
  <c r="O369" i="54"/>
  <c r="O823" i="54" s="1"/>
  <c r="O311" i="54"/>
  <c r="O765" i="54" s="1"/>
  <c r="O94" i="54"/>
  <c r="O376" i="54"/>
  <c r="O830" i="54" s="1"/>
  <c r="O259" i="54"/>
  <c r="O713" i="54" s="1"/>
  <c r="O166" i="54"/>
  <c r="O99" i="54"/>
  <c r="O131" i="54"/>
  <c r="O84" i="54"/>
  <c r="O30" i="54"/>
  <c r="O22" i="54"/>
  <c r="O347" i="54"/>
  <c r="O801" i="54" s="1"/>
  <c r="O86" i="54"/>
  <c r="O18" i="54"/>
  <c r="O21" i="54"/>
  <c r="O97" i="54"/>
  <c r="P14" i="23"/>
  <c r="O4" i="54"/>
  <c r="O4" i="51"/>
  <c r="O4" i="49"/>
  <c r="O4" i="46"/>
  <c r="O4" i="61"/>
  <c r="O4" i="31"/>
  <c r="O4" i="48"/>
  <c r="O4" i="50"/>
  <c r="O4" i="62"/>
  <c r="P4" i="76"/>
  <c r="O4" i="43"/>
  <c r="O693" i="54" l="1"/>
  <c r="O913" i="54" s="1"/>
  <c r="O1149" i="54"/>
  <c r="J32" i="76"/>
  <c r="J30" i="76"/>
  <c r="J19" i="76"/>
  <c r="J35" i="76"/>
  <c r="J33" i="76"/>
  <c r="J10" i="76"/>
  <c r="J11" i="76"/>
  <c r="J12" i="76"/>
  <c r="J29" i="76"/>
  <c r="J8" i="76"/>
  <c r="J34" i="76"/>
  <c r="J18" i="76"/>
  <c r="J31" i="76"/>
  <c r="J17" i="76"/>
  <c r="J22" i="76"/>
  <c r="J20" i="76"/>
  <c r="J21" i="76"/>
  <c r="J9" i="76"/>
  <c r="F25" i="76"/>
  <c r="J23" i="76"/>
  <c r="O516" i="54"/>
  <c r="O972" i="54"/>
  <c r="O648" i="54"/>
  <c r="O1104" i="54"/>
  <c r="O629" i="54"/>
  <c r="O1085" i="54"/>
  <c r="O632" i="54"/>
  <c r="O1088" i="54"/>
  <c r="O627" i="54"/>
  <c r="O1083" i="54"/>
  <c r="O561" i="54"/>
  <c r="O1017" i="54"/>
  <c r="O647" i="54"/>
  <c r="O1103" i="54"/>
  <c r="O480" i="54"/>
  <c r="O936" i="54"/>
  <c r="O476" i="54"/>
  <c r="O932" i="54"/>
  <c r="O554" i="54"/>
  <c r="O1010" i="54"/>
  <c r="O529" i="54"/>
  <c r="O985" i="54"/>
  <c r="O589" i="54"/>
  <c r="O1045" i="54"/>
  <c r="O521" i="54"/>
  <c r="O977" i="54"/>
  <c r="O569" i="54"/>
  <c r="O1025" i="54"/>
  <c r="O615" i="54"/>
  <c r="O1071" i="54"/>
  <c r="O655" i="54"/>
  <c r="O1111" i="54"/>
  <c r="O613" i="54"/>
  <c r="O1069" i="54"/>
  <c r="O578" i="54"/>
  <c r="O1034" i="54"/>
  <c r="O624" i="54"/>
  <c r="O1080" i="54"/>
  <c r="O683" i="54"/>
  <c r="O1139" i="54"/>
  <c r="O619" i="54"/>
  <c r="O1075" i="54"/>
  <c r="O665" i="54"/>
  <c r="O1121" i="54"/>
  <c r="O652" i="54"/>
  <c r="O1108" i="54"/>
  <c r="O639" i="54"/>
  <c r="O1095" i="54"/>
  <c r="O674" i="54"/>
  <c r="O1130" i="54"/>
  <c r="O570" i="54"/>
  <c r="O1026" i="54"/>
  <c r="O579" i="54"/>
  <c r="O1035" i="54"/>
  <c r="O538" i="54"/>
  <c r="O994" i="54"/>
  <c r="O599" i="54"/>
  <c r="O1055" i="54"/>
  <c r="O489" i="54"/>
  <c r="O945" i="54"/>
  <c r="O559" i="54"/>
  <c r="O1015" i="54"/>
  <c r="O484" i="54"/>
  <c r="O940" i="54"/>
  <c r="O519" i="54"/>
  <c r="O975" i="54"/>
  <c r="O522" i="54"/>
  <c r="O978" i="54"/>
  <c r="O536" i="54"/>
  <c r="O992" i="54"/>
  <c r="O472" i="54"/>
  <c r="O928" i="54"/>
  <c r="O467" i="54"/>
  <c r="O923" i="54"/>
  <c r="O473" i="54"/>
  <c r="O929" i="54"/>
  <c r="O621" i="54"/>
  <c r="O1077" i="54"/>
  <c r="O531" i="54"/>
  <c r="O987" i="54"/>
  <c r="O612" i="54"/>
  <c r="O1068" i="54"/>
  <c r="O679" i="54"/>
  <c r="O1135" i="54"/>
  <c r="O573" i="54"/>
  <c r="O1029" i="54"/>
  <c r="O608" i="54"/>
  <c r="O1064" i="54"/>
  <c r="O630" i="54"/>
  <c r="O1086" i="54"/>
  <c r="O640" i="54"/>
  <c r="O1096" i="54"/>
  <c r="O670" i="54"/>
  <c r="O1126" i="54"/>
  <c r="O565" i="54"/>
  <c r="O1021" i="54"/>
  <c r="O616" i="54"/>
  <c r="O1072" i="54"/>
  <c r="O675" i="54"/>
  <c r="O1131" i="54"/>
  <c r="O597" i="54"/>
  <c r="O1053" i="54"/>
  <c r="O657" i="54"/>
  <c r="O1113" i="54"/>
  <c r="O644" i="54"/>
  <c r="O1100" i="54"/>
  <c r="O631" i="54"/>
  <c r="O1087" i="54"/>
  <c r="O666" i="54"/>
  <c r="O1122" i="54"/>
  <c r="O557" i="54"/>
  <c r="O1013" i="54"/>
  <c r="O614" i="54"/>
  <c r="O1070" i="54"/>
  <c r="O500" i="54"/>
  <c r="O956" i="54"/>
  <c r="O591" i="54"/>
  <c r="O1047" i="54"/>
  <c r="O572" i="54"/>
  <c r="O1028" i="54"/>
  <c r="O551" i="54"/>
  <c r="O1007" i="54"/>
  <c r="O574" i="54"/>
  <c r="O1030" i="54"/>
  <c r="O511" i="54"/>
  <c r="O967" i="54"/>
  <c r="O514" i="54"/>
  <c r="O970" i="54"/>
  <c r="O528" i="54"/>
  <c r="O984" i="54"/>
  <c r="O523" i="54"/>
  <c r="O979" i="54"/>
  <c r="O510" i="54"/>
  <c r="O966" i="54"/>
  <c r="O609" i="54"/>
  <c r="O1065" i="54"/>
  <c r="O669" i="54"/>
  <c r="O1125" i="54"/>
  <c r="O637" i="54"/>
  <c r="O1093" i="54"/>
  <c r="O610" i="54"/>
  <c r="O1066" i="54"/>
  <c r="O667" i="54"/>
  <c r="O1123" i="54"/>
  <c r="O581" i="54"/>
  <c r="O1037" i="54"/>
  <c r="O649" i="54"/>
  <c r="O1105" i="54"/>
  <c r="O636" i="54"/>
  <c r="O1092" i="54"/>
  <c r="O623" i="54"/>
  <c r="O1079" i="54"/>
  <c r="O658" i="54"/>
  <c r="O1114" i="54"/>
  <c r="O555" i="54"/>
  <c r="O1011" i="54"/>
  <c r="O606" i="54"/>
  <c r="O1062" i="54"/>
  <c r="O604" i="54"/>
  <c r="O1060" i="54"/>
  <c r="O583" i="54"/>
  <c r="O1039" i="54"/>
  <c r="O564" i="54"/>
  <c r="O1020" i="54"/>
  <c r="O543" i="54"/>
  <c r="O999" i="54"/>
  <c r="O566" i="54"/>
  <c r="O1022" i="54"/>
  <c r="O503" i="54"/>
  <c r="O959" i="54"/>
  <c r="O506" i="54"/>
  <c r="O962" i="54"/>
  <c r="O520" i="54"/>
  <c r="O976" i="54"/>
  <c r="O515" i="54"/>
  <c r="O971" i="54"/>
  <c r="O502" i="54"/>
  <c r="O958" i="54"/>
  <c r="O513" i="54"/>
  <c r="O969" i="54"/>
  <c r="O584" i="54"/>
  <c r="O1040" i="54"/>
  <c r="O545" i="54"/>
  <c r="O1001" i="54"/>
  <c r="O678" i="54"/>
  <c r="O1134" i="54"/>
  <c r="O493" i="54"/>
  <c r="O949" i="54"/>
  <c r="O659" i="54"/>
  <c r="O1115" i="54"/>
  <c r="O641" i="54"/>
  <c r="O1097" i="54"/>
  <c r="O592" i="54"/>
  <c r="O1048" i="54"/>
  <c r="O650" i="54"/>
  <c r="O1106" i="54"/>
  <c r="O469" i="54"/>
  <c r="O925" i="54"/>
  <c r="O598" i="54"/>
  <c r="O1054" i="54"/>
  <c r="O596" i="54"/>
  <c r="O1052" i="54"/>
  <c r="O501" i="54"/>
  <c r="O957" i="54"/>
  <c r="O556" i="54"/>
  <c r="O1012" i="54"/>
  <c r="O532" i="54"/>
  <c r="O988" i="54"/>
  <c r="O558" i="54"/>
  <c r="O1014" i="54"/>
  <c r="O495" i="54"/>
  <c r="O951" i="54"/>
  <c r="O498" i="54"/>
  <c r="O954" i="54"/>
  <c r="O512" i="54"/>
  <c r="O968" i="54"/>
  <c r="O507" i="54"/>
  <c r="O963" i="54"/>
  <c r="O494" i="54"/>
  <c r="O950" i="54"/>
  <c r="O533" i="54"/>
  <c r="O989" i="54"/>
  <c r="O663" i="54"/>
  <c r="O1119" i="54"/>
  <c r="O656" i="54"/>
  <c r="O1112" i="54"/>
  <c r="O672" i="54"/>
  <c r="O1128" i="54"/>
  <c r="O546" i="54"/>
  <c r="O1002" i="54"/>
  <c r="O541" i="54"/>
  <c r="O997" i="54"/>
  <c r="O526" i="54"/>
  <c r="O982" i="54"/>
  <c r="O646" i="54"/>
  <c r="O1102" i="54"/>
  <c r="O594" i="54"/>
  <c r="O1050" i="54"/>
  <c r="O671" i="54"/>
  <c r="O1127" i="54"/>
  <c r="O585" i="54"/>
  <c r="O1041" i="54"/>
  <c r="O628" i="54"/>
  <c r="O1084" i="54"/>
  <c r="O477" i="54"/>
  <c r="O933" i="54"/>
  <c r="O549" i="54"/>
  <c r="O1005" i="54"/>
  <c r="O537" i="54"/>
  <c r="O993" i="54"/>
  <c r="O638" i="54"/>
  <c r="O1094" i="54"/>
  <c r="O680" i="54"/>
  <c r="O1136" i="54"/>
  <c r="O593" i="54"/>
  <c r="O1049" i="54"/>
  <c r="O481" i="54"/>
  <c r="O937" i="54"/>
  <c r="O685" i="54"/>
  <c r="O1141" i="54"/>
  <c r="O601" i="54"/>
  <c r="O1057" i="54"/>
  <c r="O571" i="54"/>
  <c r="O1027" i="54"/>
  <c r="O662" i="54"/>
  <c r="O1118" i="54"/>
  <c r="O651" i="54"/>
  <c r="O1107" i="54"/>
  <c r="O633" i="54"/>
  <c r="O1089" i="54"/>
  <c r="O684" i="54"/>
  <c r="O1140" i="54"/>
  <c r="O620" i="54"/>
  <c r="O1076" i="54"/>
  <c r="O642" i="54"/>
  <c r="O1098" i="54"/>
  <c r="O611" i="54"/>
  <c r="O1067" i="54"/>
  <c r="O590" i="54"/>
  <c r="O1046" i="54"/>
  <c r="O588" i="54"/>
  <c r="O1044" i="54"/>
  <c r="O525" i="54"/>
  <c r="O981" i="54"/>
  <c r="O548" i="54"/>
  <c r="O1004" i="54"/>
  <c r="O505" i="54"/>
  <c r="O961" i="54"/>
  <c r="O550" i="54"/>
  <c r="O1006" i="54"/>
  <c r="O487" i="54"/>
  <c r="O943" i="54"/>
  <c r="O490" i="54"/>
  <c r="O946" i="54"/>
  <c r="O504" i="54"/>
  <c r="O960" i="54"/>
  <c r="O499" i="54"/>
  <c r="O955" i="54"/>
  <c r="O486" i="54"/>
  <c r="O942" i="54"/>
  <c r="O485" i="54"/>
  <c r="O941" i="54"/>
  <c r="O524" i="54"/>
  <c r="O980" i="54"/>
  <c r="O568" i="54"/>
  <c r="O1024" i="54"/>
  <c r="O602" i="54"/>
  <c r="O1058" i="54"/>
  <c r="O664" i="54"/>
  <c r="O1120" i="54"/>
  <c r="O605" i="54"/>
  <c r="O1061" i="54"/>
  <c r="O553" i="54"/>
  <c r="O1009" i="54"/>
  <c r="O661" i="54"/>
  <c r="O1117" i="54"/>
  <c r="O643" i="54"/>
  <c r="O1099" i="54"/>
  <c r="O625" i="54"/>
  <c r="O1081" i="54"/>
  <c r="O676" i="54"/>
  <c r="O1132" i="54"/>
  <c r="O562" i="54"/>
  <c r="O1018" i="54"/>
  <c r="O634" i="54"/>
  <c r="O1090" i="54"/>
  <c r="O603" i="54"/>
  <c r="O1059" i="54"/>
  <c r="O582" i="54"/>
  <c r="O1038" i="54"/>
  <c r="O580" i="54"/>
  <c r="O1036" i="54"/>
  <c r="O518" i="54"/>
  <c r="O974" i="54"/>
  <c r="O540" i="54"/>
  <c r="O996" i="54"/>
  <c r="O509" i="54"/>
  <c r="O965" i="54"/>
  <c r="O542" i="54"/>
  <c r="O998" i="54"/>
  <c r="O479" i="54"/>
  <c r="O935" i="54"/>
  <c r="O482" i="54"/>
  <c r="O938" i="54"/>
  <c r="O496" i="54"/>
  <c r="O952" i="54"/>
  <c r="O491" i="54"/>
  <c r="O947" i="54"/>
  <c r="O478" i="54"/>
  <c r="O934" i="54"/>
  <c r="O539" i="54"/>
  <c r="O995" i="54"/>
  <c r="O544" i="54"/>
  <c r="O1000" i="54"/>
  <c r="O622" i="54"/>
  <c r="O1078" i="54"/>
  <c r="O653" i="54"/>
  <c r="O1109" i="54"/>
  <c r="O654" i="54"/>
  <c r="O1110" i="54"/>
  <c r="O645" i="54"/>
  <c r="O1101" i="54"/>
  <c r="O635" i="54"/>
  <c r="O1091" i="54"/>
  <c r="O681" i="54"/>
  <c r="O1137" i="54"/>
  <c r="O617" i="54"/>
  <c r="O1073" i="54"/>
  <c r="O668" i="54"/>
  <c r="O1124" i="54"/>
  <c r="O560" i="54"/>
  <c r="O1016" i="54"/>
  <c r="O626" i="54"/>
  <c r="O1082" i="54"/>
  <c r="O595" i="54"/>
  <c r="O1051" i="54"/>
  <c r="O577" i="54"/>
  <c r="O1033" i="54"/>
  <c r="O534" i="54"/>
  <c r="O990" i="54"/>
  <c r="O492" i="54"/>
  <c r="O948" i="54"/>
  <c r="O517" i="54"/>
  <c r="O973" i="54"/>
  <c r="O508" i="54"/>
  <c r="O964" i="54"/>
  <c r="O535" i="54"/>
  <c r="O991" i="54"/>
  <c r="O471" i="54"/>
  <c r="O927" i="54"/>
  <c r="O474" i="54"/>
  <c r="O930" i="54"/>
  <c r="O488" i="54"/>
  <c r="O944" i="54"/>
  <c r="O483" i="54"/>
  <c r="O939" i="54"/>
  <c r="O470" i="54"/>
  <c r="O926" i="54"/>
  <c r="P15" i="23"/>
  <c r="P3" i="54"/>
  <c r="P3" i="51"/>
  <c r="P3" i="50"/>
  <c r="Q3" i="76"/>
  <c r="P3" i="43"/>
  <c r="P3" i="61"/>
  <c r="P3" i="49"/>
  <c r="P3" i="46"/>
  <c r="P3" i="62"/>
  <c r="P3" i="31"/>
  <c r="P3" i="48"/>
  <c r="O600" i="54"/>
  <c r="O1056" i="54"/>
  <c r="O552" i="54"/>
  <c r="O1008" i="54"/>
  <c r="O673" i="54"/>
  <c r="O1129" i="54"/>
  <c r="O660" i="54"/>
  <c r="O1116" i="54"/>
  <c r="O682" i="54"/>
  <c r="O1138" i="54"/>
  <c r="O618" i="54"/>
  <c r="O1074" i="54"/>
  <c r="O587" i="54"/>
  <c r="O1043" i="54"/>
  <c r="O575" i="54"/>
  <c r="O1031" i="54"/>
  <c r="O607" i="54"/>
  <c r="O1063" i="54"/>
  <c r="O468" i="54"/>
  <c r="O924" i="54"/>
  <c r="O567" i="54"/>
  <c r="O1023" i="54"/>
  <c r="O497" i="54"/>
  <c r="O953" i="54"/>
  <c r="O527" i="54"/>
  <c r="O983" i="54"/>
  <c r="O530" i="54"/>
  <c r="O986" i="54"/>
  <c r="O466" i="54"/>
  <c r="O922" i="54"/>
  <c r="O475" i="54"/>
  <c r="O931" i="54"/>
  <c r="O677" i="54"/>
  <c r="O1133" i="54"/>
  <c r="O586" i="54"/>
  <c r="O1042" i="54"/>
  <c r="O576" i="54"/>
  <c r="O1032" i="54"/>
  <c r="O547" i="54"/>
  <c r="O1003" i="54"/>
  <c r="O563" i="54"/>
  <c r="O1019" i="54"/>
  <c r="O687" i="54" l="1"/>
  <c r="O915" i="54"/>
  <c r="P11" i="54"/>
  <c r="P19" i="54"/>
  <c r="P27" i="54"/>
  <c r="P35" i="54"/>
  <c r="P43" i="54"/>
  <c r="P51" i="54"/>
  <c r="P59" i="54"/>
  <c r="P67" i="54"/>
  <c r="P32" i="54"/>
  <c r="P33" i="54"/>
  <c r="P16" i="54"/>
  <c r="P17" i="54"/>
  <c r="P29" i="54"/>
  <c r="P24" i="54"/>
  <c r="P25" i="54"/>
  <c r="P37" i="54"/>
  <c r="P48" i="54"/>
  <c r="P49" i="54"/>
  <c r="P77" i="54"/>
  <c r="P88" i="54"/>
  <c r="P96" i="54"/>
  <c r="P104" i="54"/>
  <c r="P112" i="54"/>
  <c r="P41" i="54"/>
  <c r="P57" i="54"/>
  <c r="P53" i="54"/>
  <c r="P85" i="54"/>
  <c r="P40" i="54"/>
  <c r="P56" i="54"/>
  <c r="P111" i="54"/>
  <c r="P119" i="54"/>
  <c r="P21" i="54"/>
  <c r="P87" i="54"/>
  <c r="P92" i="54"/>
  <c r="P97" i="54"/>
  <c r="P101" i="54"/>
  <c r="P128" i="54"/>
  <c r="P136" i="54"/>
  <c r="P152" i="54"/>
  <c r="P65" i="54"/>
  <c r="P80" i="54"/>
  <c r="P102" i="54"/>
  <c r="P103" i="54"/>
  <c r="P117" i="54"/>
  <c r="P64" i="54"/>
  <c r="P93" i="54"/>
  <c r="P120" i="54"/>
  <c r="P159" i="54"/>
  <c r="P72" i="54"/>
  <c r="P132" i="54"/>
  <c r="P148" i="54"/>
  <c r="P156" i="54"/>
  <c r="P69" i="54"/>
  <c r="P100" i="54"/>
  <c r="P163" i="54"/>
  <c r="P171" i="54"/>
  <c r="P179" i="54"/>
  <c r="P187" i="54"/>
  <c r="P195" i="54"/>
  <c r="P133" i="54"/>
  <c r="P149" i="54"/>
  <c r="P105" i="54"/>
  <c r="P165" i="54"/>
  <c r="P173" i="54"/>
  <c r="P181" i="54"/>
  <c r="P189" i="54"/>
  <c r="P197" i="54"/>
  <c r="P205" i="54"/>
  <c r="P213" i="54"/>
  <c r="P221" i="54"/>
  <c r="P229" i="54"/>
  <c r="P239" i="54"/>
  <c r="P247" i="54"/>
  <c r="P701" i="54" s="1"/>
  <c r="P255" i="54"/>
  <c r="P709" i="54" s="1"/>
  <c r="P263" i="54"/>
  <c r="P717" i="54" s="1"/>
  <c r="P73" i="54"/>
  <c r="P79" i="54"/>
  <c r="P125" i="54"/>
  <c r="P126" i="54"/>
  <c r="P129" i="54"/>
  <c r="P141" i="54"/>
  <c r="P142" i="54"/>
  <c r="P145" i="54"/>
  <c r="P164" i="54"/>
  <c r="P172" i="54"/>
  <c r="P178" i="54"/>
  <c r="P124" i="54"/>
  <c r="P177" i="54"/>
  <c r="P188" i="54"/>
  <c r="P202" i="54"/>
  <c r="P204" i="54"/>
  <c r="P218" i="54"/>
  <c r="P220" i="54"/>
  <c r="P238" i="54"/>
  <c r="P692" i="54" s="1"/>
  <c r="P252" i="54"/>
  <c r="P706" i="54" s="1"/>
  <c r="P254" i="54"/>
  <c r="P708" i="54" s="1"/>
  <c r="P118" i="54"/>
  <c r="P140" i="54"/>
  <c r="P162" i="54"/>
  <c r="P186" i="54"/>
  <c r="P244" i="54"/>
  <c r="P698" i="54" s="1"/>
  <c r="P269" i="54"/>
  <c r="P723" i="54" s="1"/>
  <c r="P278" i="54"/>
  <c r="P732" i="54" s="1"/>
  <c r="P333" i="54"/>
  <c r="P787" i="54" s="1"/>
  <c r="P341" i="54"/>
  <c r="P795" i="54" s="1"/>
  <c r="P121" i="54"/>
  <c r="P170" i="54"/>
  <c r="P262" i="54"/>
  <c r="P716" i="54" s="1"/>
  <c r="P284" i="54"/>
  <c r="P738" i="54" s="1"/>
  <c r="P290" i="54"/>
  <c r="P744" i="54" s="1"/>
  <c r="P309" i="54"/>
  <c r="P763" i="54" s="1"/>
  <c r="P318" i="54"/>
  <c r="P772" i="54" s="1"/>
  <c r="P319" i="54"/>
  <c r="P773" i="54" s="1"/>
  <c r="P347" i="54"/>
  <c r="P801" i="54" s="1"/>
  <c r="P350" i="54"/>
  <c r="P804" i="54" s="1"/>
  <c r="P356" i="54"/>
  <c r="P810" i="54" s="1"/>
  <c r="P364" i="54"/>
  <c r="P818" i="54" s="1"/>
  <c r="P203" i="54"/>
  <c r="P211" i="54"/>
  <c r="P285" i="54"/>
  <c r="P739" i="54" s="1"/>
  <c r="P294" i="54"/>
  <c r="P748" i="54" s="1"/>
  <c r="P324" i="54"/>
  <c r="P778" i="54" s="1"/>
  <c r="P109" i="54"/>
  <c r="P161" i="54"/>
  <c r="P196" i="54"/>
  <c r="P210" i="54"/>
  <c r="P228" i="54"/>
  <c r="P270" i="54"/>
  <c r="P724" i="54" s="1"/>
  <c r="P271" i="54"/>
  <c r="P725" i="54" s="1"/>
  <c r="P306" i="54"/>
  <c r="P760" i="54" s="1"/>
  <c r="P325" i="54"/>
  <c r="P779" i="54" s="1"/>
  <c r="P334" i="54"/>
  <c r="P788" i="54" s="1"/>
  <c r="P335" i="54"/>
  <c r="P789" i="54" s="1"/>
  <c r="P339" i="54"/>
  <c r="P793" i="54" s="1"/>
  <c r="P342" i="54"/>
  <c r="P796" i="54" s="1"/>
  <c r="P180" i="54"/>
  <c r="P260" i="54"/>
  <c r="P714" i="54" s="1"/>
  <c r="P277" i="54"/>
  <c r="P731" i="54" s="1"/>
  <c r="P286" i="54"/>
  <c r="P740" i="54" s="1"/>
  <c r="P194" i="54"/>
  <c r="P212" i="54"/>
  <c r="P227" i="54"/>
  <c r="P371" i="54"/>
  <c r="P825" i="54" s="1"/>
  <c r="P373" i="54"/>
  <c r="P827" i="54" s="1"/>
  <c r="P387" i="54"/>
  <c r="P841" i="54" s="1"/>
  <c r="P389" i="54"/>
  <c r="P843" i="54" s="1"/>
  <c r="P403" i="54"/>
  <c r="P857" i="54" s="1"/>
  <c r="P405" i="54"/>
  <c r="P859" i="54" s="1"/>
  <c r="P245" i="54"/>
  <c r="P699" i="54" s="1"/>
  <c r="P282" i="54"/>
  <c r="P736" i="54" s="1"/>
  <c r="P311" i="54"/>
  <c r="P765" i="54" s="1"/>
  <c r="P169" i="54"/>
  <c r="P219" i="54"/>
  <c r="P274" i="54"/>
  <c r="P728" i="54" s="1"/>
  <c r="P298" i="54"/>
  <c r="P752" i="54" s="1"/>
  <c r="P226" i="54"/>
  <c r="P303" i="54"/>
  <c r="P757" i="54" s="1"/>
  <c r="P378" i="54"/>
  <c r="P832" i="54" s="1"/>
  <c r="P394" i="54"/>
  <c r="P848" i="54" s="1"/>
  <c r="P81" i="54"/>
  <c r="P157" i="54"/>
  <c r="P253" i="54"/>
  <c r="P707" i="54" s="1"/>
  <c r="P301" i="54"/>
  <c r="P755" i="54" s="1"/>
  <c r="P302" i="54"/>
  <c r="P756" i="54" s="1"/>
  <c r="P310" i="54"/>
  <c r="P764" i="54" s="1"/>
  <c r="P95" i="54"/>
  <c r="P261" i="54"/>
  <c r="P715" i="54" s="1"/>
  <c r="P276" i="54"/>
  <c r="P730" i="54" s="1"/>
  <c r="P332" i="54"/>
  <c r="P786" i="54" s="1"/>
  <c r="P365" i="54"/>
  <c r="P819" i="54" s="1"/>
  <c r="P380" i="54"/>
  <c r="P834" i="54" s="1"/>
  <c r="P396" i="54"/>
  <c r="P850" i="54" s="1"/>
  <c r="P411" i="54"/>
  <c r="P865" i="54" s="1"/>
  <c r="P246" i="54"/>
  <c r="P700" i="54" s="1"/>
  <c r="P268" i="54"/>
  <c r="P722" i="54" s="1"/>
  <c r="P293" i="54"/>
  <c r="P747" i="54" s="1"/>
  <c r="P326" i="54"/>
  <c r="P780" i="54" s="1"/>
  <c r="P412" i="54"/>
  <c r="P866" i="54" s="1"/>
  <c r="P433" i="54"/>
  <c r="P887" i="54" s="1"/>
  <c r="P441" i="54"/>
  <c r="P895" i="54" s="1"/>
  <c r="P449" i="54"/>
  <c r="P903" i="54" s="1"/>
  <c r="P457" i="54"/>
  <c r="P911" i="54" s="1"/>
  <c r="P355" i="54"/>
  <c r="P809" i="54" s="1"/>
  <c r="P423" i="54"/>
  <c r="P877" i="54" s="1"/>
  <c r="P438" i="54"/>
  <c r="P892" i="54" s="1"/>
  <c r="P455" i="54"/>
  <c r="P909" i="54" s="1"/>
  <c r="P327" i="54"/>
  <c r="P781" i="54" s="1"/>
  <c r="P349" i="54"/>
  <c r="P803" i="54" s="1"/>
  <c r="P372" i="54"/>
  <c r="P826" i="54" s="1"/>
  <c r="P404" i="54"/>
  <c r="P858" i="54" s="1"/>
  <c r="P410" i="54"/>
  <c r="P864" i="54" s="1"/>
  <c r="P430" i="54"/>
  <c r="P884" i="54" s="1"/>
  <c r="P447" i="54"/>
  <c r="P901" i="54" s="1"/>
  <c r="P348" i="54"/>
  <c r="P802" i="54" s="1"/>
  <c r="P381" i="54"/>
  <c r="P835" i="54" s="1"/>
  <c r="P395" i="54"/>
  <c r="P849" i="54" s="1"/>
  <c r="P421" i="54"/>
  <c r="P875" i="54" s="1"/>
  <c r="P357" i="54"/>
  <c r="P811" i="54" s="1"/>
  <c r="P317" i="54"/>
  <c r="P771" i="54" s="1"/>
  <c r="P388" i="54"/>
  <c r="P842" i="54" s="1"/>
  <c r="P363" i="54"/>
  <c r="P817" i="54" s="1"/>
  <c r="P418" i="54"/>
  <c r="P872" i="54" s="1"/>
  <c r="P422" i="54"/>
  <c r="P876" i="54" s="1"/>
  <c r="P431" i="54"/>
  <c r="P885" i="54" s="1"/>
  <c r="P446" i="54"/>
  <c r="P900" i="54" s="1"/>
  <c r="P426" i="54"/>
  <c r="P880" i="54" s="1"/>
  <c r="P379" i="54"/>
  <c r="P833" i="54" s="1"/>
  <c r="P432" i="54"/>
  <c r="P886" i="54" s="1"/>
  <c r="P435" i="54"/>
  <c r="P889" i="54" s="1"/>
  <c r="P413" i="54"/>
  <c r="P867" i="54" s="1"/>
  <c r="P338" i="54"/>
  <c r="P792" i="54" s="1"/>
  <c r="P397" i="54"/>
  <c r="P851" i="54" s="1"/>
  <c r="P429" i="54"/>
  <c r="P883" i="54" s="1"/>
  <c r="P454" i="54"/>
  <c r="P908" i="54" s="1"/>
  <c r="P354" i="54"/>
  <c r="P808" i="54" s="1"/>
  <c r="P340" i="54"/>
  <c r="P794" i="54" s="1"/>
  <c r="P191" i="54"/>
  <c r="P443" i="54"/>
  <c r="P897" i="54" s="1"/>
  <c r="P428" i="54"/>
  <c r="P882" i="54" s="1"/>
  <c r="P424" i="54"/>
  <c r="P878" i="54" s="1"/>
  <c r="P384" i="54"/>
  <c r="P838" i="54" s="1"/>
  <c r="P392" i="54"/>
  <c r="P846" i="54" s="1"/>
  <c r="P175" i="54"/>
  <c r="P248" i="54"/>
  <c r="P702" i="54" s="1"/>
  <c r="P275" i="54"/>
  <c r="P729" i="54" s="1"/>
  <c r="P259" i="54"/>
  <c r="P713" i="54" s="1"/>
  <c r="P224" i="54"/>
  <c r="P280" i="54"/>
  <c r="P734" i="54" s="1"/>
  <c r="P155" i="54"/>
  <c r="P58" i="54"/>
  <c r="P22" i="54"/>
  <c r="P137" i="54"/>
  <c r="P127" i="54"/>
  <c r="P18" i="54"/>
  <c r="P439" i="54"/>
  <c r="P893" i="54" s="1"/>
  <c r="P367" i="54"/>
  <c r="P821" i="54" s="1"/>
  <c r="P440" i="54"/>
  <c r="P894" i="54" s="1"/>
  <c r="P295" i="54"/>
  <c r="P749" i="54" s="1"/>
  <c r="P391" i="54"/>
  <c r="P845" i="54" s="1"/>
  <c r="P185" i="54"/>
  <c r="P406" i="54"/>
  <c r="P860" i="54" s="1"/>
  <c r="P358" i="54"/>
  <c r="P812" i="54" s="1"/>
  <c r="P242" i="54"/>
  <c r="P696" i="54" s="1"/>
  <c r="P200" i="54"/>
  <c r="P135" i="54"/>
  <c r="P113" i="54"/>
  <c r="P199" i="54"/>
  <c r="P86" i="54"/>
  <c r="P158" i="54"/>
  <c r="P90" i="54"/>
  <c r="P55" i="54"/>
  <c r="P448" i="54"/>
  <c r="P902" i="54" s="1"/>
  <c r="P442" i="54"/>
  <c r="P896" i="54" s="1"/>
  <c r="P193" i="54"/>
  <c r="P437" i="54"/>
  <c r="P891" i="54" s="1"/>
  <c r="P377" i="54"/>
  <c r="P831" i="54" s="1"/>
  <c r="P436" i="54"/>
  <c r="P890" i="54" s="1"/>
  <c r="P420" i="54"/>
  <c r="P874" i="54" s="1"/>
  <c r="P414" i="54"/>
  <c r="P868" i="54" s="1"/>
  <c r="P167" i="54"/>
  <c r="P316" i="54"/>
  <c r="P770" i="54" s="1"/>
  <c r="P369" i="54"/>
  <c r="P823" i="54" s="1"/>
  <c r="P297" i="54"/>
  <c r="P751" i="54" s="1"/>
  <c r="P258" i="54"/>
  <c r="P712" i="54" s="1"/>
  <c r="P398" i="54"/>
  <c r="P852" i="54" s="1"/>
  <c r="P289" i="54"/>
  <c r="P743" i="54" s="1"/>
  <c r="P323" i="54"/>
  <c r="P777" i="54" s="1"/>
  <c r="P283" i="54"/>
  <c r="P737" i="54" s="1"/>
  <c r="P265" i="54"/>
  <c r="P719" i="54" s="1"/>
  <c r="P336" i="54"/>
  <c r="P790" i="54" s="1"/>
  <c r="P304" i="54"/>
  <c r="P758" i="54" s="1"/>
  <c r="P272" i="54"/>
  <c r="P726" i="54" s="1"/>
  <c r="P241" i="54"/>
  <c r="P695" i="54" s="1"/>
  <c r="P190" i="54"/>
  <c r="P160" i="54"/>
  <c r="P198" i="54"/>
  <c r="P154" i="54"/>
  <c r="P131" i="54"/>
  <c r="P82" i="54"/>
  <c r="P74" i="54"/>
  <c r="P122" i="54"/>
  <c r="P91" i="54"/>
  <c r="P38" i="54"/>
  <c r="P15" i="54"/>
  <c r="P36" i="54"/>
  <c r="P314" i="54"/>
  <c r="P768" i="54" s="1"/>
  <c r="P266" i="54"/>
  <c r="P720" i="54" s="1"/>
  <c r="P328" i="54"/>
  <c r="P782" i="54" s="1"/>
  <c r="P206" i="54"/>
  <c r="P99" i="54"/>
  <c r="P184" i="54"/>
  <c r="P146" i="54"/>
  <c r="P107" i="54"/>
  <c r="P46" i="54"/>
  <c r="P23" i="54"/>
  <c r="P44" i="54"/>
  <c r="P110" i="54"/>
  <c r="P407" i="54"/>
  <c r="P861" i="54" s="1"/>
  <c r="P399" i="54"/>
  <c r="P853" i="54" s="1"/>
  <c r="P370" i="54"/>
  <c r="P824" i="54" s="1"/>
  <c r="P352" i="54"/>
  <c r="P806" i="54" s="1"/>
  <c r="P315" i="54"/>
  <c r="P769" i="54" s="1"/>
  <c r="P456" i="54"/>
  <c r="P910" i="54" s="1"/>
  <c r="P292" i="54"/>
  <c r="P746" i="54" s="1"/>
  <c r="P150" i="54"/>
  <c r="P376" i="54"/>
  <c r="P830" i="54" s="1"/>
  <c r="P390" i="54"/>
  <c r="P844" i="54" s="1"/>
  <c r="P345" i="54"/>
  <c r="P799" i="54" s="1"/>
  <c r="P267" i="54"/>
  <c r="P721" i="54" s="1"/>
  <c r="P209" i="54"/>
  <c r="P344" i="54"/>
  <c r="P798" i="54" s="1"/>
  <c r="P240" i="54"/>
  <c r="P694" i="54" s="1"/>
  <c r="P207" i="54"/>
  <c r="P151" i="54"/>
  <c r="P138" i="54"/>
  <c r="P147" i="54"/>
  <c r="P116" i="54"/>
  <c r="P144" i="54"/>
  <c r="P89" i="54"/>
  <c r="P31" i="54"/>
  <c r="P115" i="54"/>
  <c r="P375" i="54"/>
  <c r="P829" i="54" s="1"/>
  <c r="P313" i="54"/>
  <c r="P767" i="54" s="1"/>
  <c r="P279" i="54"/>
  <c r="P733" i="54" s="1"/>
  <c r="P296" i="54"/>
  <c r="P750" i="54" s="1"/>
  <c r="P230" i="54"/>
  <c r="P68" i="54"/>
  <c r="P84" i="54"/>
  <c r="P76" i="54"/>
  <c r="P62" i="54"/>
  <c r="P28" i="54"/>
  <c r="P54" i="54"/>
  <c r="P60" i="54"/>
  <c r="P452" i="54"/>
  <c r="P906" i="54" s="1"/>
  <c r="P434" i="54"/>
  <c r="P888" i="54" s="1"/>
  <c r="P425" i="54"/>
  <c r="P879" i="54" s="1"/>
  <c r="P400" i="54"/>
  <c r="P854" i="54" s="1"/>
  <c r="P453" i="54"/>
  <c r="P907" i="54" s="1"/>
  <c r="P386" i="54"/>
  <c r="P840" i="54" s="1"/>
  <c r="P416" i="54"/>
  <c r="P870" i="54" s="1"/>
  <c r="P307" i="54"/>
  <c r="P761" i="54" s="1"/>
  <c r="P385" i="54"/>
  <c r="P839" i="54" s="1"/>
  <c r="P291" i="54"/>
  <c r="P745" i="54" s="1"/>
  <c r="P382" i="54"/>
  <c r="P836" i="54" s="1"/>
  <c r="P249" i="54"/>
  <c r="P703" i="54" s="1"/>
  <c r="P201" i="54"/>
  <c r="P139" i="54"/>
  <c r="P168" i="54"/>
  <c r="P30" i="54"/>
  <c r="P216" i="54"/>
  <c r="P66" i="54"/>
  <c r="P417" i="54"/>
  <c r="P871" i="54" s="1"/>
  <c r="P408" i="54"/>
  <c r="P862" i="54" s="1"/>
  <c r="P409" i="54"/>
  <c r="P863" i="54" s="1"/>
  <c r="P450" i="54"/>
  <c r="P904" i="54" s="1"/>
  <c r="P287" i="54"/>
  <c r="P741" i="54" s="1"/>
  <c r="P217" i="54"/>
  <c r="P351" i="54"/>
  <c r="P805" i="54" s="1"/>
  <c r="P300" i="54"/>
  <c r="P754" i="54" s="1"/>
  <c r="P331" i="54"/>
  <c r="P785" i="54" s="1"/>
  <c r="P208" i="54"/>
  <c r="P114" i="54"/>
  <c r="P225" i="54"/>
  <c r="P374" i="54"/>
  <c r="P828" i="54" s="1"/>
  <c r="P183" i="54"/>
  <c r="P108" i="54"/>
  <c r="P264" i="54"/>
  <c r="P718" i="54" s="1"/>
  <c r="P346" i="54"/>
  <c r="P800" i="54" s="1"/>
  <c r="P368" i="54"/>
  <c r="P822" i="54" s="1"/>
  <c r="P419" i="54"/>
  <c r="P873" i="54" s="1"/>
  <c r="P322" i="54"/>
  <c r="P776" i="54" s="1"/>
  <c r="P343" i="54"/>
  <c r="P797" i="54" s="1"/>
  <c r="P321" i="54"/>
  <c r="P775" i="54" s="1"/>
  <c r="P243" i="54"/>
  <c r="P697" i="54" s="1"/>
  <c r="P360" i="54"/>
  <c r="P814" i="54" s="1"/>
  <c r="P401" i="54"/>
  <c r="P855" i="54" s="1"/>
  <c r="P362" i="54"/>
  <c r="P816" i="54" s="1"/>
  <c r="P281" i="54"/>
  <c r="P735" i="54" s="1"/>
  <c r="P366" i="54"/>
  <c r="P820" i="54" s="1"/>
  <c r="P337" i="54"/>
  <c r="P791" i="54" s="1"/>
  <c r="P308" i="54"/>
  <c r="P762" i="54" s="1"/>
  <c r="P251" i="54"/>
  <c r="P705" i="54" s="1"/>
  <c r="P320" i="54"/>
  <c r="P774" i="54" s="1"/>
  <c r="P288" i="54"/>
  <c r="P742" i="54" s="1"/>
  <c r="P223" i="54"/>
  <c r="P134" i="54"/>
  <c r="P174" i="54"/>
  <c r="P215" i="54"/>
  <c r="P78" i="54"/>
  <c r="P26" i="54"/>
  <c r="P143" i="54"/>
  <c r="P83" i="54"/>
  <c r="P106" i="54"/>
  <c r="P45" i="54"/>
  <c r="P61" i="54"/>
  <c r="P14" i="54"/>
  <c r="P70" i="54"/>
  <c r="P34" i="54"/>
  <c r="P12" i="54"/>
  <c r="P353" i="54"/>
  <c r="P807" i="54" s="1"/>
  <c r="P166" i="54"/>
  <c r="P256" i="54"/>
  <c r="P710" i="54" s="1"/>
  <c r="P182" i="54"/>
  <c r="P176" i="54"/>
  <c r="P47" i="54"/>
  <c r="P52" i="54"/>
  <c r="P63" i="54"/>
  <c r="P71" i="54"/>
  <c r="P445" i="54"/>
  <c r="P899" i="54" s="1"/>
  <c r="P415" i="54"/>
  <c r="P869" i="54" s="1"/>
  <c r="P402" i="54"/>
  <c r="P856" i="54" s="1"/>
  <c r="P451" i="54"/>
  <c r="P905" i="54" s="1"/>
  <c r="P330" i="54"/>
  <c r="P784" i="54" s="1"/>
  <c r="P359" i="54"/>
  <c r="P813" i="54" s="1"/>
  <c r="P383" i="54"/>
  <c r="P837" i="54" s="1"/>
  <c r="P444" i="54"/>
  <c r="P898" i="54" s="1"/>
  <c r="P427" i="54"/>
  <c r="P881" i="54" s="1"/>
  <c r="P393" i="54"/>
  <c r="P847" i="54" s="1"/>
  <c r="P305" i="54"/>
  <c r="P759" i="54" s="1"/>
  <c r="P329" i="54"/>
  <c r="P783" i="54" s="1"/>
  <c r="P361" i="54"/>
  <c r="P815" i="54" s="1"/>
  <c r="P273" i="54"/>
  <c r="P727" i="54" s="1"/>
  <c r="P257" i="54"/>
  <c r="P711" i="54" s="1"/>
  <c r="P222" i="54"/>
  <c r="P214" i="54"/>
  <c r="P130" i="54"/>
  <c r="P98" i="54"/>
  <c r="P20" i="54"/>
  <c r="P42" i="54"/>
  <c r="P50" i="54"/>
  <c r="P75" i="54"/>
  <c r="P94" i="54"/>
  <c r="P299" i="54"/>
  <c r="P753" i="54" s="1"/>
  <c r="P312" i="54"/>
  <c r="P766" i="54" s="1"/>
  <c r="P250" i="54"/>
  <c r="P704" i="54" s="1"/>
  <c r="P123" i="54"/>
  <c r="P13" i="54"/>
  <c r="P39" i="54"/>
  <c r="P153" i="54"/>
  <c r="P192" i="54"/>
  <c r="P4" i="54"/>
  <c r="Q14" i="23"/>
  <c r="P4" i="51"/>
  <c r="P4" i="43"/>
  <c r="P4" i="49"/>
  <c r="P4" i="46"/>
  <c r="P4" i="61"/>
  <c r="P4" i="31"/>
  <c r="P4" i="48"/>
  <c r="P4" i="50"/>
  <c r="P4" i="62"/>
  <c r="Q4" i="76"/>
  <c r="P693" i="54" l="1"/>
  <c r="P913" i="54" s="1"/>
  <c r="P1149" i="54"/>
  <c r="P647" i="54"/>
  <c r="P1103" i="54"/>
  <c r="P526" i="54"/>
  <c r="P982" i="54"/>
  <c r="P539" i="54"/>
  <c r="P995" i="54"/>
  <c r="P486" i="54"/>
  <c r="P942" i="54"/>
  <c r="P541" i="54"/>
  <c r="P997" i="54"/>
  <c r="P640" i="54"/>
  <c r="P1096" i="54"/>
  <c r="P530" i="54"/>
  <c r="P986" i="54"/>
  <c r="P518" i="54"/>
  <c r="P974" i="54"/>
  <c r="P598" i="54"/>
  <c r="P1054" i="54"/>
  <c r="P523" i="54"/>
  <c r="P979" i="54"/>
  <c r="P544" i="54"/>
  <c r="P1000" i="54"/>
  <c r="P478" i="54"/>
  <c r="P934" i="54"/>
  <c r="P537" i="54"/>
  <c r="P993" i="54"/>
  <c r="P654" i="54"/>
  <c r="P1110" i="54"/>
  <c r="P477" i="54"/>
  <c r="P933" i="54"/>
  <c r="P683" i="54"/>
  <c r="P1139" i="54"/>
  <c r="P666" i="54"/>
  <c r="P1122" i="54"/>
  <c r="P579" i="54"/>
  <c r="P1035" i="54"/>
  <c r="P581" i="54"/>
  <c r="P1037" i="54"/>
  <c r="P684" i="54"/>
  <c r="P1140" i="54"/>
  <c r="P620" i="54"/>
  <c r="P1076" i="54"/>
  <c r="P618" i="54"/>
  <c r="P1074" i="54"/>
  <c r="P575" i="54"/>
  <c r="P1031" i="54"/>
  <c r="P574" i="54"/>
  <c r="P1030" i="54"/>
  <c r="P567" i="54"/>
  <c r="P1023" i="54"/>
  <c r="P480" i="54"/>
  <c r="P936" i="54"/>
  <c r="P514" i="54"/>
  <c r="P970" i="54"/>
  <c r="P494" i="54"/>
  <c r="P950" i="54"/>
  <c r="P505" i="54"/>
  <c r="P961" i="54"/>
  <c r="P507" i="54"/>
  <c r="P963" i="54"/>
  <c r="P489" i="54"/>
  <c r="P945" i="54"/>
  <c r="P481" i="54"/>
  <c r="P937" i="54"/>
  <c r="P563" i="54"/>
  <c r="P1019" i="54"/>
  <c r="P671" i="54"/>
  <c r="P1127" i="54"/>
  <c r="P685" i="54"/>
  <c r="P1141" i="54"/>
  <c r="P599" i="54"/>
  <c r="P1055" i="54"/>
  <c r="P664" i="54"/>
  <c r="P1120" i="54"/>
  <c r="P501" i="54"/>
  <c r="P957" i="54"/>
  <c r="P586" i="54"/>
  <c r="P1042" i="54"/>
  <c r="P648" i="54"/>
  <c r="P1104" i="54"/>
  <c r="P568" i="54"/>
  <c r="P1024" i="54"/>
  <c r="P513" i="54"/>
  <c r="P969" i="54"/>
  <c r="P550" i="54"/>
  <c r="P1006" i="54"/>
  <c r="P682" i="54"/>
  <c r="P1138" i="54"/>
  <c r="P665" i="54"/>
  <c r="P1121" i="54"/>
  <c r="P658" i="54"/>
  <c r="P1114" i="54"/>
  <c r="P633" i="54"/>
  <c r="P1089" i="54"/>
  <c r="P580" i="54"/>
  <c r="P1036" i="54"/>
  <c r="P676" i="54"/>
  <c r="P1132" i="54"/>
  <c r="P560" i="54"/>
  <c r="P1016" i="54"/>
  <c r="P555" i="54"/>
  <c r="P1011" i="54"/>
  <c r="P548" i="54"/>
  <c r="P1004" i="54"/>
  <c r="P591" i="54"/>
  <c r="P1047" i="54"/>
  <c r="P566" i="54"/>
  <c r="P1022" i="54"/>
  <c r="P559" i="54"/>
  <c r="P1015" i="54"/>
  <c r="P479" i="54"/>
  <c r="P935" i="54"/>
  <c r="P506" i="54"/>
  <c r="P962" i="54"/>
  <c r="P468" i="54"/>
  <c r="P924" i="54"/>
  <c r="P525" i="54"/>
  <c r="P981" i="54"/>
  <c r="P638" i="54"/>
  <c r="P1094" i="54"/>
  <c r="P672" i="54"/>
  <c r="P1128" i="54"/>
  <c r="P485" i="54"/>
  <c r="P941" i="54"/>
  <c r="P515" i="54"/>
  <c r="P971" i="54"/>
  <c r="P571" i="54"/>
  <c r="P1027" i="54"/>
  <c r="P562" i="54"/>
  <c r="P1018" i="54"/>
  <c r="P491" i="54"/>
  <c r="P947" i="54"/>
  <c r="P609" i="54"/>
  <c r="P1065" i="54"/>
  <c r="P590" i="54"/>
  <c r="P1046" i="54"/>
  <c r="P610" i="54"/>
  <c r="P1066" i="54"/>
  <c r="P667" i="54"/>
  <c r="P1123" i="54"/>
  <c r="P651" i="54"/>
  <c r="P1107" i="54"/>
  <c r="P675" i="54"/>
  <c r="P1131" i="54"/>
  <c r="P627" i="54"/>
  <c r="P1083" i="54"/>
  <c r="P534" i="54"/>
  <c r="P990" i="54"/>
  <c r="P668" i="54"/>
  <c r="P1124" i="54"/>
  <c r="P604" i="54"/>
  <c r="P1060" i="54"/>
  <c r="P524" i="54"/>
  <c r="P980" i="54"/>
  <c r="P519" i="54"/>
  <c r="P975" i="54"/>
  <c r="P583" i="54"/>
  <c r="P1039" i="54"/>
  <c r="P511" i="54"/>
  <c r="P967" i="54"/>
  <c r="P551" i="54"/>
  <c r="P1007" i="54"/>
  <c r="P484" i="54"/>
  <c r="P940" i="54"/>
  <c r="P498" i="54"/>
  <c r="P954" i="54"/>
  <c r="P475" i="54"/>
  <c r="P931" i="54"/>
  <c r="P469" i="54"/>
  <c r="P925" i="54"/>
  <c r="P470" i="54"/>
  <c r="P926" i="54"/>
  <c r="P653" i="54"/>
  <c r="P1109" i="54"/>
  <c r="P622" i="54"/>
  <c r="P1078" i="54"/>
  <c r="P655" i="54"/>
  <c r="P1111" i="54"/>
  <c r="P681" i="54"/>
  <c r="P1137" i="54"/>
  <c r="P649" i="54"/>
  <c r="P1105" i="54"/>
  <c r="P616" i="54"/>
  <c r="P1072" i="54"/>
  <c r="P641" i="54"/>
  <c r="P1097" i="54"/>
  <c r="P673" i="54"/>
  <c r="P1129" i="54"/>
  <c r="P619" i="54"/>
  <c r="P1075" i="54"/>
  <c r="P528" i="54"/>
  <c r="P984" i="54"/>
  <c r="P660" i="54"/>
  <c r="P1116" i="54"/>
  <c r="P588" i="54"/>
  <c r="P1044" i="54"/>
  <c r="P611" i="54"/>
  <c r="P1067" i="54"/>
  <c r="P572" i="54"/>
  <c r="P1028" i="54"/>
  <c r="P556" i="54"/>
  <c r="P1012" i="54"/>
  <c r="P495" i="54"/>
  <c r="P951" i="54"/>
  <c r="P543" i="54"/>
  <c r="P999" i="54"/>
  <c r="P472" i="54"/>
  <c r="P928" i="54"/>
  <c r="P490" i="54"/>
  <c r="P946" i="54"/>
  <c r="P497" i="54"/>
  <c r="P953" i="54"/>
  <c r="P502" i="54"/>
  <c r="P958" i="54"/>
  <c r="P631" i="54"/>
  <c r="P1087" i="54"/>
  <c r="P670" i="54"/>
  <c r="P1126" i="54"/>
  <c r="P623" i="54"/>
  <c r="P1079" i="54"/>
  <c r="P509" i="54"/>
  <c r="P965" i="54"/>
  <c r="P601" i="54"/>
  <c r="P1057" i="54"/>
  <c r="P594" i="54"/>
  <c r="P1050" i="54"/>
  <c r="P615" i="54"/>
  <c r="P1071" i="54"/>
  <c r="P549" i="54"/>
  <c r="P1005" i="54"/>
  <c r="P538" i="54"/>
  <c r="P994" i="54"/>
  <c r="P533" i="54"/>
  <c r="P989" i="54"/>
  <c r="P578" i="54"/>
  <c r="P1034" i="54"/>
  <c r="P602" i="54"/>
  <c r="P1058" i="54"/>
  <c r="P553" i="54"/>
  <c r="P1009" i="54"/>
  <c r="P637" i="54"/>
  <c r="P1093" i="54"/>
  <c r="P516" i="54"/>
  <c r="P972" i="54"/>
  <c r="P629" i="54"/>
  <c r="P1085" i="54"/>
  <c r="P680" i="54"/>
  <c r="P1136" i="54"/>
  <c r="P483" i="54"/>
  <c r="P939" i="54"/>
  <c r="P593" i="54"/>
  <c r="P1049" i="54"/>
  <c r="P639" i="54"/>
  <c r="P1095" i="54"/>
  <c r="P493" i="54"/>
  <c r="P949" i="54"/>
  <c r="P510" i="54"/>
  <c r="P966" i="54"/>
  <c r="P679" i="54"/>
  <c r="P1135" i="54"/>
  <c r="P564" i="54"/>
  <c r="P1020" i="54"/>
  <c r="P625" i="54"/>
  <c r="P1081" i="54"/>
  <c r="P617" i="54"/>
  <c r="P1073" i="54"/>
  <c r="P659" i="54"/>
  <c r="P1115" i="54"/>
  <c r="P600" i="54"/>
  <c r="P1056" i="54"/>
  <c r="P652" i="54"/>
  <c r="P1108" i="54"/>
  <c r="P650" i="54"/>
  <c r="P1106" i="54"/>
  <c r="P603" i="54"/>
  <c r="P1059" i="54"/>
  <c r="P558" i="54"/>
  <c r="P1014" i="54"/>
  <c r="P552" i="54"/>
  <c r="P1008" i="54"/>
  <c r="P540" i="54"/>
  <c r="P996" i="54"/>
  <c r="P532" i="54"/>
  <c r="P988" i="54"/>
  <c r="P471" i="54"/>
  <c r="P927" i="54"/>
  <c r="P482" i="54"/>
  <c r="P938" i="54"/>
  <c r="Q3" i="54"/>
  <c r="Q15" i="23"/>
  <c r="R14" i="23" s="1"/>
  <c r="R15" i="23" s="1"/>
  <c r="Q3" i="51"/>
  <c r="Q3" i="50"/>
  <c r="R3" i="76"/>
  <c r="Q3" i="43"/>
  <c r="Q3" i="61"/>
  <c r="Q3" i="49"/>
  <c r="Q3" i="46"/>
  <c r="Q3" i="31"/>
  <c r="Q3" i="48"/>
  <c r="Q3" i="62"/>
  <c r="P585" i="54"/>
  <c r="P1041" i="54"/>
  <c r="P500" i="54"/>
  <c r="P956" i="54"/>
  <c r="P589" i="54"/>
  <c r="P1045" i="54"/>
  <c r="P569" i="54"/>
  <c r="P1025" i="54"/>
  <c r="P656" i="54"/>
  <c r="P1112" i="54"/>
  <c r="P517" i="54"/>
  <c r="P973" i="54"/>
  <c r="P606" i="54"/>
  <c r="P1062" i="54"/>
  <c r="P554" i="54"/>
  <c r="P1010" i="54"/>
  <c r="P546" i="54"/>
  <c r="P1002" i="54"/>
  <c r="P645" i="54"/>
  <c r="P1101" i="54"/>
  <c r="P545" i="54"/>
  <c r="P1001" i="54"/>
  <c r="P473" i="54"/>
  <c r="P929" i="54"/>
  <c r="P576" i="54"/>
  <c r="P1032" i="54"/>
  <c r="P595" i="54"/>
  <c r="P1051" i="54"/>
  <c r="P657" i="54"/>
  <c r="P1113" i="54"/>
  <c r="P597" i="54"/>
  <c r="P1053" i="54"/>
  <c r="P644" i="54"/>
  <c r="P1100" i="54"/>
  <c r="P642" i="54"/>
  <c r="P1098" i="54"/>
  <c r="P587" i="54"/>
  <c r="P1043" i="54"/>
  <c r="P557" i="54"/>
  <c r="P1013" i="54"/>
  <c r="P547" i="54"/>
  <c r="P1003" i="54"/>
  <c r="P508" i="54"/>
  <c r="P964" i="54"/>
  <c r="P504" i="54"/>
  <c r="P960" i="54"/>
  <c r="P488" i="54"/>
  <c r="P944" i="54"/>
  <c r="P474" i="54"/>
  <c r="P930" i="54"/>
  <c r="P669" i="54"/>
  <c r="P1125" i="54"/>
  <c r="P621" i="54"/>
  <c r="P1077" i="54"/>
  <c r="P561" i="54"/>
  <c r="P1017" i="54"/>
  <c r="P678" i="54"/>
  <c r="P1134" i="54"/>
  <c r="P663" i="54"/>
  <c r="P1119" i="54"/>
  <c r="P531" i="54"/>
  <c r="P987" i="54"/>
  <c r="P570" i="54"/>
  <c r="P1026" i="54"/>
  <c r="P662" i="54"/>
  <c r="P1118" i="54"/>
  <c r="P605" i="54"/>
  <c r="P1061" i="54"/>
  <c r="P565" i="54"/>
  <c r="P1021" i="54"/>
  <c r="P661" i="54"/>
  <c r="P1117" i="54"/>
  <c r="P577" i="54"/>
  <c r="P1033" i="54"/>
  <c r="P613" i="54"/>
  <c r="P1069" i="54"/>
  <c r="P582" i="54"/>
  <c r="P1038" i="54"/>
  <c r="P646" i="54"/>
  <c r="P1102" i="54"/>
  <c r="P612" i="54"/>
  <c r="P1068" i="54"/>
  <c r="P674" i="54"/>
  <c r="P1130" i="54"/>
  <c r="P573" i="54"/>
  <c r="P1029" i="54"/>
  <c r="P643" i="54"/>
  <c r="P1099" i="54"/>
  <c r="P596" i="54"/>
  <c r="P1052" i="54"/>
  <c r="P636" i="54"/>
  <c r="P1092" i="54"/>
  <c r="P634" i="54"/>
  <c r="P1090" i="54"/>
  <c r="P527" i="54"/>
  <c r="P983" i="54"/>
  <c r="P535" i="54"/>
  <c r="P991" i="54"/>
  <c r="P542" i="54"/>
  <c r="P998" i="54"/>
  <c r="P512" i="54"/>
  <c r="P968" i="54"/>
  <c r="P503" i="54"/>
  <c r="P959" i="54"/>
  <c r="P487" i="54"/>
  <c r="P943" i="54"/>
  <c r="P466" i="54"/>
  <c r="P922" i="54"/>
  <c r="P677" i="54"/>
  <c r="P1133" i="54"/>
  <c r="P499" i="54"/>
  <c r="P955" i="54"/>
  <c r="P536" i="54"/>
  <c r="P992" i="54"/>
  <c r="P624" i="54"/>
  <c r="P1080" i="54"/>
  <c r="P632" i="54"/>
  <c r="P1088" i="54"/>
  <c r="P584" i="54"/>
  <c r="P1040" i="54"/>
  <c r="P628" i="54"/>
  <c r="P1084" i="54"/>
  <c r="P626" i="54"/>
  <c r="P1082" i="54"/>
  <c r="P614" i="54"/>
  <c r="P1070" i="54"/>
  <c r="P520" i="54"/>
  <c r="P976" i="54"/>
  <c r="P476" i="54"/>
  <c r="P932" i="54"/>
  <c r="P496" i="54"/>
  <c r="P952" i="54"/>
  <c r="P492" i="54"/>
  <c r="P948" i="54"/>
  <c r="P522" i="54"/>
  <c r="P978" i="54"/>
  <c r="P529" i="54"/>
  <c r="P985" i="54"/>
  <c r="P592" i="54"/>
  <c r="P1048" i="54"/>
  <c r="P635" i="54"/>
  <c r="P1091" i="54"/>
  <c r="P608" i="54"/>
  <c r="P1064" i="54"/>
  <c r="P467" i="54"/>
  <c r="P923" i="54"/>
  <c r="P521" i="54"/>
  <c r="P977" i="54"/>
  <c r="P630" i="54"/>
  <c r="P1086" i="54"/>
  <c r="P607" i="54"/>
  <c r="P1063" i="54"/>
  <c r="Q25" i="54" l="1"/>
  <c r="Q49" i="54"/>
  <c r="Q57" i="54"/>
  <c r="Q65" i="54"/>
  <c r="Q73" i="54"/>
  <c r="Q81" i="54"/>
  <c r="Q19" i="54"/>
  <c r="Q20" i="54"/>
  <c r="Q64" i="54"/>
  <c r="Q72" i="54"/>
  <c r="Q32" i="54"/>
  <c r="Q56" i="54"/>
  <c r="Q11" i="54"/>
  <c r="Q12" i="54"/>
  <c r="Q80" i="54"/>
  <c r="Q24" i="54"/>
  <c r="Q35" i="54"/>
  <c r="Q36" i="54"/>
  <c r="Q44" i="54"/>
  <c r="Q69" i="54"/>
  <c r="Q67" i="54"/>
  <c r="Q68" i="54"/>
  <c r="Q43" i="54"/>
  <c r="Q59" i="54"/>
  <c r="Q16" i="54"/>
  <c r="Q28" i="54"/>
  <c r="Q40" i="54"/>
  <c r="Q52" i="54"/>
  <c r="Q82" i="54"/>
  <c r="Q96" i="54"/>
  <c r="Q111" i="54"/>
  <c r="Q119" i="54"/>
  <c r="Q27" i="54"/>
  <c r="Q51" i="54"/>
  <c r="Q77" i="54"/>
  <c r="Q112" i="54"/>
  <c r="Q88" i="54"/>
  <c r="Q103" i="54"/>
  <c r="Q60" i="54"/>
  <c r="Q95" i="54"/>
  <c r="Q75" i="54"/>
  <c r="Q89" i="54"/>
  <c r="Q132" i="54"/>
  <c r="Q148" i="54"/>
  <c r="Q156" i="54"/>
  <c r="Q159" i="54"/>
  <c r="Q48" i="54"/>
  <c r="Q100" i="54"/>
  <c r="Q135" i="54"/>
  <c r="Q151" i="54"/>
  <c r="Q163" i="54"/>
  <c r="Q171" i="54"/>
  <c r="Q179" i="54"/>
  <c r="Q187" i="54"/>
  <c r="Q245" i="54"/>
  <c r="Q699" i="54" s="1"/>
  <c r="Q74" i="54"/>
  <c r="Q136" i="54"/>
  <c r="Q152" i="54"/>
  <c r="Q104" i="54"/>
  <c r="Q118" i="54"/>
  <c r="Q124" i="54"/>
  <c r="Q140" i="54"/>
  <c r="Q162" i="54"/>
  <c r="Q170" i="54"/>
  <c r="Q178" i="54"/>
  <c r="Q186" i="54"/>
  <c r="Q194" i="54"/>
  <c r="Q202" i="54"/>
  <c r="Q210" i="54"/>
  <c r="Q218" i="54"/>
  <c r="Q226" i="54"/>
  <c r="Q87" i="54"/>
  <c r="Q97" i="54"/>
  <c r="Q127" i="54"/>
  <c r="Q143" i="54"/>
  <c r="Q158" i="54"/>
  <c r="Q92" i="54"/>
  <c r="Q144" i="54"/>
  <c r="Q172" i="54"/>
  <c r="Q189" i="54"/>
  <c r="Q270" i="54"/>
  <c r="Q724" i="54" s="1"/>
  <c r="Q278" i="54"/>
  <c r="Q732" i="54" s="1"/>
  <c r="Q286" i="54"/>
  <c r="Q740" i="54" s="1"/>
  <c r="Q294" i="54"/>
  <c r="Q748" i="54" s="1"/>
  <c r="Q302" i="54"/>
  <c r="Q756" i="54" s="1"/>
  <c r="Q310" i="54"/>
  <c r="Q764" i="54" s="1"/>
  <c r="Q318" i="54"/>
  <c r="Q772" i="54" s="1"/>
  <c r="Q326" i="54"/>
  <c r="Q780" i="54" s="1"/>
  <c r="Q334" i="54"/>
  <c r="Q788" i="54" s="1"/>
  <c r="Q84" i="54"/>
  <c r="Q173" i="54"/>
  <c r="Q198" i="54"/>
  <c r="Q204" i="54"/>
  <c r="Q212" i="54"/>
  <c r="Q222" i="54"/>
  <c r="Q230" i="54"/>
  <c r="Q239" i="54"/>
  <c r="Q263" i="54"/>
  <c r="Q717" i="54" s="1"/>
  <c r="Q293" i="54"/>
  <c r="Q747" i="54" s="1"/>
  <c r="Q328" i="54"/>
  <c r="Q782" i="54" s="1"/>
  <c r="Q344" i="54"/>
  <c r="Q798" i="54" s="1"/>
  <c r="Q105" i="54"/>
  <c r="Q128" i="54"/>
  <c r="Q188" i="54"/>
  <c r="Q238" i="54"/>
  <c r="Q692" i="54" s="1"/>
  <c r="Q248" i="54"/>
  <c r="Q702" i="54" s="1"/>
  <c r="Q269" i="54"/>
  <c r="Q723" i="54" s="1"/>
  <c r="Q279" i="54"/>
  <c r="Q733" i="54" s="1"/>
  <c r="Q289" i="54"/>
  <c r="Q743" i="54" s="1"/>
  <c r="Q304" i="54"/>
  <c r="Q758" i="54" s="1"/>
  <c r="Q314" i="54"/>
  <c r="Q768" i="54" s="1"/>
  <c r="Q333" i="54"/>
  <c r="Q787" i="54" s="1"/>
  <c r="Q341" i="54"/>
  <c r="Q795" i="54" s="1"/>
  <c r="Q164" i="54"/>
  <c r="Q197" i="54"/>
  <c r="Q207" i="54"/>
  <c r="Q215" i="54"/>
  <c r="Q221" i="54"/>
  <c r="Q229" i="54"/>
  <c r="Q262" i="54"/>
  <c r="Q716" i="54" s="1"/>
  <c r="Q280" i="54"/>
  <c r="Q734" i="54" s="1"/>
  <c r="Q290" i="54"/>
  <c r="Q744" i="54" s="1"/>
  <c r="Q309" i="54"/>
  <c r="Q763" i="54" s="1"/>
  <c r="Q319" i="54"/>
  <c r="Q773" i="54" s="1"/>
  <c r="Q329" i="54"/>
  <c r="Q783" i="54" s="1"/>
  <c r="Q350" i="54"/>
  <c r="Q804" i="54" s="1"/>
  <c r="Q356" i="54"/>
  <c r="Q810" i="54" s="1"/>
  <c r="Q364" i="54"/>
  <c r="Q818" i="54" s="1"/>
  <c r="Q372" i="54"/>
  <c r="Q826" i="54" s="1"/>
  <c r="Q380" i="54"/>
  <c r="Q834" i="54" s="1"/>
  <c r="Q388" i="54"/>
  <c r="Q842" i="54" s="1"/>
  <c r="Q396" i="54"/>
  <c r="Q850" i="54" s="1"/>
  <c r="Q404" i="54"/>
  <c r="Q858" i="54" s="1"/>
  <c r="Q247" i="54"/>
  <c r="Q701" i="54" s="1"/>
  <c r="Q257" i="54"/>
  <c r="Q711" i="54" s="1"/>
  <c r="Q285" i="54"/>
  <c r="Q739" i="54" s="1"/>
  <c r="Q320" i="54"/>
  <c r="Q774" i="54" s="1"/>
  <c r="Q345" i="54"/>
  <c r="Q799" i="54" s="1"/>
  <c r="Q155" i="54"/>
  <c r="Q246" i="54"/>
  <c r="Q700" i="54" s="1"/>
  <c r="Q255" i="54"/>
  <c r="Q709" i="54" s="1"/>
  <c r="Q272" i="54"/>
  <c r="Q726" i="54" s="1"/>
  <c r="Q301" i="54"/>
  <c r="Q755" i="54" s="1"/>
  <c r="Q336" i="54"/>
  <c r="Q790" i="54" s="1"/>
  <c r="Q145" i="54"/>
  <c r="Q199" i="54"/>
  <c r="Q266" i="54"/>
  <c r="Q720" i="54" s="1"/>
  <c r="Q317" i="54"/>
  <c r="Q771" i="54" s="1"/>
  <c r="Q325" i="54"/>
  <c r="Q779" i="54" s="1"/>
  <c r="Q413" i="54"/>
  <c r="Q867" i="54" s="1"/>
  <c r="Q422" i="54"/>
  <c r="Q876" i="54" s="1"/>
  <c r="Q160" i="54"/>
  <c r="Q181" i="54"/>
  <c r="Q196" i="54"/>
  <c r="Q214" i="54"/>
  <c r="Q254" i="54"/>
  <c r="Q708" i="54" s="1"/>
  <c r="Q153" i="54"/>
  <c r="Q264" i="54"/>
  <c r="Q718" i="54" s="1"/>
  <c r="Q273" i="54"/>
  <c r="Q727" i="54" s="1"/>
  <c r="Q277" i="54"/>
  <c r="Q731" i="54" s="1"/>
  <c r="Q298" i="54"/>
  <c r="Q752" i="54" s="1"/>
  <c r="Q306" i="54"/>
  <c r="Q760" i="54" s="1"/>
  <c r="Q349" i="54"/>
  <c r="Q803" i="54" s="1"/>
  <c r="Q357" i="54"/>
  <c r="Q811" i="54" s="1"/>
  <c r="Q129" i="54"/>
  <c r="Q206" i="54"/>
  <c r="Q249" i="54"/>
  <c r="Q703" i="54" s="1"/>
  <c r="Q256" i="54"/>
  <c r="Q710" i="54" s="1"/>
  <c r="Q281" i="54"/>
  <c r="Q735" i="54" s="1"/>
  <c r="Q297" i="54"/>
  <c r="Q751" i="54" s="1"/>
  <c r="Q180" i="54"/>
  <c r="Q213" i="54"/>
  <c r="Q223" i="54"/>
  <c r="Q228" i="54"/>
  <c r="Q241" i="54"/>
  <c r="Q695" i="54" s="1"/>
  <c r="Q327" i="54"/>
  <c r="Q781" i="54" s="1"/>
  <c r="Q335" i="54"/>
  <c r="Q789" i="54" s="1"/>
  <c r="Q366" i="54"/>
  <c r="Q820" i="54" s="1"/>
  <c r="Q381" i="54"/>
  <c r="Q835" i="54" s="1"/>
  <c r="Q382" i="54"/>
  <c r="Q836" i="54" s="1"/>
  <c r="Q397" i="54"/>
  <c r="Q851" i="54" s="1"/>
  <c r="Q398" i="54"/>
  <c r="Q852" i="54" s="1"/>
  <c r="Q120" i="54"/>
  <c r="Q267" i="54"/>
  <c r="Q721" i="54" s="1"/>
  <c r="Q271" i="54"/>
  <c r="Q725" i="54" s="1"/>
  <c r="Q296" i="54"/>
  <c r="Q750" i="54" s="1"/>
  <c r="Q365" i="54"/>
  <c r="Q819" i="54" s="1"/>
  <c r="Q419" i="54"/>
  <c r="Q873" i="54" s="1"/>
  <c r="Q426" i="54"/>
  <c r="Q880" i="54" s="1"/>
  <c r="Q429" i="54"/>
  <c r="Q883" i="54" s="1"/>
  <c r="Q432" i="54"/>
  <c r="Q886" i="54" s="1"/>
  <c r="Q435" i="54"/>
  <c r="Q889" i="54" s="1"/>
  <c r="Q337" i="54"/>
  <c r="Q791" i="54" s="1"/>
  <c r="Q343" i="54"/>
  <c r="Q797" i="54" s="1"/>
  <c r="Q376" i="54"/>
  <c r="Q830" i="54" s="1"/>
  <c r="Q390" i="54"/>
  <c r="Q844" i="54" s="1"/>
  <c r="Q412" i="54"/>
  <c r="Q866" i="54" s="1"/>
  <c r="Q438" i="54"/>
  <c r="Q892" i="54" s="1"/>
  <c r="Q441" i="54"/>
  <c r="Q895" i="54" s="1"/>
  <c r="Q220" i="54"/>
  <c r="Q288" i="54"/>
  <c r="Q742" i="54" s="1"/>
  <c r="Q358" i="54"/>
  <c r="Q812" i="54" s="1"/>
  <c r="Q424" i="54"/>
  <c r="Q878" i="54" s="1"/>
  <c r="Q427" i="54"/>
  <c r="Q881" i="54" s="1"/>
  <c r="Q450" i="54"/>
  <c r="Q904" i="54" s="1"/>
  <c r="Q453" i="54"/>
  <c r="Q907" i="54" s="1"/>
  <c r="Q456" i="54"/>
  <c r="Q910" i="54" s="1"/>
  <c r="Q205" i="54"/>
  <c r="Q342" i="54"/>
  <c r="Q796" i="54" s="1"/>
  <c r="Q351" i="54"/>
  <c r="Q805" i="54" s="1"/>
  <c r="Q375" i="54"/>
  <c r="Q829" i="54" s="1"/>
  <c r="Q389" i="54"/>
  <c r="Q843" i="54" s="1"/>
  <c r="Q430" i="54"/>
  <c r="Q884" i="54" s="1"/>
  <c r="Q433" i="54"/>
  <c r="Q887" i="54" s="1"/>
  <c r="Q421" i="54"/>
  <c r="Q875" i="54" s="1"/>
  <c r="Q374" i="54"/>
  <c r="Q828" i="54" s="1"/>
  <c r="Q392" i="54"/>
  <c r="Q846" i="54" s="1"/>
  <c r="Q406" i="54"/>
  <c r="Q860" i="54" s="1"/>
  <c r="Q416" i="54"/>
  <c r="Q870" i="54" s="1"/>
  <c r="Q425" i="54"/>
  <c r="Q879" i="54" s="1"/>
  <c r="Q454" i="54"/>
  <c r="Q908" i="54" s="1"/>
  <c r="Q457" i="54"/>
  <c r="Q911" i="54" s="1"/>
  <c r="Q165" i="54"/>
  <c r="Q434" i="54"/>
  <c r="Q888" i="54" s="1"/>
  <c r="Q437" i="54"/>
  <c r="Q891" i="54" s="1"/>
  <c r="Q440" i="54"/>
  <c r="Q894" i="54" s="1"/>
  <c r="Q443" i="54"/>
  <c r="Q897" i="54" s="1"/>
  <c r="Q405" i="54"/>
  <c r="Q859" i="54" s="1"/>
  <c r="Q449" i="54"/>
  <c r="Q903" i="54" s="1"/>
  <c r="Q418" i="54"/>
  <c r="Q872" i="54" s="1"/>
  <c r="Q240" i="54"/>
  <c r="Q694" i="54" s="1"/>
  <c r="Q312" i="54"/>
  <c r="Q766" i="54" s="1"/>
  <c r="Q391" i="54"/>
  <c r="Q845" i="54" s="1"/>
  <c r="Q446" i="54"/>
  <c r="Q900" i="54" s="1"/>
  <c r="Q373" i="54"/>
  <c r="Q827" i="54" s="1"/>
  <c r="Q346" i="54"/>
  <c r="Q800" i="54" s="1"/>
  <c r="Q368" i="54"/>
  <c r="Q822" i="54" s="1"/>
  <c r="Q352" i="54"/>
  <c r="Q806" i="54" s="1"/>
  <c r="Q330" i="54"/>
  <c r="Q784" i="54" s="1"/>
  <c r="Q359" i="54"/>
  <c r="Q813" i="54" s="1"/>
  <c r="Q444" i="54"/>
  <c r="Q898" i="54" s="1"/>
  <c r="Q393" i="54"/>
  <c r="Q847" i="54" s="1"/>
  <c r="Q311" i="54"/>
  <c r="Q765" i="54" s="1"/>
  <c r="Q243" i="54"/>
  <c r="Q697" i="54" s="1"/>
  <c r="Q354" i="54"/>
  <c r="Q808" i="54" s="1"/>
  <c r="Q101" i="54"/>
  <c r="Q361" i="54"/>
  <c r="Q815" i="54" s="1"/>
  <c r="Q157" i="54"/>
  <c r="Q250" i="54"/>
  <c r="Q704" i="54" s="1"/>
  <c r="Q117" i="54"/>
  <c r="Q58" i="54"/>
  <c r="Q76" i="54"/>
  <c r="Q414" i="54"/>
  <c r="Q868" i="54" s="1"/>
  <c r="Q451" i="54"/>
  <c r="Q905" i="54" s="1"/>
  <c r="Q399" i="54"/>
  <c r="Q853" i="54" s="1"/>
  <c r="Q340" i="54"/>
  <c r="Q794" i="54" s="1"/>
  <c r="Q428" i="54"/>
  <c r="Q882" i="54" s="1"/>
  <c r="Q408" i="54"/>
  <c r="Q862" i="54" s="1"/>
  <c r="Q394" i="54"/>
  <c r="Q848" i="54" s="1"/>
  <c r="Q217" i="54"/>
  <c r="Q175" i="54"/>
  <c r="Q287" i="54"/>
  <c r="Q741" i="54" s="1"/>
  <c r="Q275" i="54"/>
  <c r="Q729" i="54" s="1"/>
  <c r="Q299" i="54"/>
  <c r="Q753" i="54" s="1"/>
  <c r="Q166" i="54"/>
  <c r="Q224" i="54"/>
  <c r="Q182" i="54"/>
  <c r="Q123" i="54"/>
  <c r="Q93" i="54"/>
  <c r="Q244" i="54"/>
  <c r="Q698" i="54" s="1"/>
  <c r="Q176" i="54"/>
  <c r="Q90" i="54"/>
  <c r="Q22" i="54"/>
  <c r="Q442" i="54"/>
  <c r="Q896" i="54" s="1"/>
  <c r="Q445" i="54"/>
  <c r="Q899" i="54" s="1"/>
  <c r="Q386" i="54"/>
  <c r="Q840" i="54" s="1"/>
  <c r="Q447" i="54"/>
  <c r="Q901" i="54" s="1"/>
  <c r="Q423" i="54"/>
  <c r="Q877" i="54" s="1"/>
  <c r="Q384" i="54"/>
  <c r="Q838" i="54" s="1"/>
  <c r="Q411" i="54"/>
  <c r="Q865" i="54" s="1"/>
  <c r="Q295" i="54"/>
  <c r="Q749" i="54" s="1"/>
  <c r="Q282" i="54"/>
  <c r="Q736" i="54" s="1"/>
  <c r="Q94" i="54"/>
  <c r="Q185" i="54"/>
  <c r="Q276" i="54"/>
  <c r="Q730" i="54" s="1"/>
  <c r="Q353" i="54"/>
  <c r="Q807" i="54" s="1"/>
  <c r="Q259" i="54"/>
  <c r="Q713" i="54" s="1"/>
  <c r="Q332" i="54"/>
  <c r="Q786" i="54" s="1"/>
  <c r="Q242" i="54"/>
  <c r="Q696" i="54" s="1"/>
  <c r="Q203" i="54"/>
  <c r="Q169" i="54"/>
  <c r="Q200" i="54"/>
  <c r="Q113" i="54"/>
  <c r="Q227" i="54"/>
  <c r="Q126" i="54"/>
  <c r="Q63" i="54"/>
  <c r="Q18" i="54"/>
  <c r="Q347" i="54"/>
  <c r="Q801" i="54" s="1"/>
  <c r="Q138" i="54"/>
  <c r="Q192" i="54"/>
  <c r="Q102" i="54"/>
  <c r="Q53" i="54"/>
  <c r="Q146" i="54"/>
  <c r="Q107" i="54"/>
  <c r="Q71" i="54"/>
  <c r="Q30" i="54"/>
  <c r="Q29" i="54"/>
  <c r="Q407" i="54"/>
  <c r="Q861" i="54" s="1"/>
  <c r="Q439" i="54"/>
  <c r="Q893" i="54" s="1"/>
  <c r="Q193" i="54"/>
  <c r="Q377" i="54"/>
  <c r="Q831" i="54" s="1"/>
  <c r="Q436" i="54"/>
  <c r="Q890" i="54" s="1"/>
  <c r="Q420" i="54"/>
  <c r="Q874" i="54" s="1"/>
  <c r="Q402" i="54"/>
  <c r="Q856" i="54" s="1"/>
  <c r="Q167" i="54"/>
  <c r="Q362" i="54"/>
  <c r="Q816" i="54" s="1"/>
  <c r="Q133" i="54"/>
  <c r="Q114" i="54"/>
  <c r="Q369" i="54"/>
  <c r="Q823" i="54" s="1"/>
  <c r="Q403" i="54"/>
  <c r="Q857" i="54" s="1"/>
  <c r="Q258" i="54"/>
  <c r="Q712" i="54" s="1"/>
  <c r="Q324" i="54"/>
  <c r="Q778" i="54" s="1"/>
  <c r="Q323" i="54"/>
  <c r="Q777" i="54" s="1"/>
  <c r="Q283" i="54"/>
  <c r="Q737" i="54" s="1"/>
  <c r="Q190" i="54"/>
  <c r="Q154" i="54"/>
  <c r="Q86" i="54"/>
  <c r="Q131" i="54"/>
  <c r="Q110" i="54"/>
  <c r="Q91" i="54"/>
  <c r="Q38" i="54"/>
  <c r="Q41" i="54"/>
  <c r="Q17" i="54"/>
  <c r="Q55" i="54"/>
  <c r="Q251" i="54"/>
  <c r="Q705" i="54" s="1"/>
  <c r="Q122" i="54"/>
  <c r="Q168" i="54"/>
  <c r="Q147" i="54"/>
  <c r="Q116" i="54"/>
  <c r="Q13" i="54"/>
  <c r="Q85" i="54"/>
  <c r="Q21" i="54"/>
  <c r="Q47" i="54"/>
  <c r="Q66" i="54"/>
  <c r="Q39" i="54"/>
  <c r="Q371" i="54"/>
  <c r="Q825" i="54" s="1"/>
  <c r="Q191" i="54"/>
  <c r="Q315" i="54"/>
  <c r="Q769" i="54" s="1"/>
  <c r="Q316" i="54"/>
  <c r="Q770" i="54" s="1"/>
  <c r="Q265" i="54"/>
  <c r="Q719" i="54" s="1"/>
  <c r="Q150" i="54"/>
  <c r="Q268" i="54"/>
  <c r="Q722" i="54" s="1"/>
  <c r="Q195" i="54"/>
  <c r="Q137" i="54"/>
  <c r="Q141" i="54"/>
  <c r="Q149" i="54"/>
  <c r="Q115" i="54"/>
  <c r="Q79" i="54"/>
  <c r="Q46" i="54"/>
  <c r="Q62" i="54"/>
  <c r="Q452" i="54"/>
  <c r="Q906" i="54" s="1"/>
  <c r="Q448" i="54"/>
  <c r="Q902" i="54" s="1"/>
  <c r="Q431" i="54"/>
  <c r="Q885" i="54" s="1"/>
  <c r="Q383" i="54"/>
  <c r="Q837" i="54" s="1"/>
  <c r="Q455" i="54"/>
  <c r="Q909" i="54" s="1"/>
  <c r="Q410" i="54"/>
  <c r="Q864" i="54" s="1"/>
  <c r="Q378" i="54"/>
  <c r="Q832" i="54" s="1"/>
  <c r="Q307" i="54"/>
  <c r="Q761" i="54" s="1"/>
  <c r="Q321" i="54"/>
  <c r="Q775" i="54" s="1"/>
  <c r="Q292" i="54"/>
  <c r="Q746" i="54" s="1"/>
  <c r="Q385" i="54"/>
  <c r="Q839" i="54" s="1"/>
  <c r="Q379" i="54"/>
  <c r="Q833" i="54" s="1"/>
  <c r="Q291" i="54"/>
  <c r="Q745" i="54" s="1"/>
  <c r="Q209" i="54"/>
  <c r="Q338" i="54"/>
  <c r="Q792" i="54" s="1"/>
  <c r="Q313" i="54"/>
  <c r="Q767" i="54" s="1"/>
  <c r="Q261" i="54"/>
  <c r="Q715" i="54" s="1"/>
  <c r="Q219" i="54"/>
  <c r="Q211" i="54"/>
  <c r="Q139" i="54"/>
  <c r="Q99" i="54"/>
  <c r="Q415" i="54"/>
  <c r="Q869" i="54" s="1"/>
  <c r="Q400" i="54"/>
  <c r="Q854" i="54" s="1"/>
  <c r="Q409" i="54"/>
  <c r="Q863" i="54" s="1"/>
  <c r="Q387" i="54"/>
  <c r="Q841" i="54" s="1"/>
  <c r="Q370" i="54"/>
  <c r="Q824" i="54" s="1"/>
  <c r="Q305" i="54"/>
  <c r="Q759" i="54" s="1"/>
  <c r="Q331" i="54"/>
  <c r="Q785" i="54" s="1"/>
  <c r="Q208" i="54"/>
  <c r="Q395" i="54"/>
  <c r="Q849" i="54" s="1"/>
  <c r="Q339" i="54"/>
  <c r="Q793" i="54" s="1"/>
  <c r="Q108" i="54"/>
  <c r="Q284" i="54"/>
  <c r="Q738" i="54" s="1"/>
  <c r="Q274" i="54"/>
  <c r="Q728" i="54" s="1"/>
  <c r="Q253" i="54"/>
  <c r="Q707" i="54" s="1"/>
  <c r="Q216" i="54"/>
  <c r="Q121" i="54"/>
  <c r="Q260" i="54"/>
  <c r="Q714" i="54" s="1"/>
  <c r="Q184" i="54"/>
  <c r="Q109" i="54"/>
  <c r="Q98" i="54"/>
  <c r="Q54" i="54"/>
  <c r="Q31" i="54"/>
  <c r="Q252" i="54"/>
  <c r="Q706" i="54" s="1"/>
  <c r="Q45" i="54"/>
  <c r="Q50" i="54"/>
  <c r="Q15" i="54"/>
  <c r="Q417" i="54"/>
  <c r="Q871" i="54" s="1"/>
  <c r="Q367" i="54"/>
  <c r="Q821" i="54" s="1"/>
  <c r="Q363" i="54"/>
  <c r="Q817" i="54" s="1"/>
  <c r="Q322" i="54"/>
  <c r="Q776" i="54" s="1"/>
  <c r="Q300" i="54"/>
  <c r="Q754" i="54" s="1"/>
  <c r="Q401" i="54"/>
  <c r="Q855" i="54" s="1"/>
  <c r="Q360" i="54"/>
  <c r="Q814" i="54" s="1"/>
  <c r="Q348" i="54"/>
  <c r="Q802" i="54" s="1"/>
  <c r="Q355" i="54"/>
  <c r="Q809" i="54" s="1"/>
  <c r="Q225" i="54"/>
  <c r="Q183" i="54"/>
  <c r="Q177" i="54"/>
  <c r="Q303" i="54"/>
  <c r="Q757" i="54" s="1"/>
  <c r="Q134" i="54"/>
  <c r="Q174" i="54"/>
  <c r="Q161" i="54"/>
  <c r="Q78" i="54"/>
  <c r="Q26" i="54"/>
  <c r="Q142" i="54"/>
  <c r="Q83" i="54"/>
  <c r="Q106" i="54"/>
  <c r="Q61" i="54"/>
  <c r="Q14" i="54"/>
  <c r="Q70" i="54"/>
  <c r="Q34" i="54"/>
  <c r="Q37" i="54"/>
  <c r="Q23" i="54"/>
  <c r="Q308" i="54"/>
  <c r="Q762" i="54" s="1"/>
  <c r="Q201" i="54"/>
  <c r="Q130" i="54"/>
  <c r="Q42" i="54"/>
  <c r="Q125" i="54"/>
  <c r="Q33" i="54"/>
  <c r="Q4" i="54"/>
  <c r="Q4" i="51"/>
  <c r="Q4" i="50"/>
  <c r="Q4" i="43"/>
  <c r="Q4" i="49"/>
  <c r="Q4" i="48"/>
  <c r="R4" i="76"/>
  <c r="Q4" i="61"/>
  <c r="Q4" i="46"/>
  <c r="Q4" i="31"/>
  <c r="Q4" i="62"/>
  <c r="P687" i="54"/>
  <c r="P915" i="54"/>
  <c r="Q693" i="54" l="1"/>
  <c r="Q913" i="54" s="1"/>
  <c r="Q1149" i="54"/>
  <c r="Q632" i="54"/>
  <c r="Q1088" i="54"/>
  <c r="Q493" i="54"/>
  <c r="Q949" i="54"/>
  <c r="Q484" i="54"/>
  <c r="Q940" i="54"/>
  <c r="Q513" i="54"/>
  <c r="Q969" i="54"/>
  <c r="R3" i="54"/>
  <c r="R3" i="51"/>
  <c r="R3" i="50"/>
  <c r="R3" i="43"/>
  <c r="R3" i="49"/>
  <c r="R3" i="48"/>
  <c r="S3" i="76"/>
  <c r="R3" i="62"/>
  <c r="R3" i="61"/>
  <c r="R3" i="46"/>
  <c r="R3" i="31"/>
  <c r="Q674" i="54"/>
  <c r="Q1130" i="54"/>
  <c r="Q602" i="54"/>
  <c r="Q1058" i="54"/>
  <c r="Q546" i="54"/>
  <c r="Q1002" i="54"/>
  <c r="Q651" i="54"/>
  <c r="Q1107" i="54"/>
  <c r="Q654" i="54"/>
  <c r="Q1110" i="54"/>
  <c r="Q619" i="54"/>
  <c r="Q1075" i="54"/>
  <c r="Q539" i="54"/>
  <c r="Q995" i="54"/>
  <c r="Q481" i="54"/>
  <c r="Q937" i="54"/>
  <c r="Q553" i="54"/>
  <c r="Q1009" i="54"/>
  <c r="Q494" i="54"/>
  <c r="Q950" i="54"/>
  <c r="Q565" i="54"/>
  <c r="Q1021" i="54"/>
  <c r="Q526" i="54"/>
  <c r="Q982" i="54"/>
  <c r="Q621" i="54"/>
  <c r="Q1077" i="54"/>
  <c r="Q636" i="54"/>
  <c r="Q1092" i="54"/>
  <c r="Q600" i="54"/>
  <c r="Q1056" i="54"/>
  <c r="Q552" i="54"/>
  <c r="Q1008" i="54"/>
  <c r="Q633" i="54"/>
  <c r="Q1089" i="54"/>
  <c r="Q591" i="54"/>
  <c r="Q1047" i="54"/>
  <c r="Q590" i="54"/>
  <c r="Q1046" i="54"/>
  <c r="Q530" i="54"/>
  <c r="Q986" i="54"/>
  <c r="Q482" i="54"/>
  <c r="Q938" i="54"/>
  <c r="Q471" i="54"/>
  <c r="Q927" i="54"/>
  <c r="Q490" i="54"/>
  <c r="Q946" i="54"/>
  <c r="Q519" i="54"/>
  <c r="Q975" i="54"/>
  <c r="Q480" i="54"/>
  <c r="Q936" i="54"/>
  <c r="Q488" i="54"/>
  <c r="Q944" i="54"/>
  <c r="Q489" i="54"/>
  <c r="Q945" i="54"/>
  <c r="Q533" i="54"/>
  <c r="Q989" i="54"/>
  <c r="Q564" i="54"/>
  <c r="Q1020" i="54"/>
  <c r="Q563" i="54"/>
  <c r="Q1019" i="54"/>
  <c r="Q517" i="54"/>
  <c r="Q973" i="54"/>
  <c r="Q521" i="54"/>
  <c r="Q977" i="54"/>
  <c r="Q577" i="54"/>
  <c r="Q1033" i="54"/>
  <c r="Q586" i="54"/>
  <c r="Q1042" i="54"/>
  <c r="Q562" i="54"/>
  <c r="Q1018" i="54"/>
  <c r="Q518" i="54"/>
  <c r="Q974" i="54"/>
  <c r="Q545" i="54"/>
  <c r="Q1001" i="54"/>
  <c r="Q612" i="54"/>
  <c r="Q1068" i="54"/>
  <c r="Q660" i="54"/>
  <c r="Q1116" i="54"/>
  <c r="Q675" i="54"/>
  <c r="Q1131" i="54"/>
  <c r="Q615" i="54"/>
  <c r="Q1071" i="54"/>
  <c r="Q643" i="54"/>
  <c r="Q1099" i="54"/>
  <c r="Q685" i="54"/>
  <c r="Q1141" i="54"/>
  <c r="Q644" i="54"/>
  <c r="Q1100" i="54"/>
  <c r="Q542" i="54"/>
  <c r="Q998" i="54"/>
  <c r="Q625" i="54"/>
  <c r="Q1081" i="54"/>
  <c r="Q529" i="54"/>
  <c r="Q985" i="54"/>
  <c r="Q555" i="54"/>
  <c r="Q1011" i="54"/>
  <c r="Q550" i="54"/>
  <c r="Q1006" i="54"/>
  <c r="Q574" i="54"/>
  <c r="Q1030" i="54"/>
  <c r="Q514" i="54"/>
  <c r="Q970" i="54"/>
  <c r="Q479" i="54"/>
  <c r="Q935" i="54"/>
  <c r="Q475" i="54"/>
  <c r="Q931" i="54"/>
  <c r="Q581" i="54"/>
  <c r="Q1037" i="54"/>
  <c r="Q684" i="54"/>
  <c r="Q1140" i="54"/>
  <c r="Q583" i="54"/>
  <c r="Q1039" i="54"/>
  <c r="Q627" i="54"/>
  <c r="Q1083" i="54"/>
  <c r="Q681" i="54"/>
  <c r="Q1137" i="54"/>
  <c r="Q617" i="54"/>
  <c r="Q1073" i="54"/>
  <c r="Q503" i="54"/>
  <c r="Q959" i="54"/>
  <c r="Q515" i="54"/>
  <c r="Q971" i="54"/>
  <c r="Q566" i="54"/>
  <c r="Q1022" i="54"/>
  <c r="Q498" i="54"/>
  <c r="Q954" i="54"/>
  <c r="Q535" i="54"/>
  <c r="Q991" i="54"/>
  <c r="Q474" i="54"/>
  <c r="Q930" i="54"/>
  <c r="Q497" i="54"/>
  <c r="Q953" i="54"/>
  <c r="Q469" i="54"/>
  <c r="Q925" i="54"/>
  <c r="Q629" i="54"/>
  <c r="Q1085" i="54"/>
  <c r="Q505" i="54"/>
  <c r="Q961" i="54"/>
  <c r="Q664" i="54"/>
  <c r="Q1120" i="54"/>
  <c r="Q534" i="54"/>
  <c r="Q990" i="54"/>
  <c r="Q476" i="54"/>
  <c r="Q932" i="54"/>
  <c r="Q510" i="54"/>
  <c r="Q966" i="54"/>
  <c r="Q609" i="54"/>
  <c r="Q1065" i="54"/>
  <c r="Q569" i="54"/>
  <c r="Q1025" i="54"/>
  <c r="Q648" i="54"/>
  <c r="Q1104" i="54"/>
  <c r="Q508" i="54"/>
  <c r="Q964" i="54"/>
  <c r="Q682" i="54"/>
  <c r="Q1138" i="54"/>
  <c r="Q556" i="54"/>
  <c r="Q1012" i="54"/>
  <c r="Q683" i="54"/>
  <c r="Q1139" i="54"/>
  <c r="Q661" i="54"/>
  <c r="Q1117" i="54"/>
  <c r="Q676" i="54"/>
  <c r="Q1132" i="54"/>
  <c r="Q560" i="54"/>
  <c r="Q1016" i="54"/>
  <c r="Q667" i="54"/>
  <c r="Q1123" i="54"/>
  <c r="Q599" i="54"/>
  <c r="Q1055" i="54"/>
  <c r="Q673" i="54"/>
  <c r="Q1129" i="54"/>
  <c r="Q595" i="54"/>
  <c r="Q1051" i="54"/>
  <c r="Q642" i="54"/>
  <c r="Q1098" i="54"/>
  <c r="Q614" i="54"/>
  <c r="Q1070" i="54"/>
  <c r="Q558" i="54"/>
  <c r="Q1014" i="54"/>
  <c r="Q551" i="54"/>
  <c r="Q1007" i="54"/>
  <c r="Q523" i="54"/>
  <c r="Q979" i="54"/>
  <c r="Q467" i="54"/>
  <c r="Q923" i="54"/>
  <c r="Q536" i="54"/>
  <c r="Q992" i="54"/>
  <c r="Q538" i="54"/>
  <c r="Q994" i="54"/>
  <c r="Q486" i="54"/>
  <c r="Q942" i="54"/>
  <c r="Q596" i="54"/>
  <c r="Q1052" i="54"/>
  <c r="Q580" i="54"/>
  <c r="Q1036" i="54"/>
  <c r="Q616" i="54"/>
  <c r="Q1072" i="54"/>
  <c r="Q639" i="54"/>
  <c r="Q1095" i="54"/>
  <c r="Q501" i="54"/>
  <c r="Q957" i="54"/>
  <c r="Q502" i="54"/>
  <c r="Q958" i="54"/>
  <c r="Q541" i="54"/>
  <c r="Q997" i="54"/>
  <c r="Q601" i="54"/>
  <c r="Q1057" i="54"/>
  <c r="Q585" i="54"/>
  <c r="Q1041" i="54"/>
  <c r="Q589" i="54"/>
  <c r="Q1045" i="54"/>
  <c r="Q500" i="54"/>
  <c r="Q956" i="54"/>
  <c r="Q472" i="54"/>
  <c r="Q928" i="54"/>
  <c r="Q588" i="54"/>
  <c r="Q1044" i="54"/>
  <c r="Q608" i="54"/>
  <c r="Q1064" i="54"/>
  <c r="Q659" i="54"/>
  <c r="Q1115" i="54"/>
  <c r="Q593" i="54"/>
  <c r="Q1049" i="54"/>
  <c r="Q637" i="54"/>
  <c r="Q1093" i="54"/>
  <c r="Q525" i="54"/>
  <c r="Q981" i="54"/>
  <c r="Q470" i="54"/>
  <c r="Q926" i="54"/>
  <c r="Q605" i="54"/>
  <c r="Q1061" i="54"/>
  <c r="Q631" i="54"/>
  <c r="Q1087" i="54"/>
  <c r="Q620" i="54"/>
  <c r="Q1076" i="54"/>
  <c r="Q575" i="54"/>
  <c r="Q1031" i="54"/>
  <c r="Q677" i="54"/>
  <c r="Q1133" i="54"/>
  <c r="Q516" i="54"/>
  <c r="Q972" i="54"/>
  <c r="Q576" i="54"/>
  <c r="Q1032" i="54"/>
  <c r="Q663" i="54"/>
  <c r="Q1119" i="54"/>
  <c r="Q554" i="54"/>
  <c r="Q1010" i="54"/>
  <c r="Q570" i="54"/>
  <c r="Q1026" i="54"/>
  <c r="Q540" i="54"/>
  <c r="Q996" i="54"/>
  <c r="Q645" i="54"/>
  <c r="Q1101" i="54"/>
  <c r="Q557" i="54"/>
  <c r="Q1013" i="54"/>
  <c r="Q568" i="54"/>
  <c r="Q1024" i="54"/>
  <c r="Q548" i="54"/>
  <c r="Q1004" i="54"/>
  <c r="Q630" i="54"/>
  <c r="Q1086" i="54"/>
  <c r="Q678" i="54"/>
  <c r="Q1134" i="54"/>
  <c r="Q584" i="54"/>
  <c r="Q1040" i="54"/>
  <c r="Q670" i="54"/>
  <c r="Q1126" i="54"/>
  <c r="Q547" i="54"/>
  <c r="Q1003" i="54"/>
  <c r="Q665" i="54"/>
  <c r="Q1121" i="54"/>
  <c r="Q579" i="54"/>
  <c r="Q1035" i="54"/>
  <c r="Q634" i="54"/>
  <c r="Q1090" i="54"/>
  <c r="Q611" i="54"/>
  <c r="Q1067" i="54"/>
  <c r="Q543" i="54"/>
  <c r="Q999" i="54"/>
  <c r="Q537" i="54"/>
  <c r="Q993" i="54"/>
  <c r="Q522" i="54"/>
  <c r="Q978" i="54"/>
  <c r="Q466" i="54"/>
  <c r="Q922" i="54"/>
  <c r="Q528" i="54"/>
  <c r="Q984" i="54"/>
  <c r="Q656" i="54"/>
  <c r="Q1112" i="54"/>
  <c r="Q561" i="54"/>
  <c r="Q1017" i="54"/>
  <c r="Q671" i="54"/>
  <c r="Q1127" i="54"/>
  <c r="Q594" i="54"/>
  <c r="Q1050" i="54"/>
  <c r="Q604" i="54"/>
  <c r="Q1060" i="54"/>
  <c r="Q468" i="54"/>
  <c r="Q924" i="54"/>
  <c r="Q496" i="54"/>
  <c r="Q952" i="54"/>
  <c r="Q647" i="54"/>
  <c r="Q1103" i="54"/>
  <c r="Q655" i="54"/>
  <c r="Q1111" i="54"/>
  <c r="Q640" i="54"/>
  <c r="Q1096" i="54"/>
  <c r="Q578" i="54"/>
  <c r="Q1034" i="54"/>
  <c r="Q672" i="54"/>
  <c r="Q1128" i="54"/>
  <c r="Q531" i="54"/>
  <c r="Q987" i="54"/>
  <c r="Q668" i="54"/>
  <c r="Q1124" i="54"/>
  <c r="Q662" i="54"/>
  <c r="Q1118" i="54"/>
  <c r="Q653" i="54"/>
  <c r="Q1109" i="54"/>
  <c r="Q613" i="54"/>
  <c r="Q1069" i="54"/>
  <c r="Q657" i="54"/>
  <c r="Q1113" i="54"/>
  <c r="Q573" i="54"/>
  <c r="Q1029" i="54"/>
  <c r="Q626" i="54"/>
  <c r="Q1082" i="54"/>
  <c r="Q603" i="54"/>
  <c r="Q1059" i="54"/>
  <c r="Q567" i="54"/>
  <c r="Q1023" i="54"/>
  <c r="Q507" i="54"/>
  <c r="Q963" i="54"/>
  <c r="Q524" i="54"/>
  <c r="Q980" i="54"/>
  <c r="Q511" i="54"/>
  <c r="Q967" i="54"/>
  <c r="Q520" i="54"/>
  <c r="Q976" i="54"/>
  <c r="Q666" i="54"/>
  <c r="Q1122" i="54"/>
  <c r="Q571" i="54"/>
  <c r="Q1027" i="54"/>
  <c r="Q622" i="54"/>
  <c r="Q1078" i="54"/>
  <c r="Q624" i="54"/>
  <c r="Q1080" i="54"/>
  <c r="Q549" i="54"/>
  <c r="Q1005" i="54"/>
  <c r="Q635" i="54"/>
  <c r="Q1091" i="54"/>
  <c r="Q669" i="54"/>
  <c r="Q1125" i="54"/>
  <c r="Q610" i="54"/>
  <c r="Q1066" i="54"/>
  <c r="Q652" i="54"/>
  <c r="Q1108" i="54"/>
  <c r="Q628" i="54"/>
  <c r="Q1084" i="54"/>
  <c r="Q598" i="54"/>
  <c r="Q1054" i="54"/>
  <c r="Q649" i="54"/>
  <c r="Q1105" i="54"/>
  <c r="Q559" i="54"/>
  <c r="Q1015" i="54"/>
  <c r="Q618" i="54"/>
  <c r="Q1074" i="54"/>
  <c r="Q587" i="54"/>
  <c r="Q1043" i="54"/>
  <c r="Q532" i="54"/>
  <c r="Q988" i="54"/>
  <c r="Q495" i="54"/>
  <c r="Q951" i="54"/>
  <c r="Q499" i="54"/>
  <c r="Q955" i="54"/>
  <c r="Q487" i="54"/>
  <c r="Q943" i="54"/>
  <c r="Q512" i="54"/>
  <c r="Q968" i="54"/>
  <c r="Q478" i="54"/>
  <c r="Q934" i="54"/>
  <c r="Q509" i="54"/>
  <c r="Q965" i="54"/>
  <c r="Q592" i="54"/>
  <c r="Q1048" i="54"/>
  <c r="Q679" i="54"/>
  <c r="Q1135" i="54"/>
  <c r="Q572" i="54"/>
  <c r="Q1028" i="54"/>
  <c r="Q582" i="54"/>
  <c r="Q1038" i="54"/>
  <c r="Q641" i="54"/>
  <c r="Q1097" i="54"/>
  <c r="Q607" i="54"/>
  <c r="Q1063" i="54"/>
  <c r="Q606" i="54"/>
  <c r="Q1062" i="54"/>
  <c r="Q544" i="54"/>
  <c r="Q1000" i="54"/>
  <c r="Q506" i="54"/>
  <c r="Q962" i="54"/>
  <c r="Q483" i="54"/>
  <c r="Q939" i="54"/>
  <c r="Q491" i="54"/>
  <c r="Q947" i="54"/>
  <c r="Q527" i="54"/>
  <c r="Q983" i="54"/>
  <c r="Q504" i="54"/>
  <c r="Q960" i="54"/>
  <c r="Q646" i="54"/>
  <c r="Q1102" i="54"/>
  <c r="Q597" i="54"/>
  <c r="Q1053" i="54"/>
  <c r="Q638" i="54"/>
  <c r="Q1094" i="54"/>
  <c r="Q485" i="54"/>
  <c r="Q941" i="54"/>
  <c r="Q658" i="54"/>
  <c r="Q1114" i="54"/>
  <c r="Q492" i="54"/>
  <c r="Q948" i="54"/>
  <c r="Q680" i="54"/>
  <c r="Q1136" i="54"/>
  <c r="Q650" i="54"/>
  <c r="Q1106" i="54"/>
  <c r="Q623" i="54"/>
  <c r="Q1079" i="54"/>
  <c r="Q473" i="54"/>
  <c r="Q929" i="54"/>
  <c r="Q477" i="54"/>
  <c r="Q933" i="54"/>
  <c r="R16" i="54" l="1"/>
  <c r="R24" i="54"/>
  <c r="R32" i="54"/>
  <c r="R40" i="54"/>
  <c r="R48" i="54"/>
  <c r="R56" i="54"/>
  <c r="R17" i="54"/>
  <c r="R25" i="54"/>
  <c r="R33" i="54"/>
  <c r="R41" i="54"/>
  <c r="R49" i="54"/>
  <c r="R57" i="54"/>
  <c r="R65" i="54"/>
  <c r="R73" i="54"/>
  <c r="R81" i="54"/>
  <c r="R47" i="54"/>
  <c r="R59" i="54"/>
  <c r="R77" i="54"/>
  <c r="R19" i="54"/>
  <c r="R31" i="54"/>
  <c r="R43" i="54"/>
  <c r="R39" i="54"/>
  <c r="R51" i="54"/>
  <c r="R70" i="54"/>
  <c r="R75" i="54"/>
  <c r="R11" i="54"/>
  <c r="R80" i="54"/>
  <c r="R14" i="54"/>
  <c r="R72" i="54"/>
  <c r="R84" i="54"/>
  <c r="R22" i="54"/>
  <c r="R69" i="54"/>
  <c r="R71" i="54"/>
  <c r="R90" i="54"/>
  <c r="R67" i="54"/>
  <c r="R85" i="54"/>
  <c r="R95" i="54"/>
  <c r="R100" i="54"/>
  <c r="R115" i="54"/>
  <c r="R62" i="54"/>
  <c r="R91" i="54"/>
  <c r="R106" i="54"/>
  <c r="R55" i="54"/>
  <c r="R79" i="54"/>
  <c r="R87" i="54"/>
  <c r="R92" i="54"/>
  <c r="R107" i="54"/>
  <c r="R15" i="54"/>
  <c r="R27" i="54"/>
  <c r="R35" i="54"/>
  <c r="R83" i="54"/>
  <c r="R98" i="54"/>
  <c r="R117" i="54"/>
  <c r="R109" i="54"/>
  <c r="R155" i="54"/>
  <c r="R246" i="54"/>
  <c r="R700" i="54" s="1"/>
  <c r="R254" i="54"/>
  <c r="R708" i="54" s="1"/>
  <c r="R262" i="54"/>
  <c r="R716" i="54" s="1"/>
  <c r="R131" i="54"/>
  <c r="R147" i="54"/>
  <c r="R64" i="54"/>
  <c r="R93" i="54"/>
  <c r="R101" i="54"/>
  <c r="R132" i="54"/>
  <c r="R148" i="54"/>
  <c r="R156" i="54"/>
  <c r="R159" i="54"/>
  <c r="R135" i="54"/>
  <c r="R151" i="54"/>
  <c r="R163" i="54"/>
  <c r="R171" i="54"/>
  <c r="R179" i="54"/>
  <c r="R187" i="54"/>
  <c r="R195" i="54"/>
  <c r="R203" i="54"/>
  <c r="R211" i="54"/>
  <c r="R219" i="54"/>
  <c r="R227" i="54"/>
  <c r="R245" i="54"/>
  <c r="R699" i="54" s="1"/>
  <c r="R253" i="54"/>
  <c r="R707" i="54" s="1"/>
  <c r="R261" i="54"/>
  <c r="R715" i="54" s="1"/>
  <c r="R54" i="54"/>
  <c r="R119" i="54"/>
  <c r="R165" i="54"/>
  <c r="R173" i="54"/>
  <c r="R181" i="54"/>
  <c r="R189" i="54"/>
  <c r="R197" i="54"/>
  <c r="R205" i="54"/>
  <c r="R213" i="54"/>
  <c r="R221" i="54"/>
  <c r="R229" i="54"/>
  <c r="R239" i="54"/>
  <c r="R247" i="54"/>
  <c r="R701" i="54" s="1"/>
  <c r="R255" i="54"/>
  <c r="R709" i="54" s="1"/>
  <c r="R23" i="54"/>
  <c r="R103" i="54"/>
  <c r="R124" i="54"/>
  <c r="R140" i="54"/>
  <c r="R154" i="54"/>
  <c r="R162" i="54"/>
  <c r="R170" i="54"/>
  <c r="R192" i="54"/>
  <c r="R200" i="54"/>
  <c r="R216" i="54"/>
  <c r="R127" i="54"/>
  <c r="R138" i="54"/>
  <c r="R168" i="54"/>
  <c r="R178" i="54"/>
  <c r="R82" i="54"/>
  <c r="R143" i="54"/>
  <c r="R158" i="54"/>
  <c r="R176" i="54"/>
  <c r="R207" i="54"/>
  <c r="R223" i="54"/>
  <c r="R241" i="54"/>
  <c r="R695" i="54" s="1"/>
  <c r="R257" i="54"/>
  <c r="R711" i="54" s="1"/>
  <c r="R186" i="54"/>
  <c r="R194" i="54"/>
  <c r="R218" i="54"/>
  <c r="R226" i="54"/>
  <c r="R250" i="54"/>
  <c r="R704" i="54" s="1"/>
  <c r="R252" i="54"/>
  <c r="R706" i="54" s="1"/>
  <c r="R283" i="54"/>
  <c r="R737" i="54" s="1"/>
  <c r="R288" i="54"/>
  <c r="R742" i="54" s="1"/>
  <c r="R298" i="54"/>
  <c r="R752" i="54" s="1"/>
  <c r="R317" i="54"/>
  <c r="R771" i="54" s="1"/>
  <c r="R332" i="54"/>
  <c r="R786" i="54" s="1"/>
  <c r="R349" i="54"/>
  <c r="R803" i="54" s="1"/>
  <c r="R357" i="54"/>
  <c r="R811" i="54" s="1"/>
  <c r="R365" i="54"/>
  <c r="R819" i="54" s="1"/>
  <c r="R373" i="54"/>
  <c r="R827" i="54" s="1"/>
  <c r="R381" i="54"/>
  <c r="R835" i="54" s="1"/>
  <c r="R389" i="54"/>
  <c r="R843" i="54" s="1"/>
  <c r="R397" i="54"/>
  <c r="R851" i="54" s="1"/>
  <c r="R405" i="54"/>
  <c r="R859" i="54" s="1"/>
  <c r="R413" i="54"/>
  <c r="R867" i="54" s="1"/>
  <c r="R225" i="54"/>
  <c r="R244" i="54"/>
  <c r="R698" i="54" s="1"/>
  <c r="R274" i="54"/>
  <c r="R728" i="54" s="1"/>
  <c r="R293" i="54"/>
  <c r="R747" i="54" s="1"/>
  <c r="R308" i="54"/>
  <c r="R762" i="54" s="1"/>
  <c r="R323" i="54"/>
  <c r="R777" i="54" s="1"/>
  <c r="R328" i="54"/>
  <c r="R782" i="54" s="1"/>
  <c r="R338" i="54"/>
  <c r="R792" i="54" s="1"/>
  <c r="R344" i="54"/>
  <c r="R798" i="54" s="1"/>
  <c r="R269" i="54"/>
  <c r="R723" i="54" s="1"/>
  <c r="R284" i="54"/>
  <c r="R738" i="54" s="1"/>
  <c r="R299" i="54"/>
  <c r="R753" i="54" s="1"/>
  <c r="R304" i="54"/>
  <c r="R758" i="54" s="1"/>
  <c r="R314" i="54"/>
  <c r="R768" i="54" s="1"/>
  <c r="R333" i="54"/>
  <c r="R787" i="54" s="1"/>
  <c r="R341" i="54"/>
  <c r="R795" i="54" s="1"/>
  <c r="R215" i="54"/>
  <c r="R275" i="54"/>
  <c r="R729" i="54" s="1"/>
  <c r="R280" i="54"/>
  <c r="R734" i="54" s="1"/>
  <c r="R290" i="54"/>
  <c r="R744" i="54" s="1"/>
  <c r="R309" i="54"/>
  <c r="R763" i="54" s="1"/>
  <c r="R324" i="54"/>
  <c r="R778" i="54" s="1"/>
  <c r="R356" i="54"/>
  <c r="R810" i="54" s="1"/>
  <c r="R372" i="54"/>
  <c r="R826" i="54" s="1"/>
  <c r="R380" i="54"/>
  <c r="R834" i="54" s="1"/>
  <c r="R388" i="54"/>
  <c r="R842" i="54" s="1"/>
  <c r="R396" i="54"/>
  <c r="R850" i="54" s="1"/>
  <c r="R404" i="54"/>
  <c r="R858" i="54" s="1"/>
  <c r="R412" i="54"/>
  <c r="R866" i="54" s="1"/>
  <c r="R184" i="54"/>
  <c r="R276" i="54"/>
  <c r="R730" i="54" s="1"/>
  <c r="R291" i="54"/>
  <c r="R745" i="54" s="1"/>
  <c r="R296" i="54"/>
  <c r="R750" i="54" s="1"/>
  <c r="R306" i="54"/>
  <c r="R760" i="54" s="1"/>
  <c r="R325" i="54"/>
  <c r="R779" i="54" s="1"/>
  <c r="R111" i="54"/>
  <c r="R260" i="54"/>
  <c r="R714" i="54" s="1"/>
  <c r="R312" i="54"/>
  <c r="R766" i="54" s="1"/>
  <c r="R339" i="54"/>
  <c r="R793" i="54" s="1"/>
  <c r="R345" i="54"/>
  <c r="R799" i="54" s="1"/>
  <c r="R363" i="54"/>
  <c r="R817" i="54" s="1"/>
  <c r="R199" i="54"/>
  <c r="R202" i="54"/>
  <c r="R265" i="54"/>
  <c r="R719" i="54" s="1"/>
  <c r="R316" i="54"/>
  <c r="R770" i="54" s="1"/>
  <c r="R259" i="54"/>
  <c r="R713" i="54" s="1"/>
  <c r="R282" i="54"/>
  <c r="R736" i="54" s="1"/>
  <c r="R307" i="54"/>
  <c r="R761" i="54" s="1"/>
  <c r="R320" i="54"/>
  <c r="R774" i="54" s="1"/>
  <c r="R336" i="54"/>
  <c r="R790" i="54" s="1"/>
  <c r="R183" i="54"/>
  <c r="R272" i="54"/>
  <c r="R726" i="54" s="1"/>
  <c r="R277" i="54"/>
  <c r="R731" i="54" s="1"/>
  <c r="R285" i="54"/>
  <c r="R739" i="54" s="1"/>
  <c r="R301" i="54"/>
  <c r="R755" i="54" s="1"/>
  <c r="R355" i="54"/>
  <c r="R809" i="54" s="1"/>
  <c r="R379" i="54"/>
  <c r="R833" i="54" s="1"/>
  <c r="R395" i="54"/>
  <c r="R849" i="54" s="1"/>
  <c r="R416" i="54"/>
  <c r="R870" i="54" s="1"/>
  <c r="R353" i="54"/>
  <c r="R807" i="54" s="1"/>
  <c r="R411" i="54"/>
  <c r="R865" i="54" s="1"/>
  <c r="R122" i="54"/>
  <c r="R210" i="54"/>
  <c r="R267" i="54"/>
  <c r="R721" i="54" s="1"/>
  <c r="R378" i="54"/>
  <c r="R832" i="54" s="1"/>
  <c r="R446" i="54"/>
  <c r="R900" i="54" s="1"/>
  <c r="R449" i="54"/>
  <c r="R903" i="54" s="1"/>
  <c r="R419" i="54"/>
  <c r="R873" i="54" s="1"/>
  <c r="R376" i="54"/>
  <c r="R830" i="54" s="1"/>
  <c r="R408" i="54"/>
  <c r="R862" i="54" s="1"/>
  <c r="R410" i="54"/>
  <c r="R864" i="54" s="1"/>
  <c r="R438" i="54"/>
  <c r="R892" i="54" s="1"/>
  <c r="R441" i="54"/>
  <c r="R895" i="54" s="1"/>
  <c r="R444" i="54"/>
  <c r="R898" i="54" s="1"/>
  <c r="R292" i="54"/>
  <c r="R746" i="54" s="1"/>
  <c r="R371" i="54"/>
  <c r="R825" i="54" s="1"/>
  <c r="R385" i="54"/>
  <c r="R839" i="54" s="1"/>
  <c r="R403" i="54"/>
  <c r="R857" i="54" s="1"/>
  <c r="R420" i="54"/>
  <c r="R874" i="54" s="1"/>
  <c r="R300" i="54"/>
  <c r="R754" i="54" s="1"/>
  <c r="R361" i="54"/>
  <c r="R815" i="54" s="1"/>
  <c r="R394" i="54"/>
  <c r="R848" i="54" s="1"/>
  <c r="R430" i="54"/>
  <c r="R884" i="54" s="1"/>
  <c r="R433" i="54"/>
  <c r="R887" i="54" s="1"/>
  <c r="R421" i="54"/>
  <c r="R875" i="54" s="1"/>
  <c r="R360" i="54"/>
  <c r="R814" i="54" s="1"/>
  <c r="R392" i="54"/>
  <c r="R846" i="54" s="1"/>
  <c r="R425" i="54"/>
  <c r="R879" i="54" s="1"/>
  <c r="R428" i="54"/>
  <c r="R882" i="54" s="1"/>
  <c r="R437" i="54"/>
  <c r="R891" i="54" s="1"/>
  <c r="R436" i="54"/>
  <c r="R890" i="54" s="1"/>
  <c r="R440" i="54"/>
  <c r="R894" i="54" s="1"/>
  <c r="R457" i="54"/>
  <c r="R911" i="54" s="1"/>
  <c r="R387" i="54"/>
  <c r="R841" i="54" s="1"/>
  <c r="R443" i="54"/>
  <c r="R897" i="54" s="1"/>
  <c r="R422" i="54"/>
  <c r="R876" i="54" s="1"/>
  <c r="R369" i="54"/>
  <c r="R823" i="54" s="1"/>
  <c r="R401" i="54"/>
  <c r="R855" i="54" s="1"/>
  <c r="R454" i="54"/>
  <c r="R908" i="54" s="1"/>
  <c r="R445" i="54"/>
  <c r="R899" i="54" s="1"/>
  <c r="R451" i="54"/>
  <c r="R905" i="54" s="1"/>
  <c r="R347" i="54"/>
  <c r="R801" i="54" s="1"/>
  <c r="R450" i="54"/>
  <c r="R904" i="54" s="1"/>
  <c r="R322" i="54"/>
  <c r="R776" i="54" s="1"/>
  <c r="R321" i="54"/>
  <c r="R775" i="54" s="1"/>
  <c r="R287" i="54"/>
  <c r="R741" i="54" s="1"/>
  <c r="R243" i="54"/>
  <c r="R697" i="54" s="1"/>
  <c r="R351" i="54"/>
  <c r="R805" i="54" s="1"/>
  <c r="R406" i="54"/>
  <c r="R860" i="54" s="1"/>
  <c r="R281" i="54"/>
  <c r="R735" i="54" s="1"/>
  <c r="R251" i="54"/>
  <c r="R705" i="54" s="1"/>
  <c r="R337" i="54"/>
  <c r="R791" i="54" s="1"/>
  <c r="R128" i="54"/>
  <c r="R212" i="54"/>
  <c r="R97" i="54"/>
  <c r="R34" i="54"/>
  <c r="R28" i="54"/>
  <c r="R456" i="54"/>
  <c r="R910" i="54" s="1"/>
  <c r="R191" i="54"/>
  <c r="R368" i="54"/>
  <c r="R822" i="54" s="1"/>
  <c r="R352" i="54"/>
  <c r="R806" i="54" s="1"/>
  <c r="R330" i="54"/>
  <c r="R784" i="54" s="1"/>
  <c r="R383" i="54"/>
  <c r="R837" i="54" s="1"/>
  <c r="R209" i="54"/>
  <c r="R343" i="54"/>
  <c r="R797" i="54" s="1"/>
  <c r="R305" i="54"/>
  <c r="R759" i="54" s="1"/>
  <c r="R366" i="54"/>
  <c r="R820" i="54" s="1"/>
  <c r="R329" i="54"/>
  <c r="R783" i="54" s="1"/>
  <c r="R273" i="54"/>
  <c r="R727" i="54" s="1"/>
  <c r="R342" i="54"/>
  <c r="R796" i="54" s="1"/>
  <c r="R310" i="54"/>
  <c r="R764" i="54" s="1"/>
  <c r="R278" i="54"/>
  <c r="R732" i="54" s="1"/>
  <c r="R222" i="54"/>
  <c r="R134" i="54"/>
  <c r="R174" i="54"/>
  <c r="R214" i="54"/>
  <c r="R26" i="54"/>
  <c r="R78" i="54"/>
  <c r="R424" i="54"/>
  <c r="R878" i="54" s="1"/>
  <c r="R435" i="54"/>
  <c r="R889" i="54" s="1"/>
  <c r="R359" i="54"/>
  <c r="R813" i="54" s="1"/>
  <c r="R315" i="54"/>
  <c r="R769" i="54" s="1"/>
  <c r="R370" i="54"/>
  <c r="R824" i="54" s="1"/>
  <c r="R311" i="54"/>
  <c r="R765" i="54" s="1"/>
  <c r="R354" i="54"/>
  <c r="R808" i="54" s="1"/>
  <c r="R382" i="54"/>
  <c r="R836" i="54" s="1"/>
  <c r="R248" i="54"/>
  <c r="R702" i="54" s="1"/>
  <c r="R279" i="54"/>
  <c r="R733" i="54" s="1"/>
  <c r="R256" i="54"/>
  <c r="R710" i="54" s="1"/>
  <c r="R157" i="54"/>
  <c r="R177" i="54"/>
  <c r="R129" i="54"/>
  <c r="R204" i="54"/>
  <c r="R118" i="54"/>
  <c r="R133" i="54"/>
  <c r="R105" i="54"/>
  <c r="R45" i="54"/>
  <c r="R42" i="54"/>
  <c r="R112" i="54"/>
  <c r="R50" i="54"/>
  <c r="R303" i="54"/>
  <c r="R757" i="54" s="1"/>
  <c r="R18" i="54"/>
  <c r="R190" i="54"/>
  <c r="R46" i="54"/>
  <c r="R36" i="54"/>
  <c r="R448" i="54"/>
  <c r="R902" i="54" s="1"/>
  <c r="R367" i="54"/>
  <c r="R821" i="54" s="1"/>
  <c r="R427" i="54"/>
  <c r="R881" i="54" s="1"/>
  <c r="R434" i="54"/>
  <c r="R888" i="54" s="1"/>
  <c r="R384" i="54"/>
  <c r="R838" i="54" s="1"/>
  <c r="R418" i="54"/>
  <c r="R872" i="54" s="1"/>
  <c r="R393" i="54"/>
  <c r="R847" i="54" s="1"/>
  <c r="R391" i="54"/>
  <c r="R845" i="54" s="1"/>
  <c r="R208" i="54"/>
  <c r="R175" i="54"/>
  <c r="R335" i="54"/>
  <c r="R789" i="54" s="1"/>
  <c r="R166" i="54"/>
  <c r="R268" i="54"/>
  <c r="R722" i="54" s="1"/>
  <c r="R334" i="54"/>
  <c r="R788" i="54" s="1"/>
  <c r="R302" i="54"/>
  <c r="R756" i="54" s="1"/>
  <c r="R270" i="54"/>
  <c r="R724" i="54" s="1"/>
  <c r="R182" i="54"/>
  <c r="R123" i="54"/>
  <c r="R196" i="54"/>
  <c r="R152" i="54"/>
  <c r="R58" i="54"/>
  <c r="R74" i="54"/>
  <c r="R104" i="54"/>
  <c r="R289" i="54"/>
  <c r="R743" i="54" s="1"/>
  <c r="R198" i="54"/>
  <c r="R153" i="54"/>
  <c r="R188" i="54"/>
  <c r="R126" i="54"/>
  <c r="R149" i="54"/>
  <c r="R89" i="54"/>
  <c r="R160" i="54"/>
  <c r="R180" i="54"/>
  <c r="R110" i="54"/>
  <c r="R38" i="54"/>
  <c r="R88" i="54"/>
  <c r="R453" i="54"/>
  <c r="R907" i="54" s="1"/>
  <c r="R447" i="54"/>
  <c r="R901" i="54" s="1"/>
  <c r="R423" i="54"/>
  <c r="R877" i="54" s="1"/>
  <c r="R414" i="54"/>
  <c r="R868" i="54" s="1"/>
  <c r="R295" i="54"/>
  <c r="R749" i="54" s="1"/>
  <c r="R94" i="54"/>
  <c r="R185" i="54"/>
  <c r="R114" i="54"/>
  <c r="R297" i="54"/>
  <c r="R751" i="54" s="1"/>
  <c r="R398" i="54"/>
  <c r="R852" i="54" s="1"/>
  <c r="R263" i="54"/>
  <c r="R717" i="54" s="1"/>
  <c r="R169" i="54"/>
  <c r="R96" i="54"/>
  <c r="R125" i="54"/>
  <c r="R144" i="54"/>
  <c r="R63" i="54"/>
  <c r="R20" i="54"/>
  <c r="R407" i="54"/>
  <c r="R861" i="54" s="1"/>
  <c r="R399" i="54"/>
  <c r="R853" i="54" s="1"/>
  <c r="R429" i="54"/>
  <c r="R883" i="54" s="1"/>
  <c r="R442" i="54"/>
  <c r="R896" i="54" s="1"/>
  <c r="R439" i="54"/>
  <c r="R893" i="54" s="1"/>
  <c r="R193" i="54"/>
  <c r="R362" i="54"/>
  <c r="R816" i="54" s="1"/>
  <c r="R348" i="54"/>
  <c r="R802" i="54" s="1"/>
  <c r="R358" i="54"/>
  <c r="R812" i="54" s="1"/>
  <c r="R201" i="54"/>
  <c r="R326" i="54"/>
  <c r="R780" i="54" s="1"/>
  <c r="R294" i="54"/>
  <c r="R748" i="54" s="1"/>
  <c r="R240" i="54"/>
  <c r="R694" i="54" s="1"/>
  <c r="R113" i="54"/>
  <c r="R86" i="54"/>
  <c r="R146" i="54"/>
  <c r="R52" i="54"/>
  <c r="R452" i="54"/>
  <c r="R906" i="54" s="1"/>
  <c r="R417" i="54"/>
  <c r="R871" i="54" s="1"/>
  <c r="R432" i="54"/>
  <c r="R886" i="54" s="1"/>
  <c r="R386" i="54"/>
  <c r="R840" i="54" s="1"/>
  <c r="R377" i="54"/>
  <c r="R831" i="54" s="1"/>
  <c r="R409" i="54"/>
  <c r="R863" i="54" s="1"/>
  <c r="R346" i="54"/>
  <c r="R800" i="54" s="1"/>
  <c r="R167" i="54"/>
  <c r="R217" i="54"/>
  <c r="R150" i="54"/>
  <c r="R375" i="54"/>
  <c r="R829" i="54" s="1"/>
  <c r="R374" i="54"/>
  <c r="R828" i="54" s="1"/>
  <c r="R271" i="54"/>
  <c r="R725" i="54" s="1"/>
  <c r="R313" i="54"/>
  <c r="R767" i="54" s="1"/>
  <c r="R327" i="54"/>
  <c r="R781" i="54" s="1"/>
  <c r="R242" i="54"/>
  <c r="R696" i="54" s="1"/>
  <c r="R224" i="54"/>
  <c r="R206" i="54"/>
  <c r="R230" i="54"/>
  <c r="R137" i="54"/>
  <c r="R161" i="54"/>
  <c r="R238" i="54"/>
  <c r="R692" i="54" s="1"/>
  <c r="R172" i="54"/>
  <c r="R116" i="54"/>
  <c r="R102" i="54"/>
  <c r="R13" i="54"/>
  <c r="R76" i="54"/>
  <c r="R53" i="54"/>
  <c r="R21" i="54"/>
  <c r="R68" i="54"/>
  <c r="R350" i="54"/>
  <c r="R804" i="54" s="1"/>
  <c r="R220" i="54"/>
  <c r="R130" i="54"/>
  <c r="R30" i="54"/>
  <c r="R60" i="54"/>
  <c r="R12" i="54"/>
  <c r="R415" i="54"/>
  <c r="R869" i="54" s="1"/>
  <c r="R431" i="54"/>
  <c r="R885" i="54" s="1"/>
  <c r="R400" i="54"/>
  <c r="R854" i="54" s="1"/>
  <c r="R402" i="54"/>
  <c r="R856" i="54" s="1"/>
  <c r="R340" i="54"/>
  <c r="R794" i="54" s="1"/>
  <c r="R455" i="54"/>
  <c r="R909" i="54" s="1"/>
  <c r="R426" i="54"/>
  <c r="R880" i="54" s="1"/>
  <c r="R331" i="54"/>
  <c r="R785" i="54" s="1"/>
  <c r="R390" i="54"/>
  <c r="R844" i="54" s="1"/>
  <c r="R258" i="54"/>
  <c r="R712" i="54" s="1"/>
  <c r="R364" i="54"/>
  <c r="R818" i="54" s="1"/>
  <c r="R319" i="54"/>
  <c r="R773" i="54" s="1"/>
  <c r="R108" i="54"/>
  <c r="R264" i="54"/>
  <c r="R718" i="54" s="1"/>
  <c r="R266" i="54"/>
  <c r="R720" i="54" s="1"/>
  <c r="R249" i="54"/>
  <c r="R703" i="54" s="1"/>
  <c r="R318" i="54"/>
  <c r="R772" i="54" s="1"/>
  <c r="R286" i="54"/>
  <c r="R740" i="54" s="1"/>
  <c r="R121" i="54"/>
  <c r="R99" i="54"/>
  <c r="R145" i="54"/>
  <c r="R66" i="54"/>
  <c r="R228" i="54"/>
  <c r="R164" i="54"/>
  <c r="R141" i="54"/>
  <c r="R136" i="54"/>
  <c r="R29" i="54"/>
  <c r="R139" i="54"/>
  <c r="R120" i="54"/>
  <c r="R142" i="54"/>
  <c r="R61" i="54"/>
  <c r="R37" i="54"/>
  <c r="R44" i="54"/>
  <c r="Q687" i="54"/>
  <c r="Q915" i="54"/>
  <c r="R4" i="54"/>
  <c r="R4" i="46"/>
  <c r="R4" i="31"/>
  <c r="R4" i="51"/>
  <c r="R4" i="50"/>
  <c r="S4" i="76"/>
  <c r="R4" i="62"/>
  <c r="R4" i="43"/>
  <c r="R4" i="49"/>
  <c r="R4" i="61"/>
  <c r="R4" i="48"/>
  <c r="R693" i="54" l="1"/>
  <c r="R913" i="54" s="1"/>
  <c r="R1149" i="54"/>
  <c r="R576" i="54"/>
  <c r="R1032" i="54"/>
  <c r="R601" i="54"/>
  <c r="R1057" i="54"/>
  <c r="R475" i="54"/>
  <c r="R931" i="54"/>
  <c r="R659" i="54"/>
  <c r="R1115" i="54"/>
  <c r="R569" i="54"/>
  <c r="R1025" i="54"/>
  <c r="R643" i="54"/>
  <c r="R1099" i="54"/>
  <c r="R681" i="54"/>
  <c r="R1137" i="54"/>
  <c r="R671" i="54"/>
  <c r="R1127" i="54"/>
  <c r="R660" i="54"/>
  <c r="R1116" i="54"/>
  <c r="R526" i="54"/>
  <c r="R982" i="54"/>
  <c r="R471" i="54"/>
  <c r="R927" i="54"/>
  <c r="R499" i="54"/>
  <c r="R955" i="54"/>
  <c r="R596" i="54"/>
  <c r="R1052" i="54"/>
  <c r="R476" i="54"/>
  <c r="R932" i="54"/>
  <c r="R616" i="54"/>
  <c r="R1072" i="54"/>
  <c r="R568" i="54"/>
  <c r="R1024" i="54"/>
  <c r="R648" i="54"/>
  <c r="R1104" i="54"/>
  <c r="R599" i="54"/>
  <c r="R1055" i="54"/>
  <c r="R640" i="54"/>
  <c r="R1096" i="54"/>
  <c r="R493" i="54"/>
  <c r="R949" i="54"/>
  <c r="R608" i="54"/>
  <c r="R1064" i="54"/>
  <c r="R578" i="54"/>
  <c r="R1034" i="54"/>
  <c r="R630" i="54"/>
  <c r="R1086" i="54"/>
  <c r="R567" i="54"/>
  <c r="R1023" i="54"/>
  <c r="R632" i="54"/>
  <c r="R1088" i="54"/>
  <c r="R629" i="54"/>
  <c r="R1085" i="54"/>
  <c r="R646" i="54"/>
  <c r="R1102" i="54"/>
  <c r="R665" i="54"/>
  <c r="R1121" i="54"/>
  <c r="R673" i="54"/>
  <c r="R1129" i="54"/>
  <c r="R613" i="54"/>
  <c r="R1069" i="54"/>
  <c r="R655" i="54"/>
  <c r="R1111" i="54"/>
  <c r="R478" i="54"/>
  <c r="R934" i="54"/>
  <c r="R652" i="54"/>
  <c r="R1108" i="54"/>
  <c r="R634" i="54"/>
  <c r="R1090" i="54"/>
  <c r="R587" i="54"/>
  <c r="R1043" i="54"/>
  <c r="R470" i="54"/>
  <c r="R926" i="54"/>
  <c r="R517" i="54"/>
  <c r="R973" i="54"/>
  <c r="R524" i="54"/>
  <c r="R980" i="54"/>
  <c r="R525" i="54"/>
  <c r="R981" i="54"/>
  <c r="R502" i="54"/>
  <c r="R958" i="54"/>
  <c r="R480" i="54"/>
  <c r="R936" i="54"/>
  <c r="R581" i="54"/>
  <c r="R1037" i="54"/>
  <c r="R591" i="54"/>
  <c r="R1047" i="54"/>
  <c r="R523" i="54"/>
  <c r="R979" i="54"/>
  <c r="R541" i="54"/>
  <c r="R997" i="54"/>
  <c r="R518" i="54"/>
  <c r="R974" i="54"/>
  <c r="R543" i="54"/>
  <c r="R999" i="54"/>
  <c r="R505" i="54"/>
  <c r="R961" i="54"/>
  <c r="R584" i="54"/>
  <c r="R1040" i="54"/>
  <c r="R669" i="54"/>
  <c r="R1125" i="54"/>
  <c r="R631" i="54"/>
  <c r="R1087" i="54"/>
  <c r="R558" i="54"/>
  <c r="R1014" i="54"/>
  <c r="R642" i="54"/>
  <c r="R1098" i="54"/>
  <c r="R603" i="54"/>
  <c r="R1059" i="54"/>
  <c r="R482" i="54"/>
  <c r="R938" i="54"/>
  <c r="R530" i="54"/>
  <c r="R986" i="54"/>
  <c r="R488" i="54"/>
  <c r="R944" i="54"/>
  <c r="R492" i="54"/>
  <c r="R948" i="54"/>
  <c r="R619" i="54"/>
  <c r="R1075" i="54"/>
  <c r="R467" i="54"/>
  <c r="R923" i="54"/>
  <c r="R508" i="54"/>
  <c r="R964" i="54"/>
  <c r="R592" i="54"/>
  <c r="R1048" i="54"/>
  <c r="R580" i="54"/>
  <c r="R1036" i="54"/>
  <c r="R549" i="54"/>
  <c r="R1005" i="54"/>
  <c r="R565" i="54"/>
  <c r="R1021" i="54"/>
  <c r="R653" i="54"/>
  <c r="R1109" i="54"/>
  <c r="R637" i="54"/>
  <c r="R1093" i="54"/>
  <c r="R663" i="54"/>
  <c r="R1119" i="54"/>
  <c r="R497" i="54"/>
  <c r="R953" i="54"/>
  <c r="R612" i="54"/>
  <c r="R1068" i="54"/>
  <c r="R589" i="54"/>
  <c r="R1045" i="54"/>
  <c r="R577" i="54"/>
  <c r="R1033" i="54"/>
  <c r="R639" i="54"/>
  <c r="R1095" i="54"/>
  <c r="R649" i="54"/>
  <c r="R1105" i="54"/>
  <c r="R598" i="54"/>
  <c r="R1054" i="54"/>
  <c r="R647" i="54"/>
  <c r="R1103" i="54"/>
  <c r="R644" i="54"/>
  <c r="R1100" i="54"/>
  <c r="R626" i="54"/>
  <c r="R1082" i="54"/>
  <c r="R556" i="54"/>
  <c r="R1012" i="54"/>
  <c r="R610" i="54"/>
  <c r="R1066" i="54"/>
  <c r="R562" i="54"/>
  <c r="R1018" i="54"/>
  <c r="R570" i="54"/>
  <c r="R1026" i="54"/>
  <c r="R477" i="54"/>
  <c r="R933" i="54"/>
  <c r="R506" i="54"/>
  <c r="R962" i="54"/>
  <c r="R536" i="54"/>
  <c r="R992" i="54"/>
  <c r="R472" i="54"/>
  <c r="R928" i="54"/>
  <c r="R515" i="54"/>
  <c r="R971" i="54"/>
  <c r="R531" i="54"/>
  <c r="R987" i="54"/>
  <c r="R685" i="54"/>
  <c r="R1141" i="54"/>
  <c r="R551" i="54"/>
  <c r="R1007" i="54"/>
  <c r="R635" i="54"/>
  <c r="R1091" i="54"/>
  <c r="R491" i="54"/>
  <c r="R947" i="54"/>
  <c r="R500" i="54"/>
  <c r="R956" i="54"/>
  <c r="R677" i="54"/>
  <c r="R1133" i="54"/>
  <c r="R483" i="54"/>
  <c r="R939" i="54"/>
  <c r="R641" i="54"/>
  <c r="R1097" i="54"/>
  <c r="R537" i="54"/>
  <c r="R993" i="54"/>
  <c r="R625" i="54"/>
  <c r="R1081" i="54"/>
  <c r="R636" i="54"/>
  <c r="R1092" i="54"/>
  <c r="R682" i="54"/>
  <c r="R1138" i="54"/>
  <c r="R618" i="54"/>
  <c r="R1074" i="54"/>
  <c r="R548" i="54"/>
  <c r="R1004" i="54"/>
  <c r="R564" i="54"/>
  <c r="R1020" i="54"/>
  <c r="R547" i="54"/>
  <c r="R1003" i="54"/>
  <c r="R555" i="54"/>
  <c r="R1011" i="54"/>
  <c r="R539" i="54"/>
  <c r="R995" i="54"/>
  <c r="R494" i="54"/>
  <c r="R950" i="54"/>
  <c r="R528" i="54"/>
  <c r="R984" i="54"/>
  <c r="R511" i="54"/>
  <c r="R967" i="54"/>
  <c r="R661" i="54"/>
  <c r="R1117" i="54"/>
  <c r="R664" i="54"/>
  <c r="R1120" i="54"/>
  <c r="R566" i="54"/>
  <c r="R1022" i="54"/>
  <c r="R633" i="54"/>
  <c r="R1089" i="54"/>
  <c r="R617" i="54"/>
  <c r="R1073" i="54"/>
  <c r="R628" i="54"/>
  <c r="R1084" i="54"/>
  <c r="R674" i="54"/>
  <c r="R1130" i="54"/>
  <c r="R606" i="54"/>
  <c r="R1062" i="54"/>
  <c r="R519" i="54"/>
  <c r="R975" i="54"/>
  <c r="R572" i="54"/>
  <c r="R1028" i="54"/>
  <c r="R542" i="54"/>
  <c r="R998" i="54"/>
  <c r="R550" i="54"/>
  <c r="R1006" i="54"/>
  <c r="R527" i="54"/>
  <c r="R983" i="54"/>
  <c r="R498" i="54"/>
  <c r="R954" i="54"/>
  <c r="R520" i="54"/>
  <c r="R976" i="54"/>
  <c r="R503" i="54"/>
  <c r="R959" i="54"/>
  <c r="R516" i="54"/>
  <c r="R972" i="54"/>
  <c r="R468" i="54"/>
  <c r="R924" i="54"/>
  <c r="R615" i="54"/>
  <c r="R1071" i="54"/>
  <c r="R559" i="54"/>
  <c r="R1015" i="54"/>
  <c r="R501" i="54"/>
  <c r="R957" i="54"/>
  <c r="R560" i="54"/>
  <c r="R1016" i="54"/>
  <c r="R489" i="54"/>
  <c r="R945" i="54"/>
  <c r="R575" i="54"/>
  <c r="R1031" i="54"/>
  <c r="R600" i="54"/>
  <c r="R1056" i="54"/>
  <c r="R563" i="54"/>
  <c r="R1019" i="54"/>
  <c r="R585" i="54"/>
  <c r="R1041" i="54"/>
  <c r="R557" i="54"/>
  <c r="R1013" i="54"/>
  <c r="R679" i="54"/>
  <c r="R1135" i="54"/>
  <c r="R672" i="54"/>
  <c r="R1128" i="54"/>
  <c r="R656" i="54"/>
  <c r="R1112" i="54"/>
  <c r="R544" i="54"/>
  <c r="R1000" i="54"/>
  <c r="R529" i="54"/>
  <c r="R985" i="54"/>
  <c r="R645" i="54"/>
  <c r="R1101" i="54"/>
  <c r="R588" i="54"/>
  <c r="R1044" i="54"/>
  <c r="R552" i="54"/>
  <c r="R1008" i="54"/>
  <c r="R638" i="54"/>
  <c r="R1094" i="54"/>
  <c r="R657" i="54"/>
  <c r="R1113" i="54"/>
  <c r="R623" i="54"/>
  <c r="R1079" i="54"/>
  <c r="R609" i="54"/>
  <c r="R1065" i="54"/>
  <c r="R684" i="54"/>
  <c r="R1140" i="54"/>
  <c r="R620" i="54"/>
  <c r="R1076" i="54"/>
  <c r="R666" i="54"/>
  <c r="R1122" i="54"/>
  <c r="R590" i="54"/>
  <c r="R1046" i="54"/>
  <c r="R602" i="54"/>
  <c r="R1058" i="54"/>
  <c r="R553" i="54"/>
  <c r="R1009" i="54"/>
  <c r="R534" i="54"/>
  <c r="R990" i="54"/>
  <c r="R540" i="54"/>
  <c r="R996" i="54"/>
  <c r="R469" i="54"/>
  <c r="R925" i="54"/>
  <c r="R486" i="54"/>
  <c r="R942" i="54"/>
  <c r="R512" i="54"/>
  <c r="R968" i="54"/>
  <c r="R495" i="54"/>
  <c r="R951" i="54"/>
  <c r="R683" i="54"/>
  <c r="R1139" i="54"/>
  <c r="R597" i="54"/>
  <c r="R1053" i="54"/>
  <c r="R521" i="54"/>
  <c r="R977" i="54"/>
  <c r="R485" i="54"/>
  <c r="R941" i="54"/>
  <c r="R605" i="54"/>
  <c r="R1061" i="54"/>
  <c r="R624" i="54"/>
  <c r="R1080" i="54"/>
  <c r="R594" i="54"/>
  <c r="R1050" i="54"/>
  <c r="R554" i="54"/>
  <c r="R1010" i="54"/>
  <c r="R675" i="54"/>
  <c r="R1131" i="54"/>
  <c r="R571" i="54"/>
  <c r="R1027" i="54"/>
  <c r="R622" i="54"/>
  <c r="R1078" i="54"/>
  <c r="R507" i="54"/>
  <c r="R963" i="54"/>
  <c r="R604" i="54"/>
  <c r="R1060" i="54"/>
  <c r="R513" i="54"/>
  <c r="R969" i="54"/>
  <c r="R473" i="54"/>
  <c r="R929" i="54"/>
  <c r="R573" i="54"/>
  <c r="R1029" i="54"/>
  <c r="R533" i="54"/>
  <c r="R989" i="54"/>
  <c r="R667" i="54"/>
  <c r="R1123" i="54"/>
  <c r="R654" i="54"/>
  <c r="R1110" i="54"/>
  <c r="R678" i="54"/>
  <c r="R1134" i="54"/>
  <c r="R593" i="54"/>
  <c r="R1049" i="54"/>
  <c r="R595" i="54"/>
  <c r="R1051" i="54"/>
  <c r="R676" i="54"/>
  <c r="R1132" i="54"/>
  <c r="R574" i="54"/>
  <c r="R1030" i="54"/>
  <c r="R658" i="54"/>
  <c r="R1114" i="54"/>
  <c r="R614" i="54"/>
  <c r="R1070" i="54"/>
  <c r="R586" i="54"/>
  <c r="R1042" i="54"/>
  <c r="R538" i="54"/>
  <c r="R994" i="54"/>
  <c r="R510" i="54"/>
  <c r="R966" i="54"/>
  <c r="R522" i="54"/>
  <c r="R978" i="54"/>
  <c r="R535" i="54"/>
  <c r="R991" i="54"/>
  <c r="R474" i="54"/>
  <c r="R930" i="54"/>
  <c r="R504" i="54"/>
  <c r="R960" i="54"/>
  <c r="R487" i="54"/>
  <c r="R943" i="54"/>
  <c r="R627" i="54"/>
  <c r="R1083" i="54"/>
  <c r="R607" i="54"/>
  <c r="R1063" i="54"/>
  <c r="R481" i="54"/>
  <c r="R937" i="54"/>
  <c r="R583" i="54"/>
  <c r="R1039" i="54"/>
  <c r="R670" i="54"/>
  <c r="R1126" i="54"/>
  <c r="R680" i="54"/>
  <c r="R1136" i="54"/>
  <c r="R662" i="54"/>
  <c r="R1118" i="54"/>
  <c r="R582" i="54"/>
  <c r="R1038" i="54"/>
  <c r="R579" i="54"/>
  <c r="R1035" i="54"/>
  <c r="R668" i="54"/>
  <c r="R1124" i="54"/>
  <c r="R509" i="54"/>
  <c r="R965" i="54"/>
  <c r="R650" i="54"/>
  <c r="R1106" i="54"/>
  <c r="R611" i="54"/>
  <c r="R1067" i="54"/>
  <c r="R490" i="54"/>
  <c r="R946" i="54"/>
  <c r="R561" i="54"/>
  <c r="R1017" i="54"/>
  <c r="R545" i="54"/>
  <c r="R1001" i="54"/>
  <c r="R466" i="54"/>
  <c r="R922" i="54"/>
  <c r="R532" i="54"/>
  <c r="R988" i="54"/>
  <c r="R496" i="54"/>
  <c r="R952" i="54"/>
  <c r="R479" i="54"/>
  <c r="R935" i="54"/>
  <c r="R484" i="54"/>
  <c r="R940" i="54"/>
  <c r="R621" i="54"/>
  <c r="R1077" i="54"/>
  <c r="R651" i="54"/>
  <c r="R1107" i="54"/>
  <c r="R546" i="54"/>
  <c r="R1002" i="54"/>
  <c r="R514" i="54"/>
  <c r="R970" i="54"/>
  <c r="R687" i="54" l="1"/>
  <c r="R915" i="54"/>
</calcChain>
</file>

<file path=xl/sharedStrings.xml><?xml version="1.0" encoding="utf-8"?>
<sst xmlns="http://schemas.openxmlformats.org/spreadsheetml/2006/main" count="2050" uniqueCount="914">
  <si>
    <t>Instructions</t>
  </si>
  <si>
    <t>End</t>
  </si>
  <si>
    <t>Costs</t>
  </si>
  <si>
    <t>Overheads</t>
  </si>
  <si>
    <t>Units</t>
  </si>
  <si>
    <t>Start Date</t>
  </si>
  <si>
    <t>Time</t>
  </si>
  <si>
    <t>Driver Labour Costs</t>
  </si>
  <si>
    <t>#</t>
  </si>
  <si>
    <t>Electricity Costs</t>
  </si>
  <si>
    <t>hr</t>
  </si>
  <si>
    <t>[Spare]</t>
  </si>
  <si>
    <t>$</t>
  </si>
  <si>
    <t>Diesel Buses</t>
  </si>
  <si>
    <t>km</t>
  </si>
  <si>
    <t>Fuel and Oil Costs</t>
  </si>
  <si>
    <t>Diesel</t>
  </si>
  <si>
    <t>Utilities</t>
  </si>
  <si>
    <t>Depots</t>
  </si>
  <si>
    <t>Chargers</t>
  </si>
  <si>
    <t>Margin</t>
  </si>
  <si>
    <t>Performance and Other Bonds</t>
  </si>
  <si>
    <t>Transition Costs</t>
  </si>
  <si>
    <t>Bus #</t>
  </si>
  <si>
    <t>Bus 1</t>
  </si>
  <si>
    <t>Bus 2</t>
  </si>
  <si>
    <t>Bus 3</t>
  </si>
  <si>
    <t>Bus 4</t>
  </si>
  <si>
    <t>Bus 5</t>
  </si>
  <si>
    <t>Bus 6</t>
  </si>
  <si>
    <t>Bus 7</t>
  </si>
  <si>
    <t>Bus 8</t>
  </si>
  <si>
    <t>Bus 9</t>
  </si>
  <si>
    <t>Bus 10</t>
  </si>
  <si>
    <t>Bus 11</t>
  </si>
  <si>
    <t>Bus 12</t>
  </si>
  <si>
    <t>Bus 13</t>
  </si>
  <si>
    <t>Bus 14</t>
  </si>
  <si>
    <t>Bus 15</t>
  </si>
  <si>
    <t>Bus 16</t>
  </si>
  <si>
    <t>Bus 17</t>
  </si>
  <si>
    <t>Bus 18</t>
  </si>
  <si>
    <t>Bus 19</t>
  </si>
  <si>
    <t>Bus 20</t>
  </si>
  <si>
    <t>Bus 21</t>
  </si>
  <si>
    <t>Bus 22</t>
  </si>
  <si>
    <t>Bus 23</t>
  </si>
  <si>
    <t>Bus 24</t>
  </si>
  <si>
    <t>Bus 25</t>
  </si>
  <si>
    <t>Bus 26</t>
  </si>
  <si>
    <t>Bus 27</t>
  </si>
  <si>
    <t>Bus 28</t>
  </si>
  <si>
    <t>Bus 29</t>
  </si>
  <si>
    <t>Bus 30</t>
  </si>
  <si>
    <t>Bus 31</t>
  </si>
  <si>
    <t>Bus 32</t>
  </si>
  <si>
    <t>Bus 33</t>
  </si>
  <si>
    <t>Bus 34</t>
  </si>
  <si>
    <t>Bus 35</t>
  </si>
  <si>
    <t>Bus 36</t>
  </si>
  <si>
    <t>Bus 37</t>
  </si>
  <si>
    <t>Bus 38</t>
  </si>
  <si>
    <t>Bus 39</t>
  </si>
  <si>
    <t>Bus 40</t>
  </si>
  <si>
    <t>Bus 41</t>
  </si>
  <si>
    <t>Bus 42</t>
  </si>
  <si>
    <t>Bus 43</t>
  </si>
  <si>
    <t>Bus 44</t>
  </si>
  <si>
    <t>Bus 45</t>
  </si>
  <si>
    <t>Bus 46</t>
  </si>
  <si>
    <t>Bus 47</t>
  </si>
  <si>
    <t>Bus 48</t>
  </si>
  <si>
    <t>Bus 49</t>
  </si>
  <si>
    <t>Bus 50</t>
  </si>
  <si>
    <t>Bus 51</t>
  </si>
  <si>
    <t>Bus 52</t>
  </si>
  <si>
    <t>Bus 53</t>
  </si>
  <si>
    <t>Bus 54</t>
  </si>
  <si>
    <t>Bus 55</t>
  </si>
  <si>
    <t>Bus 56</t>
  </si>
  <si>
    <t>Bus 57</t>
  </si>
  <si>
    <t>Bus 58</t>
  </si>
  <si>
    <t>Bus 59</t>
  </si>
  <si>
    <t>Bus 60</t>
  </si>
  <si>
    <t>Service Start Date</t>
  </si>
  <si>
    <t>Service End Date</t>
  </si>
  <si>
    <t>Book Value at Start Date ($)</t>
  </si>
  <si>
    <t>Bus Age at Start Date (years)</t>
  </si>
  <si>
    <t>Remaining Useful Life (years)</t>
  </si>
  <si>
    <t>Residual Value at End of Useful Life ($)</t>
  </si>
  <si>
    <t>PVR or Spare Bus</t>
  </si>
  <si>
    <t>Registration</t>
  </si>
  <si>
    <t>Depot #</t>
  </si>
  <si>
    <t>Depot 1</t>
  </si>
  <si>
    <t>Depot 2</t>
  </si>
  <si>
    <t>Depot 3</t>
  </si>
  <si>
    <t>Depot 4</t>
  </si>
  <si>
    <t>Depot 5</t>
  </si>
  <si>
    <t>Depot 6</t>
  </si>
  <si>
    <t>Batteries</t>
  </si>
  <si>
    <t>Battery #</t>
  </si>
  <si>
    <t>Battery 1</t>
  </si>
  <si>
    <t>Battery 2</t>
  </si>
  <si>
    <t>Battery 3</t>
  </si>
  <si>
    <t>Battery 4</t>
  </si>
  <si>
    <t>Battery 5</t>
  </si>
  <si>
    <t>Battery 6</t>
  </si>
  <si>
    <t>Battery 7</t>
  </si>
  <si>
    <t>Battery 8</t>
  </si>
  <si>
    <t>Battery 9</t>
  </si>
  <si>
    <t>Battery 10</t>
  </si>
  <si>
    <t>Battery 11</t>
  </si>
  <si>
    <t>Battery 12</t>
  </si>
  <si>
    <t>Battery 13</t>
  </si>
  <si>
    <t>Battery 14</t>
  </si>
  <si>
    <t>Battery 15</t>
  </si>
  <si>
    <t>Battery 16</t>
  </si>
  <si>
    <t>Battery 17</t>
  </si>
  <si>
    <t>Battery 18</t>
  </si>
  <si>
    <t>Battery 19</t>
  </si>
  <si>
    <t>Battery 20</t>
  </si>
  <si>
    <t>Battery 21</t>
  </si>
  <si>
    <t>Battery 22</t>
  </si>
  <si>
    <t>Battery 23</t>
  </si>
  <si>
    <t>Battery 24</t>
  </si>
  <si>
    <t>Battery 25</t>
  </si>
  <si>
    <t>Battery 26</t>
  </si>
  <si>
    <t>Battery 27</t>
  </si>
  <si>
    <t>Battery 28</t>
  </si>
  <si>
    <t>Battery 29</t>
  </si>
  <si>
    <t>Battery 30</t>
  </si>
  <si>
    <t>Battery 31</t>
  </si>
  <si>
    <t>Battery 32</t>
  </si>
  <si>
    <t>Battery 33</t>
  </si>
  <si>
    <t>Battery 34</t>
  </si>
  <si>
    <t>Battery 35</t>
  </si>
  <si>
    <t>Battery 36</t>
  </si>
  <si>
    <t>Battery 37</t>
  </si>
  <si>
    <t>Battery 38</t>
  </si>
  <si>
    <t>Battery 39</t>
  </si>
  <si>
    <t>Battery 40</t>
  </si>
  <si>
    <t>Battery 41</t>
  </si>
  <si>
    <t>Battery 42</t>
  </si>
  <si>
    <t>Battery 43</t>
  </si>
  <si>
    <t>Battery 44</t>
  </si>
  <si>
    <t>Battery 45</t>
  </si>
  <si>
    <t>Battery 46</t>
  </si>
  <si>
    <t>Battery 47</t>
  </si>
  <si>
    <t>Battery 48</t>
  </si>
  <si>
    <t>Battery 49</t>
  </si>
  <si>
    <t>Battery 50</t>
  </si>
  <si>
    <t>Charger #</t>
  </si>
  <si>
    <t>Charger 1</t>
  </si>
  <si>
    <t>Charger 2</t>
  </si>
  <si>
    <t>Charger 3</t>
  </si>
  <si>
    <t>Charger 4</t>
  </si>
  <si>
    <t>Charger 5</t>
  </si>
  <si>
    <t>Charger 6</t>
  </si>
  <si>
    <t>Charger 7</t>
  </si>
  <si>
    <t>Charger 8</t>
  </si>
  <si>
    <t>Charger 9</t>
  </si>
  <si>
    <t>Charger 10</t>
  </si>
  <si>
    <t>Charger 11</t>
  </si>
  <si>
    <t>Charger 12</t>
  </si>
  <si>
    <t>Charger 13</t>
  </si>
  <si>
    <t>Charger 14</t>
  </si>
  <si>
    <t>Charger 15</t>
  </si>
  <si>
    <t>Charger 16</t>
  </si>
  <si>
    <t>Charger 17</t>
  </si>
  <si>
    <t>Charger 18</t>
  </si>
  <si>
    <t>Charger 19</t>
  </si>
  <si>
    <t>Charger 20</t>
  </si>
  <si>
    <t>Charger 21</t>
  </si>
  <si>
    <t>Charger 22</t>
  </si>
  <si>
    <t>Charger 23</t>
  </si>
  <si>
    <t>Charger 24</t>
  </si>
  <si>
    <t>Charger 25</t>
  </si>
  <si>
    <t>Charger 26</t>
  </si>
  <si>
    <t>Charger 27</t>
  </si>
  <si>
    <t>Charger 28</t>
  </si>
  <si>
    <t>Charger 29</t>
  </si>
  <si>
    <t>Charger 30</t>
  </si>
  <si>
    <t>Charger 31</t>
  </si>
  <si>
    <t>Charger 32</t>
  </si>
  <si>
    <t>Charger 33</t>
  </si>
  <si>
    <t>Charger 34</t>
  </si>
  <si>
    <t>Charger 35</t>
  </si>
  <si>
    <t>Charger 36</t>
  </si>
  <si>
    <t>Charger 37</t>
  </si>
  <si>
    <t>Charger 38</t>
  </si>
  <si>
    <t>Charger 39</t>
  </si>
  <si>
    <t>Charger 40</t>
  </si>
  <si>
    <t>Charger 41</t>
  </si>
  <si>
    <t>Charger 42</t>
  </si>
  <si>
    <t>Charger 43</t>
  </si>
  <si>
    <t>Charger 44</t>
  </si>
  <si>
    <t>Charger 45</t>
  </si>
  <si>
    <t>Charger 46</t>
  </si>
  <si>
    <t>Charger 47</t>
  </si>
  <si>
    <t>Charger 48</t>
  </si>
  <si>
    <t>Charger 49</t>
  </si>
  <si>
    <t>Charger 50</t>
  </si>
  <si>
    <t>Charging Infrastructure</t>
  </si>
  <si>
    <t>Infrastructure 1</t>
  </si>
  <si>
    <t>Infrastructure 2</t>
  </si>
  <si>
    <t>Infrastructure 3</t>
  </si>
  <si>
    <t>Infrastructure 4</t>
  </si>
  <si>
    <t>Infrastructure 5</t>
  </si>
  <si>
    <t>Infrastructure 6</t>
  </si>
  <si>
    <t>Infrastructure 7</t>
  </si>
  <si>
    <t>Infrastructure 8</t>
  </si>
  <si>
    <t>Infrastructure 9</t>
  </si>
  <si>
    <t>Infrastructure 10</t>
  </si>
  <si>
    <t>Infrastructure 11</t>
  </si>
  <si>
    <t>Infrastructure 12</t>
  </si>
  <si>
    <t>Infrastructure 13</t>
  </si>
  <si>
    <t>Infrastructure 14</t>
  </si>
  <si>
    <t>Infrastructure 15</t>
  </si>
  <si>
    <t>Operator mobilisation start date</t>
  </si>
  <si>
    <t>Contract start date</t>
  </si>
  <si>
    <t>Contract end date</t>
  </si>
  <si>
    <t>date</t>
  </si>
  <si>
    <t>Depreciation</t>
  </si>
  <si>
    <t>Financing Costs</t>
  </si>
  <si>
    <t>Counter</t>
  </si>
  <si>
    <t>Start</t>
  </si>
  <si>
    <t>PVR or Spare</t>
  </si>
  <si>
    <t>Total</t>
  </si>
  <si>
    <t>Vehicle Age</t>
  </si>
  <si>
    <t>Start Age (years)</t>
  </si>
  <si>
    <t>Days in year</t>
  </si>
  <si>
    <t>Average Age</t>
  </si>
  <si>
    <t>Start Month</t>
  </si>
  <si>
    <t>Contract Length</t>
  </si>
  <si>
    <t>days</t>
  </si>
  <si>
    <t>years</t>
  </si>
  <si>
    <t>Start year</t>
  </si>
  <si>
    <t>Start date</t>
  </si>
  <si>
    <t>End date</t>
  </si>
  <si>
    <t>Cells are coded as illustrated below. Respondents are required to complete the Inputs (for Respondents) only.</t>
  </si>
  <si>
    <t xml:space="preserve">     Inputs (for respondents)</t>
  </si>
  <si>
    <t xml:space="preserve">     Inputs (provided by PTA)</t>
  </si>
  <si>
    <t xml:space="preserve">     Totals</t>
  </si>
  <si>
    <t>Respondents should not manipulate the format or workings included in this Pricing Template, unless specifc instructions allow the Respondent to do so.</t>
  </si>
  <si>
    <t>Respondents should allow for spare buses in addition to the PVR.</t>
  </si>
  <si>
    <t>This Pricing Template is to be completed by all respondents for the procurement of the PTOM Bus Network Operator. Failure to complete this template correctly may result in the Tender being rejected. Respondents are required to complete another schedule if more than one proposal is submitted.</t>
  </si>
  <si>
    <t>This Pricing Template comprises a series of input sheets and has limited calculations and formulae. The Tenderer is required to develop their own financial model ("Financial Model") with appropriate calculations to input into the Pricing Template.</t>
  </si>
  <si>
    <t>ZEB</t>
  </si>
  <si>
    <t>Vehicle Maintenance</t>
  </si>
  <si>
    <t>Depot Maintenance</t>
  </si>
  <si>
    <t>Other Operating Costs</t>
  </si>
  <si>
    <t>Annual In-Service Hours</t>
  </si>
  <si>
    <t>Annual In-Service Kilometres</t>
  </si>
  <si>
    <t>PVR</t>
  </si>
  <si>
    <t>Worksheet No.</t>
  </si>
  <si>
    <t>Worksheet Name</t>
  </si>
  <si>
    <t>Description</t>
  </si>
  <si>
    <t>Contents</t>
  </si>
  <si>
    <t>Outputs &gt;&gt;</t>
  </si>
  <si>
    <t>Inputs &gt;&gt;</t>
  </si>
  <si>
    <t>Driver Labour</t>
  </si>
  <si>
    <t>Asset Schedule</t>
  </si>
  <si>
    <t>Calculations &gt;&gt;</t>
  </si>
  <si>
    <t>Labour Costs Breakdown</t>
  </si>
  <si>
    <t>Other Vehicle Costs</t>
  </si>
  <si>
    <t>Other Insurance</t>
  </si>
  <si>
    <t>Total ACC</t>
  </si>
  <si>
    <t>Total Superannuation</t>
  </si>
  <si>
    <t>Total Labour Costs</t>
  </si>
  <si>
    <t>Routine Maintenance | Diesel</t>
  </si>
  <si>
    <t>Routine Maintenance | ZEB</t>
  </si>
  <si>
    <t>Reactive Maintenance | Diesel</t>
  </si>
  <si>
    <t>L</t>
  </si>
  <si>
    <t>kWh</t>
  </si>
  <si>
    <t>Depreciation | Diesel</t>
  </si>
  <si>
    <t>Depreciation | ZEB</t>
  </si>
  <si>
    <t>Depreciation | Batteries</t>
  </si>
  <si>
    <t>Depreciation | Chargers</t>
  </si>
  <si>
    <t>Depreciation | Charging infrastructure</t>
  </si>
  <si>
    <t>Depreciation | Depots</t>
  </si>
  <si>
    <t>Depreciation | Other</t>
  </si>
  <si>
    <t>Service Variation Rate</t>
  </si>
  <si>
    <t>Service Unit</t>
  </si>
  <si>
    <t>Km - Maintenance</t>
  </si>
  <si>
    <t>Km - Fuel and oil</t>
  </si>
  <si>
    <t>Km - Electricity</t>
  </si>
  <si>
    <t>Km - Road user charges</t>
  </si>
  <si>
    <t>PVR - Operating</t>
  </si>
  <si>
    <t>PVR - Capital cost only</t>
  </si>
  <si>
    <t>Asset Charges</t>
  </si>
  <si>
    <t>Total Labour Cost</t>
  </si>
  <si>
    <t>Total Other Labour Costs</t>
  </si>
  <si>
    <t>Driving Hours</t>
  </si>
  <si>
    <t>In-Service Hours | Diesel</t>
  </si>
  <si>
    <t>In-Service Hours | ZEB</t>
  </si>
  <si>
    <t>Out-of-Service Hours | Diesel</t>
  </si>
  <si>
    <t>Out-of-Service Hours | ZEB</t>
  </si>
  <si>
    <t>Total Driving Hours</t>
  </si>
  <si>
    <t>Non-Driving Hours</t>
  </si>
  <si>
    <t>Training Hours</t>
  </si>
  <si>
    <t>Total Non-Driving Hours</t>
  </si>
  <si>
    <t>Total Routine Maintenance</t>
  </si>
  <si>
    <t>Refurbishments / Renewals | Diesel</t>
  </si>
  <si>
    <t>Refurbishments / Renewals | ZEB</t>
  </si>
  <si>
    <t>Total Refurbishments / Renewals</t>
  </si>
  <si>
    <t>Other Maintenance | Diesel</t>
  </si>
  <si>
    <t>Other Maintenance | ZEB</t>
  </si>
  <si>
    <t>Total Other Maintenance</t>
  </si>
  <si>
    <t>Total Fuel Cost</t>
  </si>
  <si>
    <t>Total Fuel Consumption</t>
  </si>
  <si>
    <t>Total Oil Cost</t>
  </si>
  <si>
    <t>Total Oil Consumption</t>
  </si>
  <si>
    <t>In-Service Distance</t>
  </si>
  <si>
    <t>Out-of-Service Distance</t>
  </si>
  <si>
    <t>Total Distance Travelled (Diesel)</t>
  </si>
  <si>
    <t>Total Electricity Cost</t>
  </si>
  <si>
    <t>Total Electricity Consumption</t>
  </si>
  <si>
    <t>Total Distance Travelled (ZEB)</t>
  </si>
  <si>
    <t>Road User Charges | Diesel</t>
  </si>
  <si>
    <t>Road User Charges | ZEB</t>
  </si>
  <si>
    <t>Vehicle Insurance | Diesel</t>
  </si>
  <si>
    <t>Vehicle Insurance | ZEB</t>
  </si>
  <si>
    <t>Other Depot Costs</t>
  </si>
  <si>
    <t>Administration and Management Personnel Costs</t>
  </si>
  <si>
    <t>Technology Costs (Hardware and Software)</t>
  </si>
  <si>
    <t>Other Equipment and Consumables</t>
  </si>
  <si>
    <t>Other Vehicle Maintenance and Operating Costs</t>
  </si>
  <si>
    <t>Performance Bond</t>
  </si>
  <si>
    <t>[Spare Bond]</t>
  </si>
  <si>
    <t>Transition in the Contract: One-Off Costs</t>
  </si>
  <si>
    <t>Transition Out of the Contract: One-Off Costs</t>
  </si>
  <si>
    <t>Financing Costs | Diesel</t>
  </si>
  <si>
    <t>Financing Costs | ZEB</t>
  </si>
  <si>
    <t>Financing Costs | Batteries</t>
  </si>
  <si>
    <t>Financing Costs | Chargers</t>
  </si>
  <si>
    <t>Financing Costs | Charging infrastructure</t>
  </si>
  <si>
    <t>Financing Costs | Depots</t>
  </si>
  <si>
    <t>Financing Costs | Land</t>
  </si>
  <si>
    <t>Financing Costs | Other</t>
  </si>
  <si>
    <t>Total Financing Costs</t>
  </si>
  <si>
    <t>Total Depreciation Costs</t>
  </si>
  <si>
    <t>In-Service Hours</t>
  </si>
  <si>
    <t>In-Service kms</t>
  </si>
  <si>
    <t>Peak Vehicles</t>
  </si>
  <si>
    <t>Total Other Operating Costs</t>
  </si>
  <si>
    <t>Total Overheads</t>
  </si>
  <si>
    <t>Input sheet for respondents to submit depot maintenance for each year.</t>
  </si>
  <si>
    <t>Input sheet for respondents to submit other operating costs such as fuel and oil and electricity for each year.</t>
  </si>
  <si>
    <t>Input sheet for respondents to submit overheads for each year.</t>
  </si>
  <si>
    <t>Input sheet for respondents to submit financing costs and depreciation for each year.</t>
  </si>
  <si>
    <t>Routine Maintenance | Depot</t>
  </si>
  <si>
    <t>Total Driver Labour Costs</t>
  </si>
  <si>
    <t>Total Vehicle Maintenance Labour Costs</t>
  </si>
  <si>
    <t>Total Depot Maintenance Labour Costs</t>
  </si>
  <si>
    <t>Total Fuel and Oil Costs</t>
  </si>
  <si>
    <t>Total Road User Charges</t>
  </si>
  <si>
    <t>Total Vehicle Insurance</t>
  </si>
  <si>
    <t>Total Parts, Materials and Consumables</t>
  </si>
  <si>
    <t>Total Depot Maintenance Costs</t>
  </si>
  <si>
    <t>Road User Charges</t>
  </si>
  <si>
    <t>Vehicle Insurance</t>
  </si>
  <si>
    <t>Total Performance and Other Bonds</t>
  </si>
  <si>
    <t>Total Transition Costs</t>
  </si>
  <si>
    <t>Check: Annual Gross Price</t>
  </si>
  <si>
    <t>Peak Vehicle Requirement</t>
  </si>
  <si>
    <t>ZEB Buses</t>
  </si>
  <si>
    <t>Reactive Maintenance | Depot</t>
  </si>
  <si>
    <t>Refurbishments / Renewals | Depot</t>
  </si>
  <si>
    <t>Other Maintenance | Depot</t>
  </si>
  <si>
    <t xml:space="preserve">[Spare] </t>
  </si>
  <si>
    <t>Other Hours</t>
  </si>
  <si>
    <t>Other Overheads</t>
  </si>
  <si>
    <t>Net Financial Impact</t>
  </si>
  <si>
    <t>Annual Gross Price (including margin)</t>
  </si>
  <si>
    <t>Average</t>
  </si>
  <si>
    <t>Mark-up on operating costs</t>
  </si>
  <si>
    <t>%</t>
  </si>
  <si>
    <t>Check</t>
  </si>
  <si>
    <t>Inputs Required</t>
  </si>
  <si>
    <t>Total Driver Labour Cost</t>
  </si>
  <si>
    <t>Driver Labour Inputs</t>
  </si>
  <si>
    <t>Total FTEs</t>
  </si>
  <si>
    <t>Paid Driver Hours</t>
  </si>
  <si>
    <t>Other Operating Cost Inputs</t>
  </si>
  <si>
    <t>Overhead Inputs</t>
  </si>
  <si>
    <t>Asset Charges Inputs</t>
  </si>
  <si>
    <t>Depreciation Costs</t>
  </si>
  <si>
    <t>Checks</t>
  </si>
  <si>
    <t>Check List</t>
  </si>
  <si>
    <t>Summary (Yearly)</t>
  </si>
  <si>
    <t>Summary (Average)</t>
  </si>
  <si>
    <t xml:space="preserve">Total (count of checks) </t>
  </si>
  <si>
    <t>Blank sheet, providing a section separation.</t>
  </si>
  <si>
    <t>Tenderer Information</t>
  </si>
  <si>
    <t>Tenderer name</t>
  </si>
  <si>
    <t>Submission authorised by (Name)</t>
  </si>
  <si>
    <t>Submission authorised by (Position)</t>
  </si>
  <si>
    <t>Consolidated Costs</t>
  </si>
  <si>
    <t>Fleet Details</t>
  </si>
  <si>
    <t>PTA name</t>
  </si>
  <si>
    <t>[PTA Name]</t>
  </si>
  <si>
    <t>Allocation of Paid Driver Hours</t>
  </si>
  <si>
    <t>Total Wages and Salaries</t>
  </si>
  <si>
    <t>Total Allowances</t>
  </si>
  <si>
    <t>PTA Name</t>
  </si>
  <si>
    <t>Unit name</t>
  </si>
  <si>
    <t>All financial inputs must be expressed in real New Zealand Dollars ($NZ) as at time of tender submission and exclusive of GST, unless stated otherwise.</t>
  </si>
  <si>
    <t>[Spare Insurance]</t>
  </si>
  <si>
    <t>Allocation of Total Wages and Salaries</t>
  </si>
  <si>
    <t>Penalty Time</t>
  </si>
  <si>
    <t>Overtime</t>
  </si>
  <si>
    <t>Total Contractor Costs</t>
  </si>
  <si>
    <t>Vehicle Maintenance Costs</t>
  </si>
  <si>
    <t>Reactive Maintenance | ZEB</t>
  </si>
  <si>
    <t>Vehicle Cleaning Costs</t>
  </si>
  <si>
    <t>Vehicle Cleaning Costs | Diesel</t>
  </si>
  <si>
    <t>Vehicle Cleaning Costs | ZEB</t>
  </si>
  <si>
    <t>Allocation of Total Depot Maintenance Costs</t>
  </si>
  <si>
    <t>Depot Name</t>
  </si>
  <si>
    <t>Address</t>
  </si>
  <si>
    <t>Vehicle Licensing &amp; Registration | Diesel</t>
  </si>
  <si>
    <t>Vehicle Licensing &amp; Registration | ZEB</t>
  </si>
  <si>
    <t>Rates, Lease and Rentals - Head Office</t>
  </si>
  <si>
    <t>Other Staff Related Costs</t>
  </si>
  <si>
    <t>Professional Services</t>
  </si>
  <si>
    <t>Costs (by NZTA cost component index)</t>
  </si>
  <si>
    <t>Lists</t>
  </si>
  <si>
    <t>Index</t>
  </si>
  <si>
    <t>Vehicle Licensing &amp; Registration</t>
  </si>
  <si>
    <t>Maintenance Inputs</t>
  </si>
  <si>
    <t>Depot Maintenance Costs</t>
  </si>
  <si>
    <t>Sheet</t>
  </si>
  <si>
    <t>Row</t>
  </si>
  <si>
    <t>Total Ad Blue Cost</t>
  </si>
  <si>
    <t>Total Ad Blue Consumption</t>
  </si>
  <si>
    <t>Depot Rent</t>
  </si>
  <si>
    <t>Overheads and Other</t>
  </si>
  <si>
    <t>Total Overheads and Other</t>
  </si>
  <si>
    <t>Refer to Request for Proposal documentation for further instructions.</t>
  </si>
  <si>
    <t>Bus Driver Labour</t>
  </si>
  <si>
    <t>Electricity</t>
  </si>
  <si>
    <t>Other</t>
  </si>
  <si>
    <t>Bus 143</t>
  </si>
  <si>
    <t>Bus 144</t>
  </si>
  <si>
    <t>Bus 145</t>
  </si>
  <si>
    <t>Bus 146</t>
  </si>
  <si>
    <t>Bus 147</t>
  </si>
  <si>
    <t>Bus 148</t>
  </si>
  <si>
    <t>Bus 61</t>
  </si>
  <si>
    <t>Bus 62</t>
  </si>
  <si>
    <t>Bus 63</t>
  </si>
  <si>
    <t>Bus 64</t>
  </si>
  <si>
    <t>Bus 65</t>
  </si>
  <si>
    <t>Bus 66</t>
  </si>
  <si>
    <t>Bus 67</t>
  </si>
  <si>
    <t>Bus 68</t>
  </si>
  <si>
    <t>Bus 69</t>
  </si>
  <si>
    <t>Bus 70</t>
  </si>
  <si>
    <t>Bus 71</t>
  </si>
  <si>
    <t>Bus 72</t>
  </si>
  <si>
    <t>Bus 73</t>
  </si>
  <si>
    <t>Bus 74</t>
  </si>
  <si>
    <t>Bus 75</t>
  </si>
  <si>
    <t>Bus 76</t>
  </si>
  <si>
    <t>Bus 77</t>
  </si>
  <si>
    <t>Bus 78</t>
  </si>
  <si>
    <t>Bus 79</t>
  </si>
  <si>
    <t>Bus 80</t>
  </si>
  <si>
    <t>Bus 81</t>
  </si>
  <si>
    <t>Bus 82</t>
  </si>
  <si>
    <t>Bus 83</t>
  </si>
  <si>
    <t>Bus 84</t>
  </si>
  <si>
    <t>Bus 85</t>
  </si>
  <si>
    <t>Bus 86</t>
  </si>
  <si>
    <t>Bus 87</t>
  </si>
  <si>
    <t>Bus 88</t>
  </si>
  <si>
    <t>Bus 89</t>
  </si>
  <si>
    <t>Bus 90</t>
  </si>
  <si>
    <t>Bus 91</t>
  </si>
  <si>
    <t>Bus 92</t>
  </si>
  <si>
    <t>Bus 93</t>
  </si>
  <si>
    <t>Bus 94</t>
  </si>
  <si>
    <t>Bus 95</t>
  </si>
  <si>
    <t>Bus 96</t>
  </si>
  <si>
    <t>Bus 97</t>
  </si>
  <si>
    <t>Bus 98</t>
  </si>
  <si>
    <t>Bus 99</t>
  </si>
  <si>
    <t>Bus 100</t>
  </si>
  <si>
    <t>Bus 101</t>
  </si>
  <si>
    <t>Bus 102</t>
  </si>
  <si>
    <t>Bus 103</t>
  </si>
  <si>
    <t>Bus 104</t>
  </si>
  <si>
    <t>Bus 105</t>
  </si>
  <si>
    <t>Bus 106</t>
  </si>
  <si>
    <t>Bus 107</t>
  </si>
  <si>
    <t>Bus 108</t>
  </si>
  <si>
    <t>Bus 109</t>
  </si>
  <si>
    <t>Bus 110</t>
  </si>
  <si>
    <t>Bus 111</t>
  </si>
  <si>
    <t>Bus 112</t>
  </si>
  <si>
    <t>Bus 113</t>
  </si>
  <si>
    <t>Bus 114</t>
  </si>
  <si>
    <t>Bus 115</t>
  </si>
  <si>
    <t>Bus 116</t>
  </si>
  <si>
    <t>Bus 117</t>
  </si>
  <si>
    <t>Bus 118</t>
  </si>
  <si>
    <t>Bus 119</t>
  </si>
  <si>
    <t>Bus 120</t>
  </si>
  <si>
    <t>Bus 121</t>
  </si>
  <si>
    <t>Bus 122</t>
  </si>
  <si>
    <t>Bus 123</t>
  </si>
  <si>
    <t>Bus 124</t>
  </si>
  <si>
    <t>Bus 125</t>
  </si>
  <si>
    <t>Bus 126</t>
  </si>
  <si>
    <t>Bus 127</t>
  </si>
  <si>
    <t>Bus 128</t>
  </si>
  <si>
    <t>Bus 129</t>
  </si>
  <si>
    <t>Bus 130</t>
  </si>
  <si>
    <t>Bus 131</t>
  </si>
  <si>
    <t>Bus 132</t>
  </si>
  <si>
    <t>Bus 133</t>
  </si>
  <si>
    <t>Bus 134</t>
  </si>
  <si>
    <t>Bus 135</t>
  </si>
  <si>
    <t>Bus 136</t>
  </si>
  <si>
    <t>Bus 137</t>
  </si>
  <si>
    <t>Bus 138</t>
  </si>
  <si>
    <t>Bus 139</t>
  </si>
  <si>
    <t>Bus 140</t>
  </si>
  <si>
    <t>Bus 141</t>
  </si>
  <si>
    <t>Bus 142</t>
  </si>
  <si>
    <t>Bus 149</t>
  </si>
  <si>
    <t>Bus 150</t>
  </si>
  <si>
    <t>Bus 151</t>
  </si>
  <si>
    <t>Bus 152</t>
  </si>
  <si>
    <t>Bus 153</t>
  </si>
  <si>
    <t>Bus 154</t>
  </si>
  <si>
    <t>Bus 155</t>
  </si>
  <si>
    <t>Bus 156</t>
  </si>
  <si>
    <t>Bus 157</t>
  </si>
  <si>
    <t>Bus 158</t>
  </si>
  <si>
    <t>Bus 159</t>
  </si>
  <si>
    <t>Bus 160</t>
  </si>
  <si>
    <t>Bus 161</t>
  </si>
  <si>
    <t>Bus 162</t>
  </si>
  <si>
    <t>Bus 163</t>
  </si>
  <si>
    <t>Bus 164</t>
  </si>
  <si>
    <t>Bus 165</t>
  </si>
  <si>
    <t>Bus 166</t>
  </si>
  <si>
    <t>Bus 167</t>
  </si>
  <si>
    <t>Bus 168</t>
  </si>
  <si>
    <t>Bus 169</t>
  </si>
  <si>
    <t>Bus 170</t>
  </si>
  <si>
    <t>Bus 171</t>
  </si>
  <si>
    <t>Bus 172</t>
  </si>
  <si>
    <t>Bus 173</t>
  </si>
  <si>
    <t>Bus 174</t>
  </si>
  <si>
    <t>Bus 175</t>
  </si>
  <si>
    <t>Bus 176</t>
  </si>
  <si>
    <t>Bus 177</t>
  </si>
  <si>
    <t>Bus 178</t>
  </si>
  <si>
    <t>Bus 179</t>
  </si>
  <si>
    <t>Bus 180</t>
  </si>
  <si>
    <t>Bus 181</t>
  </si>
  <si>
    <t>Bus 182</t>
  </si>
  <si>
    <t>Bus 183</t>
  </si>
  <si>
    <t>Bus 184</t>
  </si>
  <si>
    <t>Bus 185</t>
  </si>
  <si>
    <t>Bus 186</t>
  </si>
  <si>
    <t>Bus 187</t>
  </si>
  <si>
    <t>Bus 188</t>
  </si>
  <si>
    <t>Bus 189</t>
  </si>
  <si>
    <t>Bus 190</t>
  </si>
  <si>
    <t>Bus 191</t>
  </si>
  <si>
    <t>Bus 192</t>
  </si>
  <si>
    <t>Bus 193</t>
  </si>
  <si>
    <t>Bus 194</t>
  </si>
  <si>
    <t>Bus 195</t>
  </si>
  <si>
    <t>Bus 196</t>
  </si>
  <si>
    <t>Bus 197</t>
  </si>
  <si>
    <t>Bus 198</t>
  </si>
  <si>
    <t>Bus 199</t>
  </si>
  <si>
    <t>Bus 200</t>
  </si>
  <si>
    <t>Battery 51</t>
  </si>
  <si>
    <t>Battery 52</t>
  </si>
  <si>
    <t>Battery 53</t>
  </si>
  <si>
    <t>Battery 54</t>
  </si>
  <si>
    <t>Battery 55</t>
  </si>
  <si>
    <t>Battery 56</t>
  </si>
  <si>
    <t>Battery 57</t>
  </si>
  <si>
    <t>Battery 58</t>
  </si>
  <si>
    <t>Battery 59</t>
  </si>
  <si>
    <t>Battery 60</t>
  </si>
  <si>
    <t>Battery 61</t>
  </si>
  <si>
    <t>Battery 62</t>
  </si>
  <si>
    <t>Battery 63</t>
  </si>
  <si>
    <t>Battery 64</t>
  </si>
  <si>
    <t>Battery 65</t>
  </si>
  <si>
    <t>Battery 66</t>
  </si>
  <si>
    <t>Battery 67</t>
  </si>
  <si>
    <t>Battery 68</t>
  </si>
  <si>
    <t>Battery 69</t>
  </si>
  <si>
    <t>Battery 70</t>
  </si>
  <si>
    <t>Battery 71</t>
  </si>
  <si>
    <t>Battery 72</t>
  </si>
  <si>
    <t>Battery 73</t>
  </si>
  <si>
    <t>Battery 74</t>
  </si>
  <si>
    <t>Battery 75</t>
  </si>
  <si>
    <t>Battery 76</t>
  </si>
  <si>
    <t>Battery 77</t>
  </si>
  <si>
    <t>Battery 78</t>
  </si>
  <si>
    <t>Battery 79</t>
  </si>
  <si>
    <t>Battery 80</t>
  </si>
  <si>
    <t>Battery 81</t>
  </si>
  <si>
    <t>Battery 82</t>
  </si>
  <si>
    <t>Battery 83</t>
  </si>
  <si>
    <t>Battery 84</t>
  </si>
  <si>
    <t>Battery 85</t>
  </si>
  <si>
    <t>Battery 86</t>
  </si>
  <si>
    <t>Battery 87</t>
  </si>
  <si>
    <t>Battery 88</t>
  </si>
  <si>
    <t>Battery 89</t>
  </si>
  <si>
    <t>Battery 90</t>
  </si>
  <si>
    <t>Battery 91</t>
  </si>
  <si>
    <t>Battery 92</t>
  </si>
  <si>
    <t>Battery 93</t>
  </si>
  <si>
    <t>Battery 94</t>
  </si>
  <si>
    <t>Battery 95</t>
  </si>
  <si>
    <t>Battery 96</t>
  </si>
  <si>
    <t>Battery 97</t>
  </si>
  <si>
    <t>Battery 98</t>
  </si>
  <si>
    <t>Battery 99</t>
  </si>
  <si>
    <t>Battery 100</t>
  </si>
  <si>
    <t>Battery 101</t>
  </si>
  <si>
    <t>Battery 102</t>
  </si>
  <si>
    <t>Battery 103</t>
  </si>
  <si>
    <t>Battery 104</t>
  </si>
  <si>
    <t>Battery 105</t>
  </si>
  <si>
    <t>Battery 106</t>
  </si>
  <si>
    <t>Battery 107</t>
  </si>
  <si>
    <t>Battery 108</t>
  </si>
  <si>
    <t>Battery 109</t>
  </si>
  <si>
    <t>Battery 110</t>
  </si>
  <si>
    <t>Battery 111</t>
  </si>
  <si>
    <t>Battery 112</t>
  </si>
  <si>
    <t>Battery 113</t>
  </si>
  <si>
    <t>Battery 114</t>
  </si>
  <si>
    <t>Battery 115</t>
  </si>
  <si>
    <t>Battery 116</t>
  </si>
  <si>
    <t>Battery 117</t>
  </si>
  <si>
    <t>Battery 118</t>
  </si>
  <si>
    <t>Battery 119</t>
  </si>
  <si>
    <t>Battery 120</t>
  </si>
  <si>
    <t>Battery 121</t>
  </si>
  <si>
    <t>Battery 122</t>
  </si>
  <si>
    <t>Battery 123</t>
  </si>
  <si>
    <t>Battery 124</t>
  </si>
  <si>
    <t>Battery 125</t>
  </si>
  <si>
    <t>Battery 126</t>
  </si>
  <si>
    <t>Battery 127</t>
  </si>
  <si>
    <t>Battery 128</t>
  </si>
  <si>
    <t>Battery 129</t>
  </si>
  <si>
    <t>Battery 130</t>
  </si>
  <si>
    <t>Battery 131</t>
  </si>
  <si>
    <t>Battery 132</t>
  </si>
  <si>
    <t>Battery 133</t>
  </si>
  <si>
    <t>Battery 134</t>
  </si>
  <si>
    <t>Battery 135</t>
  </si>
  <si>
    <t>Battery 136</t>
  </si>
  <si>
    <t>Battery 137</t>
  </si>
  <si>
    <t>Battery 138</t>
  </si>
  <si>
    <t>Battery 139</t>
  </si>
  <si>
    <t>Battery 140</t>
  </si>
  <si>
    <t>Battery 141</t>
  </si>
  <si>
    <t>Battery 142</t>
  </si>
  <si>
    <t>Battery 143</t>
  </si>
  <si>
    <t>Battery 144</t>
  </si>
  <si>
    <t>Battery 145</t>
  </si>
  <si>
    <t>Battery 146</t>
  </si>
  <si>
    <t>Battery 147</t>
  </si>
  <si>
    <t>Battery 148</t>
  </si>
  <si>
    <t>Battery 149</t>
  </si>
  <si>
    <t>Battery 150</t>
  </si>
  <si>
    <t>Battery 151</t>
  </si>
  <si>
    <t>Battery 152</t>
  </si>
  <si>
    <t>Battery 153</t>
  </si>
  <si>
    <t>Battery 154</t>
  </si>
  <si>
    <t>Battery 155</t>
  </si>
  <si>
    <t>Battery 156</t>
  </si>
  <si>
    <t>Battery 157</t>
  </si>
  <si>
    <t>Battery 158</t>
  </si>
  <si>
    <t>Battery 159</t>
  </si>
  <si>
    <t>Battery 160</t>
  </si>
  <si>
    <t>Battery 161</t>
  </si>
  <si>
    <t>Battery 162</t>
  </si>
  <si>
    <t>Battery 163</t>
  </si>
  <si>
    <t>Battery 164</t>
  </si>
  <si>
    <t>Battery 165</t>
  </si>
  <si>
    <t>Battery 166</t>
  </si>
  <si>
    <t>Battery 167</t>
  </si>
  <si>
    <t>Battery 168</t>
  </si>
  <si>
    <t>Battery 169</t>
  </si>
  <si>
    <t>Battery 170</t>
  </si>
  <si>
    <t>Battery 171</t>
  </si>
  <si>
    <t>Battery 172</t>
  </si>
  <si>
    <t>Battery 173</t>
  </si>
  <si>
    <t>Battery 174</t>
  </si>
  <si>
    <t>Battery 175</t>
  </si>
  <si>
    <t>Battery 176</t>
  </si>
  <si>
    <t>Battery 177</t>
  </si>
  <si>
    <t>Battery 178</t>
  </si>
  <si>
    <t>Battery 179</t>
  </si>
  <si>
    <t>Battery 180</t>
  </si>
  <si>
    <t>Battery 181</t>
  </si>
  <si>
    <t>Battery 182</t>
  </si>
  <si>
    <t>Battery 183</t>
  </si>
  <si>
    <t>Battery 184</t>
  </si>
  <si>
    <t>Battery 185</t>
  </si>
  <si>
    <t>Battery 186</t>
  </si>
  <si>
    <t>Battery 187</t>
  </si>
  <si>
    <t>Battery 188</t>
  </si>
  <si>
    <t>Battery 189</t>
  </si>
  <si>
    <t>Battery 190</t>
  </si>
  <si>
    <t>Battery 191</t>
  </si>
  <si>
    <t>Battery 192</t>
  </si>
  <si>
    <t>Battery 193</t>
  </si>
  <si>
    <t>Battery 194</t>
  </si>
  <si>
    <t>Battery 195</t>
  </si>
  <si>
    <t>Battery 196</t>
  </si>
  <si>
    <t>Battery 197</t>
  </si>
  <si>
    <t>Battery 198</t>
  </si>
  <si>
    <t>Battery 199</t>
  </si>
  <si>
    <t>Battery 200</t>
  </si>
  <si>
    <t>Cost Component Index Weightings</t>
  </si>
  <si>
    <t>[Spare Overheads]</t>
  </si>
  <si>
    <t>Cost Component Index Values</t>
  </si>
  <si>
    <t>Total Vehicle Licensing &amp; Registration</t>
  </si>
  <si>
    <t>Master Check</t>
  </si>
  <si>
    <t>[PTO Name]</t>
  </si>
  <si>
    <t>Spare Bus</t>
  </si>
  <si>
    <t>Not Indexed</t>
  </si>
  <si>
    <t>Overall Average Fleet Age</t>
  </si>
  <si>
    <t>Contract Information</t>
  </si>
  <si>
    <t>Depot Locations</t>
  </si>
  <si>
    <t>Respondents should complete this Pricing Template on a consolidated basis for all entities. This includes any joint venture parties, sub-contractors, and related parties of the separate entities.</t>
  </si>
  <si>
    <t>[etc]</t>
  </si>
  <si>
    <t>Input sheet for respondents to submit information on their fleet and other fixed assets.</t>
  </si>
  <si>
    <t>Details of Bus fleet, including number of diesel and ZEB buses, age of fleet and size of fleet.</t>
  </si>
  <si>
    <t>Ordinary Time</t>
  </si>
  <si>
    <t>Total Paid Driver Hours</t>
  </si>
  <si>
    <t>Number of Mechanic FTEs</t>
  </si>
  <si>
    <t>Full-Time Driver FTEs</t>
  </si>
  <si>
    <t>Part-Time Driver FTEs</t>
  </si>
  <si>
    <t>Casual Driver FTEs</t>
  </si>
  <si>
    <t>Total Number of Driver FTEs</t>
  </si>
  <si>
    <t>Total Paid Mechanic Hours</t>
  </si>
  <si>
    <t>Allocation of Paid Mechanic Hours</t>
  </si>
  <si>
    <t>Mechanic Hours | Diesel</t>
  </si>
  <si>
    <t>Mechanic Hours | ZEB</t>
  </si>
  <si>
    <t>Total Contracted Maintenance Costs</t>
  </si>
  <si>
    <t>Grand Total Across Depots</t>
  </si>
  <si>
    <t>Staff Training and Recruitment</t>
  </si>
  <si>
    <t>All inputs provided by the Responents are required to be real value as at []. The real figures in this model will form the basis for the Annaul Gross Price (AGP). This agreed base AGP will then attract indexation as per NZTA quarterly indexation rates starting from [].</t>
  </si>
  <si>
    <t>Check: Total Paid Mechanic Hours</t>
  </si>
  <si>
    <t>Check: Total Vehicle Maintenance Costs</t>
  </si>
  <si>
    <t>The scope for cost information must match the scope of services. For example, vehicle costs should be included for vehicles serving the contracted services (including spares).</t>
  </si>
  <si>
    <t>All financial amounts need to be entered as positive numbers unless stated otherwise.</t>
  </si>
  <si>
    <t>Where assets have been secured via Finance Leases, the Asset Charges should reflect the Finance Lease costs and accounting treatments.</t>
  </si>
  <si>
    <t>Check: Total Wages and Salaries</t>
  </si>
  <si>
    <t>Check: Total Paid Driver Hours</t>
  </si>
  <si>
    <t>Bus Vehicle Maintenance Costs</t>
  </si>
  <si>
    <t>Other Bus Vehicle Maintenance Costs</t>
  </si>
  <si>
    <t>Total Bus Vehicle Maintenance Costs</t>
  </si>
  <si>
    <t>Total Other Bus Vehicle Maintenance Costs</t>
  </si>
  <si>
    <t>Allocation of Total Bus Vehicle Maintenance Costs</t>
  </si>
  <si>
    <t>Input sheet for respondents to submit bus vehicle maintenance and bus vehicle cleaning for each year.</t>
  </si>
  <si>
    <t>Bus Vehicle Cleaning Costs</t>
  </si>
  <si>
    <t>Total Bus Vehicle Cleaning Costs</t>
  </si>
  <si>
    <t>ALL OTHER COST ITEMS</t>
  </si>
  <si>
    <t>Various</t>
  </si>
  <si>
    <t>[Unit Name]</t>
  </si>
  <si>
    <t>Depot Locactions</t>
  </si>
  <si>
    <t>[Depot Name 1]</t>
  </si>
  <si>
    <t>[Depot Name 2]</t>
  </si>
  <si>
    <t>[Depot Name 3]</t>
  </si>
  <si>
    <t>[Depot Name 4]</t>
  </si>
  <si>
    <t>[Depot Name 5]</t>
  </si>
  <si>
    <t>[Depot Name 6]</t>
  </si>
  <si>
    <t>Depot Assets</t>
  </si>
  <si>
    <t>Depot Asset #</t>
  </si>
  <si>
    <t>Depot Asset 1</t>
  </si>
  <si>
    <t>Depot Asset 2</t>
  </si>
  <si>
    <t>Depot Asset 3</t>
  </si>
  <si>
    <t>Depot Asset 4</t>
  </si>
  <si>
    <t>Depot Asset 5</t>
  </si>
  <si>
    <t>Depot Asset 6</t>
  </si>
  <si>
    <t>Depot Asset 7</t>
  </si>
  <si>
    <t>Depot Asset 8</t>
  </si>
  <si>
    <t>Depot Asset 9</t>
  </si>
  <si>
    <t>Depot Asset 10</t>
  </si>
  <si>
    <t>Depot Asset 11</t>
  </si>
  <si>
    <t>Depot Asset 12</t>
  </si>
  <si>
    <t>Depot Asset 13</t>
  </si>
  <si>
    <t>Depot Asset 14</t>
  </si>
  <si>
    <t>Depot Asset 15</t>
  </si>
  <si>
    <t>Depot Asset 16</t>
  </si>
  <si>
    <t>Depot Asset 17</t>
  </si>
  <si>
    <t>Depot Asset 18</t>
  </si>
  <si>
    <t>Depot Asset 19</t>
  </si>
  <si>
    <t>Depot Asset 20</t>
  </si>
  <si>
    <t>Check: Total Maintenance Costs for Depot</t>
  </si>
  <si>
    <t>Depot 1 Rent</t>
  </si>
  <si>
    <t>Depot 2 Rent</t>
  </si>
  <si>
    <t>Depot 3 Rent</t>
  </si>
  <si>
    <t>Depot 4 Rent</t>
  </si>
  <si>
    <t>Depot 5 Rent</t>
  </si>
  <si>
    <t>Depot 6 Rent</t>
  </si>
  <si>
    <t>Ownership Types</t>
  </si>
  <si>
    <t>PTA</t>
  </si>
  <si>
    <t>Ownership Type</t>
  </si>
  <si>
    <t>Make</t>
  </si>
  <si>
    <t>Model</t>
  </si>
  <si>
    <t>Size Type</t>
  </si>
  <si>
    <t>Vehicle Size Types</t>
  </si>
  <si>
    <t>Bus Size 1</t>
  </si>
  <si>
    <t>Bus Size 2</t>
  </si>
  <si>
    <t>Bus Size 3</t>
  </si>
  <si>
    <t>Bus Size 4</t>
  </si>
  <si>
    <t>Bus Size 5</t>
  </si>
  <si>
    <t>Bus Size 6</t>
  </si>
  <si>
    <t>Capacity (Seated + Standees)</t>
  </si>
  <si>
    <t>Vehicle Capacity</t>
  </si>
  <si>
    <t>Total Costs by Cost Driver</t>
  </si>
  <si>
    <t>Total Costs by Input Sheet</t>
  </si>
  <si>
    <t>Bus Hours Costs</t>
  </si>
  <si>
    <t>Bus Kilometre Costs</t>
  </si>
  <si>
    <t>Total Bus Kilometre Costs</t>
  </si>
  <si>
    <t>Depot Utilities and Rates</t>
  </si>
  <si>
    <t>Overheads and Other Cost Items</t>
  </si>
  <si>
    <t>Total Overheads and Other Cost Items</t>
  </si>
  <si>
    <t>Total Other Vehicle Costs</t>
  </si>
  <si>
    <t>Depot Costs</t>
  </si>
  <si>
    <t>Total Depot Costs</t>
  </si>
  <si>
    <t>Grand Total Costs</t>
  </si>
  <si>
    <t>Check: Grand Total Costs</t>
  </si>
  <si>
    <t>Grand Total</t>
  </si>
  <si>
    <t>Total Asset Charges</t>
  </si>
  <si>
    <t>Consolidated Costs (by Cost Driver)</t>
  </si>
  <si>
    <t>PTO Provided Assets</t>
  </si>
  <si>
    <t>PTA Provided Assets</t>
  </si>
  <si>
    <t>Annual Gross Price</t>
  </si>
  <si>
    <t>Output sheet containing Annual Gross Price as a value per year throughout duration of contract and other key metrics.</t>
  </si>
  <si>
    <t>Output sheet containing Annual Gross Price as an average (consistent annual payment) applied throughout duration of contract and other key metrics.</t>
  </si>
  <si>
    <t>NZTA elemental mechanism indexation category</t>
  </si>
  <si>
    <t>Description of worksheets contained within the workbook.</t>
  </si>
  <si>
    <t>Instructions to assist respondents in using the workbook, model conventions, schematic, logic and scope of workbook.</t>
  </si>
  <si>
    <t xml:space="preserve">Contains general assumptions that PTAs are required to input such as PTA name, unit name, tender submission date, and contract start and end date. </t>
  </si>
  <si>
    <t xml:space="preserve">Includes key costs items (e.g. driver labour costs) and their respective mapping to indexation categories from NZTA’s elemental mechanism. </t>
  </si>
  <si>
    <t>Input sheet for PTOs to submit information on their depots such as the depot name and address.</t>
  </si>
  <si>
    <t>Contains a number of checks for respondents to ensure they have added all required actions and inputs.</t>
  </si>
  <si>
    <t>Input sheet for respondents to submit total cost of driver labour for each year and the total FTEs and paid driver hours on an annual basis.</t>
  </si>
  <si>
    <t>Calculation of workbook timeline.</t>
  </si>
  <si>
    <t>Calculation sheet that links to all cost items in the input sheets and sets out total costs by cost driver and indexation category.</t>
  </si>
  <si>
    <t>Lists included in input cells. Includes inputs for NZTA’s indexation categories and different bus sizes.</t>
  </si>
  <si>
    <t>Consolidation statement setting out costs to deliver the services based on all the cost items detailed in the input sheets.</t>
  </si>
  <si>
    <t>Cost items are to be accounted for on an accruals basis.</t>
  </si>
  <si>
    <t>Total Vehicle Maintenance Costs</t>
  </si>
  <si>
    <t>Third Party Provided Assets</t>
  </si>
  <si>
    <t>Unit Information</t>
  </si>
  <si>
    <t>Cost Indexation</t>
  </si>
  <si>
    <t>Operator (Non-Transferring)</t>
  </si>
  <si>
    <t>Operator (Transferring)</t>
  </si>
  <si>
    <t>Date of First Registration (Date)</t>
  </si>
  <si>
    <t>Allocation to Unit</t>
  </si>
  <si>
    <t>Third Party (Non-Transferring)</t>
  </si>
  <si>
    <t>Third Party (Transferring)</t>
  </si>
  <si>
    <t>Variation Rate Card</t>
  </si>
  <si>
    <t>Table of variation rates to be included in the contract.</t>
  </si>
  <si>
    <t>NZTA Index</t>
  </si>
  <si>
    <t>Cost Component Index Proportions</t>
  </si>
  <si>
    <t>Tender close date</t>
  </si>
  <si>
    <t>Baseline quarter for indexation</t>
  </si>
  <si>
    <t>Consolidated Costs (by Cost Type)</t>
  </si>
  <si>
    <t>% of Total AGP</t>
  </si>
  <si>
    <t>Vehicle Size 1</t>
  </si>
  <si>
    <t>Vehicle Size 2</t>
  </si>
  <si>
    <t>Vehicle Size 3</t>
  </si>
  <si>
    <t>Vehicle Size 4</t>
  </si>
  <si>
    <t>Variation Rates</t>
  </si>
  <si>
    <t>Bus Hours</t>
  </si>
  <si>
    <t>Lease Costs</t>
  </si>
  <si>
    <t>Lease Costs | Diesel</t>
  </si>
  <si>
    <t>Lease Costs | ZEB</t>
  </si>
  <si>
    <t>Lease Costs | Batteries</t>
  </si>
  <si>
    <t>Lease Costs | Chargers</t>
  </si>
  <si>
    <t>Lease Costs | Charging infrastructure</t>
  </si>
  <si>
    <t>Lease Costs | Depots</t>
  </si>
  <si>
    <t>Lease Costs | Land</t>
  </si>
  <si>
    <t>Lease Costs | Other</t>
  </si>
  <si>
    <t>Total Lease Costs (PTA Provided Assets)</t>
  </si>
  <si>
    <t>Total Lease Costs (Third Party Provided Assets)</t>
  </si>
  <si>
    <t>Allocation to Vehicle (specify reference)</t>
  </si>
  <si>
    <t>Allocation to Depot (specify reference / name)</t>
  </si>
  <si>
    <t>Lease Costs - PTA Provided Assets</t>
  </si>
  <si>
    <t>Lease Costs - Third-Party Provided Assets</t>
  </si>
  <si>
    <t>Asset ID</t>
  </si>
  <si>
    <t>Total Reactive Maintenance</t>
  </si>
  <si>
    <t>Vehicle Electricity Costs</t>
  </si>
  <si>
    <t>Bus kilometres</t>
  </si>
  <si>
    <t>Annual Gross Price including margin (AGP)</t>
  </si>
  <si>
    <t>$ / hour</t>
  </si>
  <si>
    <t>$ / km</t>
  </si>
  <si>
    <t>$ / vehicle</t>
  </si>
  <si>
    <t>Overheads, Other Costs &amp; Margin</t>
  </si>
  <si>
    <t>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</si>
</sst>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dd\-mmm\-yy"/>
    <numFmt numFmtId="165" formatCode="_-* #,##0_-;\-* #,##0_-;_-* &quot;-&quot;??_-;_-@_-"/>
    <numFmt numFmtId="166" formatCode="_(\ #,##0_);_(\ \(#,##0\);_(* &quot;-&quot;??_);_(@_)"/>
    <numFmt numFmtId="167" formatCode="[Green][=0]&quot;OK&quot;;[Red]&quot;Error&quot;"/>
    <numFmt numFmtId="168" formatCode="_(* #,##0_);_(* \(#,##0\);_(* &quot; - &quot;_);_(* @_)"/>
    <numFmt numFmtId="169" formatCode="[Green][=0]&quot;OK&quot;;[Red]&quot;Incomplete&quot;"/>
    <numFmt numFmtId="170" formatCode="0.0%"/>
    <numFmt numFmtId="171" formatCode="_-* #,##0.0_-;\-* #,##0.0_-;_-* &quot;-&quot;??_-;_-@_-"/>
    <numFmt numFmtId="172" formatCode="#,##0."/>
    <numFmt numFmtId="173" formatCode="[Green][=0]&quot;OK&quot;;[Red]&quot;Incomplete/Not Used&quot;"/>
  </numFmts>
  <fonts count="58" x14ac:knownFonts="1">
    <font>
      <sz val="11"/>
      <color theme="1"/>
      <name val="Calibri"/>
      <family val="2"/>
      <scheme val="minor"/>
    </font>
    <font>
      <b/>
      <sz val="12"/>
      <color theme="0"/>
      <name val="Calibri"/>
      <family val="2"/>
    </font>
    <font>
      <sz val="11"/>
      <color theme="1"/>
      <name val="Calibri"/>
      <family val="2"/>
    </font>
    <font>
      <sz val="11"/>
      <color rgb="FF003B5C"/>
      <name val="Calibri"/>
      <family val="2"/>
    </font>
    <font>
      <sz val="11"/>
      <color rgb="FF2575AE"/>
      <name val="Calibri"/>
      <family val="2"/>
    </font>
    <font>
      <i/>
      <sz val="11"/>
      <color rgb="FFAFBD22"/>
      <name val="Calibri"/>
      <family val="2"/>
    </font>
    <font>
      <b/>
      <sz val="11"/>
      <color theme="0"/>
      <name val="Calibri"/>
      <family val="2"/>
    </font>
    <font>
      <sz val="9"/>
      <color theme="1"/>
      <name val="Calibri"/>
      <family val="2"/>
    </font>
    <font>
      <b/>
      <sz val="11"/>
      <color theme="1"/>
      <name val="Calibri"/>
      <family val="2"/>
    </font>
    <font>
      <b/>
      <sz val="9"/>
      <color theme="0"/>
      <name val="Calibri"/>
      <family val="2"/>
    </font>
    <font>
      <sz val="9"/>
      <color theme="0"/>
      <name val="Calibri"/>
      <family val="2"/>
    </font>
    <font>
      <b/>
      <sz val="9"/>
      <color theme="1"/>
      <name val="Calibri"/>
      <family val="2"/>
    </font>
    <font>
      <sz val="12"/>
      <color theme="1"/>
      <name val="Calibri"/>
      <family val="2"/>
    </font>
    <font>
      <sz val="11"/>
      <color theme="1"/>
      <name val="Calibri"/>
      <family val="2"/>
      <scheme val="minor"/>
    </font>
    <font>
      <b/>
      <sz val="11"/>
      <color theme="0"/>
      <name val="Calibri"/>
      <family val="2"/>
      <scheme val="minor"/>
    </font>
    <font>
      <b/>
      <sz val="14"/>
      <color theme="0"/>
      <name val="Calibri"/>
      <family val="2"/>
    </font>
    <font>
      <sz val="14"/>
      <color theme="0"/>
      <name val="Calibri"/>
      <family val="2"/>
    </font>
    <font>
      <sz val="12"/>
      <color theme="0"/>
      <name val="Calibri"/>
      <family val="2"/>
    </font>
    <font>
      <sz val="9"/>
      <color theme="0" tint="-0.499984740745262"/>
      <name val="Calibri"/>
      <family val="2"/>
      <scheme val="minor"/>
    </font>
    <font>
      <sz val="9"/>
      <name val="Calibri"/>
      <family val="2"/>
      <scheme val="minor"/>
    </font>
    <font>
      <sz val="9"/>
      <color rgb="FF003B5C"/>
      <name val="Calibri Light"/>
      <family val="2"/>
      <scheme val="major"/>
    </font>
    <font>
      <b/>
      <sz val="10"/>
      <color rgb="FF003B5C"/>
      <name val="Calibri Light"/>
      <family val="2"/>
      <scheme val="major"/>
    </font>
    <font>
      <b/>
      <sz val="9"/>
      <color theme="0" tint="-0.499984740745262"/>
      <name val="Calibri"/>
      <family val="2"/>
      <scheme val="minor"/>
    </font>
    <font>
      <b/>
      <sz val="9"/>
      <name val="Calibri"/>
      <family val="2"/>
      <scheme val="minor"/>
    </font>
    <font>
      <b/>
      <sz val="9"/>
      <color theme="0"/>
      <name val="Calibri"/>
      <family val="2"/>
      <scheme val="minor"/>
    </font>
    <font>
      <sz val="9"/>
      <name val="Calibri"/>
      <family val="2"/>
    </font>
    <font>
      <b/>
      <sz val="12"/>
      <color indexed="9"/>
      <name val="Verdana"/>
      <family val="2"/>
    </font>
    <font>
      <sz val="10"/>
      <color indexed="9"/>
      <name val="Verdana"/>
      <family val="2"/>
    </font>
    <font>
      <sz val="14"/>
      <color theme="0"/>
      <name val="Verdana"/>
      <family val="2"/>
    </font>
    <font>
      <sz val="10"/>
      <color indexed="8"/>
      <name val="Verdana"/>
      <family val="2"/>
    </font>
    <font>
      <u/>
      <sz val="11"/>
      <color theme="10"/>
      <name val="Calibri"/>
      <family val="2"/>
      <scheme val="minor"/>
    </font>
    <font>
      <b/>
      <sz val="11"/>
      <color theme="0"/>
      <name val="Calibri Light"/>
      <family val="2"/>
      <scheme val="major"/>
    </font>
    <font>
      <sz val="9"/>
      <name val="Calibri Light"/>
      <family val="2"/>
      <scheme val="major"/>
    </font>
    <font>
      <sz val="11"/>
      <name val="Calibri Light"/>
      <family val="2"/>
      <scheme val="major"/>
    </font>
    <font>
      <b/>
      <sz val="9"/>
      <name val="Calibri Light"/>
      <family val="2"/>
      <scheme val="major"/>
    </font>
    <font>
      <sz val="14"/>
      <color indexed="9"/>
      <name val="Calibri"/>
      <family val="2"/>
    </font>
    <font>
      <sz val="9"/>
      <color theme="1"/>
      <name val="Calibri Light"/>
      <family val="2"/>
      <scheme val="major"/>
    </font>
    <font>
      <b/>
      <sz val="9"/>
      <color theme="1"/>
      <name val="Calibri Light"/>
      <family val="2"/>
      <scheme val="major"/>
    </font>
    <font>
      <sz val="9"/>
      <color theme="0" tint="-0.499984740745262"/>
      <name val="Calibri Light"/>
      <family val="2"/>
      <scheme val="major"/>
    </font>
    <font>
      <b/>
      <sz val="9"/>
      <color theme="0" tint="-0.499984740745262"/>
      <name val="Calibri Light"/>
      <family val="2"/>
      <scheme val="major"/>
    </font>
    <font>
      <sz val="11"/>
      <color theme="1"/>
      <name val="Calibri Light"/>
      <family val="2"/>
      <scheme val="major"/>
    </font>
    <font>
      <sz val="10"/>
      <color theme="1"/>
      <name val="Calibri Light"/>
      <family val="2"/>
      <scheme val="major"/>
    </font>
    <font>
      <i/>
      <sz val="9"/>
      <color theme="1"/>
      <name val="Calibri Light"/>
      <family val="2"/>
      <scheme val="major"/>
    </font>
    <font>
      <sz val="10"/>
      <color indexed="8"/>
      <name val="Arial"/>
      <family val="2"/>
    </font>
    <font>
      <sz val="10"/>
      <color indexed="8"/>
      <name val="Calibri"/>
      <family val="2"/>
      <scheme val="minor"/>
    </font>
    <font>
      <b/>
      <sz val="9"/>
      <color theme="0"/>
      <name val="Calibri Light"/>
      <family val="2"/>
      <scheme val="major"/>
    </font>
    <font>
      <b/>
      <sz val="12"/>
      <name val="Calibri Light"/>
      <family val="2"/>
      <scheme val="major"/>
    </font>
    <font>
      <u/>
      <sz val="9"/>
      <color theme="10"/>
      <name val="Calibri Light"/>
      <family val="2"/>
      <scheme val="major"/>
    </font>
    <font>
      <sz val="10"/>
      <name val="Calibri Light"/>
      <family val="2"/>
      <scheme val="major"/>
    </font>
    <font>
      <b/>
      <sz val="12"/>
      <color indexed="9"/>
      <name val="Calibri"/>
      <family val="2"/>
    </font>
    <font>
      <sz val="11"/>
      <color theme="0"/>
      <name val="Calibri Light"/>
      <family val="2"/>
      <scheme val="major"/>
    </font>
    <font>
      <sz val="11"/>
      <color rgb="FF2575AE"/>
      <name val="Calibri Light"/>
      <family val="2"/>
      <scheme val="major"/>
    </font>
    <font>
      <sz val="10"/>
      <color indexed="8"/>
      <name val="Calibri Light"/>
      <family val="2"/>
      <scheme val="major"/>
    </font>
    <font>
      <b/>
      <sz val="9"/>
      <color rgb="FF000000"/>
      <name val="Calibri Light"/>
      <family val="2"/>
      <scheme val="major"/>
    </font>
    <font>
      <sz val="9"/>
      <color theme="1"/>
      <name val="Calibri"/>
      <family val="2"/>
      <scheme val="minor"/>
    </font>
    <font>
      <u/>
      <sz val="9"/>
      <color theme="0"/>
      <name val="Calibri"/>
      <family val="2"/>
      <scheme val="minor"/>
    </font>
    <font>
      <b/>
      <sz val="9"/>
      <color rgb="FF003B5C"/>
      <name val="Calibri Light"/>
      <family val="2"/>
      <scheme val="major"/>
    </font>
    <font>
      <b/>
      <sz val="10"/>
      <color theme="0"/>
      <name val="Calibri Light"/>
      <family val="2"/>
      <scheme val="major"/>
    </font>
  </fonts>
  <fills count="11">
    <fill>
      <patternFill patternType="none"/>
    </fill>
    <fill>
      <patternFill patternType="gray125"/>
    </fill>
    <fill>
      <patternFill patternType="solid">
        <fgColor rgb="FF003B5C"/>
        <bgColor indexed="64"/>
      </patternFill>
    </fill>
    <fill>
      <patternFill patternType="solid">
        <fgColor rgb="FFFFFFCC"/>
      </patternFill>
    </fill>
    <fill>
      <patternFill patternType="solid">
        <fgColor rgb="FFFFFFCC"/>
        <bgColor indexed="64"/>
      </patternFill>
    </fill>
    <fill>
      <patternFill patternType="solid">
        <fgColor rgb="FF00102F"/>
        <bgColor indexed="64"/>
      </patternFill>
    </fill>
    <fill>
      <patternFill patternType="solid">
        <fgColor rgb="FFAFBD22"/>
        <bgColor indexed="64"/>
      </patternFill>
    </fill>
    <fill>
      <patternFill patternType="solid">
        <fgColor rgb="FF428FBF"/>
        <bgColor indexed="64"/>
      </patternFill>
    </fill>
    <fill>
      <patternFill patternType="solid">
        <fgColor theme="4" tint="0.79998168889431442"/>
        <bgColor indexed="64"/>
      </patternFill>
    </fill>
    <fill>
      <patternFill patternType="solid">
        <fgColor theme="1"/>
        <bgColor rgb="FF00A1DE"/>
      </patternFill>
    </fill>
    <fill>
      <patternFill patternType="solid">
        <fgColor theme="0" tint="-4.9989318521683403E-2"/>
        <bgColor indexed="64"/>
      </patternFill>
    </fill>
  </fills>
  <borders count="26">
    <border>
      <left/>
      <right/>
      <top/>
      <bottom/>
      <diagonal/>
    </border>
    <border>
      <left/>
      <right/>
      <top style="thin">
        <color indexed="64"/>
      </top>
      <bottom/>
      <diagonal/>
    </border>
    <border>
      <left/>
      <right/>
      <top style="thin">
        <color indexed="64"/>
      </top>
      <bottom style="medium">
        <color indexed="64"/>
      </bottom>
      <diagonal/>
    </border>
    <border>
      <left style="thin">
        <color theme="0"/>
      </left>
      <right style="thin">
        <color theme="0"/>
      </right>
      <top style="thin">
        <color theme="0"/>
      </top>
      <bottom/>
      <diagonal/>
    </border>
    <border>
      <left style="thin">
        <color rgb="FFB2B2B2"/>
      </left>
      <right style="thin">
        <color rgb="FFB2B2B2"/>
      </right>
      <top style="thin">
        <color rgb="FFB2B2B2"/>
      </top>
      <bottom style="thin">
        <color rgb="FFB2B2B2"/>
      </bottom>
      <diagonal/>
    </border>
    <border>
      <left style="hair">
        <color theme="1" tint="0.34998626667073579"/>
      </left>
      <right style="hair">
        <color theme="1" tint="0.34998626667073579"/>
      </right>
      <top style="hair">
        <color theme="1" tint="0.34998626667073579"/>
      </top>
      <bottom style="hair">
        <color theme="1" tint="0.34998626667073579"/>
      </bottom>
      <diagonal/>
    </border>
    <border>
      <left/>
      <right/>
      <top/>
      <bottom style="thin">
        <color theme="7"/>
      </bottom>
      <diagonal/>
    </border>
    <border>
      <left/>
      <right/>
      <top/>
      <bottom style="thin">
        <color rgb="FF003B5C"/>
      </bottom>
      <diagonal/>
    </border>
    <border>
      <left style="thin">
        <color auto="1"/>
      </left>
      <right style="thin">
        <color auto="1"/>
      </right>
      <top style="thin">
        <color auto="1"/>
      </top>
      <bottom style="thin">
        <color auto="1"/>
      </bottom>
      <diagonal/>
    </border>
    <border>
      <left style="hair">
        <color theme="1" tint="0.34998626667073579"/>
      </left>
      <right style="hair">
        <color theme="1" tint="0.34998626667073579"/>
      </right>
      <top/>
      <bottom style="hair">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medium">
        <color auto="1"/>
      </bottom>
      <diagonal/>
    </border>
    <border>
      <left style="hair">
        <color theme="1" tint="0.34998626667073579"/>
      </left>
      <right/>
      <top style="hair">
        <color theme="1" tint="0.34998626667073579"/>
      </top>
      <bottom style="hair">
        <color theme="1" tint="0.34998626667073579"/>
      </bottom>
      <diagonal/>
    </border>
    <border>
      <left style="thin">
        <color auto="1"/>
      </left>
      <right/>
      <top style="thin">
        <color auto="1"/>
      </top>
      <bottom style="thin">
        <color auto="1"/>
      </bottom>
      <diagonal/>
    </border>
    <border>
      <left/>
      <right style="hair">
        <color theme="1" tint="0.34998626667073579"/>
      </right>
      <top style="hair">
        <color theme="1" tint="0.34998626667073579"/>
      </top>
      <bottom style="hair">
        <color theme="1" tint="0.34998626667073579"/>
      </bottom>
      <diagonal/>
    </border>
    <border>
      <left/>
      <right/>
      <top style="hair">
        <color theme="1" tint="0.34998626667073579"/>
      </top>
      <bottom style="hair">
        <color theme="1" tint="0.34998626667073579"/>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theme="0"/>
      </top>
      <bottom/>
      <diagonal/>
    </border>
    <border>
      <left style="hair">
        <color theme="0" tint="-0.499984740745262"/>
      </left>
      <right style="hair">
        <color theme="0" tint="-0.499984740745262"/>
      </right>
      <top style="hair">
        <color theme="0" tint="-0.499984740745262"/>
      </top>
      <bottom style="hair">
        <color theme="0" tint="-0.499984740745262"/>
      </bottom>
      <diagonal/>
    </border>
    <border>
      <left/>
      <right style="hair">
        <color theme="1" tint="0.34998626667073579"/>
      </right>
      <top/>
      <bottom/>
      <diagonal/>
    </border>
    <border>
      <left style="thin">
        <color theme="0"/>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s>
  <cellStyleXfs count="15">
    <xf numFmtId="0" fontId="0" fillId="0" borderId="0"/>
    <xf numFmtId="43" fontId="13" fillId="0" borderId="0" applyFont="0" applyFill="0" applyBorder="0" applyAlignment="0" applyProtection="0"/>
    <xf numFmtId="0" fontId="13" fillId="3" borderId="4" applyNumberFormat="0" applyFont="0" applyAlignment="0" applyProtection="0"/>
    <xf numFmtId="0" fontId="18" fillId="0" borderId="0" applyBorder="0">
      <alignment horizontal="center"/>
    </xf>
    <xf numFmtId="0" fontId="14" fillId="5" borderId="0">
      <alignment vertical="center"/>
    </xf>
    <xf numFmtId="0" fontId="19" fillId="4" borderId="5" applyNumberFormat="0">
      <protection locked="0"/>
    </xf>
    <xf numFmtId="0" fontId="24" fillId="7" borderId="10" applyNumberFormat="0">
      <alignment vertical="center"/>
    </xf>
    <xf numFmtId="0" fontId="24" fillId="5" borderId="0">
      <alignment horizontal="center" vertical="center"/>
    </xf>
    <xf numFmtId="0" fontId="26" fillId="9" borderId="8" applyNumberFormat="0" applyBorder="0" applyProtection="0">
      <alignment horizontal="left" vertical="center"/>
    </xf>
    <xf numFmtId="0" fontId="27" fillId="9" borderId="8" applyBorder="0" applyProtection="0">
      <alignment horizontal="left" vertical="center"/>
    </xf>
    <xf numFmtId="0" fontId="28" fillId="9" borderId="8" applyNumberFormat="0" applyBorder="0" applyProtection="0">
      <alignment horizontal="left" vertical="center"/>
    </xf>
    <xf numFmtId="166" fontId="29" fillId="0" borderId="0" applyBorder="0" applyProtection="0">
      <alignment horizontal="right" vertical="center"/>
    </xf>
    <xf numFmtId="0" fontId="30" fillId="0" borderId="0" applyNumberFormat="0" applyFill="0" applyBorder="0" applyAlignment="0" applyProtection="0"/>
    <xf numFmtId="167" fontId="43" fillId="0" borderId="0" applyBorder="0" applyProtection="0">
      <alignment horizontal="right" vertical="center"/>
    </xf>
    <xf numFmtId="9" fontId="13" fillId="0" borderId="0" applyFont="0" applyFill="0" applyBorder="0" applyAlignment="0" applyProtection="0"/>
  </cellStyleXfs>
  <cellXfs count="221">
    <xf numFmtId="0" fontId="0" fillId="0" borderId="0" xfId="0"/>
    <xf numFmtId="0" fontId="2" fillId="2" borderId="0" xfId="0" applyFont="1" applyFill="1"/>
    <xf numFmtId="0" fontId="3" fillId="0" borderId="0" xfId="0" applyFont="1"/>
    <xf numFmtId="0" fontId="2" fillId="0" borderId="0" xfId="0" applyFont="1"/>
    <xf numFmtId="0" fontId="4" fillId="0" borderId="0" xfId="0" applyFont="1"/>
    <xf numFmtId="0" fontId="6" fillId="2" borderId="0" xfId="0" applyFont="1" applyFill="1" applyAlignment="1">
      <alignment vertical="center"/>
    </xf>
    <xf numFmtId="0" fontId="7" fillId="0" borderId="0" xfId="0" applyFont="1"/>
    <xf numFmtId="0" fontId="2" fillId="0" borderId="0" xfId="0" applyFont="1" applyFill="1"/>
    <xf numFmtId="0" fontId="8" fillId="2" borderId="0" xfId="0" applyFont="1" applyFill="1"/>
    <xf numFmtId="0" fontId="9" fillId="2" borderId="0" xfId="0" applyFont="1" applyFill="1" applyAlignment="1">
      <alignment horizontal="center"/>
    </xf>
    <xf numFmtId="14" fontId="10" fillId="0" borderId="0" xfId="0" applyNumberFormat="1" applyFont="1" applyFill="1"/>
    <xf numFmtId="0" fontId="9" fillId="2" borderId="3" xfId="0" applyFont="1" applyFill="1" applyBorder="1" applyAlignment="1">
      <alignment horizontal="center"/>
    </xf>
    <xf numFmtId="0" fontId="16" fillId="0" borderId="0" xfId="0" applyFont="1"/>
    <xf numFmtId="0" fontId="17" fillId="2" borderId="0" xfId="0" applyFont="1" applyFill="1"/>
    <xf numFmtId="0" fontId="17" fillId="0" borderId="0" xfId="0" applyFont="1"/>
    <xf numFmtId="0" fontId="1" fillId="2" borderId="0" xfId="0" applyFont="1" applyFill="1"/>
    <xf numFmtId="0" fontId="8" fillId="0" borderId="0" xfId="0" applyFont="1"/>
    <xf numFmtId="0" fontId="2" fillId="0" borderId="0" xfId="0" applyFont="1" applyAlignment="1">
      <alignment vertical="center"/>
    </xf>
    <xf numFmtId="0" fontId="2" fillId="2" borderId="0" xfId="0" applyFont="1" applyFill="1" applyAlignment="1">
      <alignment vertical="center"/>
    </xf>
    <xf numFmtId="0" fontId="2" fillId="0" borderId="0" xfId="0" applyFont="1" applyFill="1" applyAlignment="1">
      <alignment vertical="center"/>
    </xf>
    <xf numFmtId="0" fontId="7" fillId="0" borderId="0" xfId="0" applyFont="1" applyFill="1"/>
    <xf numFmtId="0" fontId="20" fillId="0" borderId="6" xfId="0" applyFont="1" applyBorder="1"/>
    <xf numFmtId="0" fontId="21" fillId="0" borderId="7" xfId="0" applyFont="1" applyBorder="1"/>
    <xf numFmtId="0" fontId="20" fillId="0" borderId="7" xfId="0" applyFont="1" applyBorder="1"/>
    <xf numFmtId="0" fontId="20" fillId="0" borderId="7" xfId="0" applyFont="1" applyBorder="1" applyAlignment="1">
      <alignment horizontal="center"/>
    </xf>
    <xf numFmtId="165" fontId="7" fillId="0" borderId="0" xfId="0" applyNumberFormat="1" applyFont="1"/>
    <xf numFmtId="0" fontId="11" fillId="0" borderId="0" xfId="0" applyFont="1" applyBorder="1"/>
    <xf numFmtId="0" fontId="7" fillId="0" borderId="0" xfId="0" applyFont="1" applyBorder="1"/>
    <xf numFmtId="0" fontId="22" fillId="0" borderId="0" xfId="0" applyFont="1" applyBorder="1" applyAlignment="1">
      <alignment horizontal="center"/>
    </xf>
    <xf numFmtId="165" fontId="7" fillId="0" borderId="0" xfId="0" applyNumberFormat="1" applyFont="1" applyBorder="1"/>
    <xf numFmtId="0" fontId="11" fillId="0" borderId="0" xfId="0" applyFont="1" applyFill="1" applyBorder="1"/>
    <xf numFmtId="0" fontId="7" fillId="0" borderId="0" xfId="0" applyFont="1" applyFill="1" applyBorder="1"/>
    <xf numFmtId="0" fontId="21" fillId="0" borderId="0" xfId="0" applyFont="1" applyBorder="1"/>
    <xf numFmtId="0" fontId="20" fillId="0" borderId="0" xfId="0" applyFont="1" applyBorder="1"/>
    <xf numFmtId="0" fontId="20" fillId="0" borderId="0" xfId="0" applyFont="1" applyBorder="1" applyAlignment="1">
      <alignment horizontal="center"/>
    </xf>
    <xf numFmtId="164" fontId="9" fillId="2" borderId="0" xfId="0" applyNumberFormat="1" applyFont="1" applyFill="1" applyAlignment="1">
      <alignment horizontal="center"/>
    </xf>
    <xf numFmtId="165" fontId="2" fillId="0" borderId="0" xfId="0" applyNumberFormat="1" applyFont="1"/>
    <xf numFmtId="0" fontId="2" fillId="0" borderId="0" xfId="0" quotePrefix="1" applyFont="1"/>
    <xf numFmtId="165" fontId="19" fillId="0" borderId="0" xfId="1" applyNumberFormat="1" applyFont="1" applyFill="1" applyBorder="1" applyProtection="1">
      <protection locked="0"/>
    </xf>
    <xf numFmtId="164" fontId="25" fillId="0" borderId="0" xfId="0" applyNumberFormat="1" applyFont="1" applyFill="1" applyAlignment="1">
      <alignment horizontal="center"/>
    </xf>
    <xf numFmtId="0" fontId="7" fillId="0" borderId="0" xfId="0" applyFont="1" applyAlignment="1">
      <alignment vertical="top"/>
    </xf>
    <xf numFmtId="0" fontId="7" fillId="0" borderId="0" xfId="0" applyFont="1" applyAlignment="1">
      <alignment horizontal="left" vertical="top"/>
    </xf>
    <xf numFmtId="165" fontId="7" fillId="8" borderId="8" xfId="0" applyNumberFormat="1" applyFont="1" applyFill="1" applyBorder="1"/>
    <xf numFmtId="0" fontId="2" fillId="0" borderId="0" xfId="0" applyFont="1" applyFill="1" applyBorder="1"/>
    <xf numFmtId="14" fontId="10" fillId="0" borderId="0" xfId="0" applyNumberFormat="1" applyFont="1" applyFill="1" applyBorder="1"/>
    <xf numFmtId="0" fontId="2" fillId="0" borderId="0" xfId="0" applyFont="1" applyBorder="1"/>
    <xf numFmtId="0" fontId="2" fillId="0" borderId="0" xfId="0" applyFont="1" applyFill="1" applyBorder="1" applyAlignment="1">
      <alignment vertical="center"/>
    </xf>
    <xf numFmtId="0" fontId="31" fillId="2" borderId="0" xfId="0" applyFont="1" applyFill="1" applyAlignment="1">
      <alignment vertical="center"/>
    </xf>
    <xf numFmtId="0" fontId="6" fillId="2" borderId="0" xfId="0" applyFont="1" applyFill="1"/>
    <xf numFmtId="0" fontId="32" fillId="0" borderId="0" xfId="0" applyFont="1"/>
    <xf numFmtId="0" fontId="33" fillId="0" borderId="0" xfId="0" applyFont="1" applyFill="1"/>
    <xf numFmtId="0" fontId="32" fillId="0" borderId="0" xfId="0" applyFont="1" applyFill="1"/>
    <xf numFmtId="0" fontId="32" fillId="4" borderId="13" xfId="5" applyFont="1" applyBorder="1">
      <protection locked="0"/>
    </xf>
    <xf numFmtId="0" fontId="32" fillId="4" borderId="16" xfId="5" applyFont="1" applyBorder="1">
      <protection locked="0"/>
    </xf>
    <xf numFmtId="0" fontId="34" fillId="0" borderId="1" xfId="0" applyFont="1" applyBorder="1"/>
    <xf numFmtId="0" fontId="16" fillId="2" borderId="0" xfId="0" applyFont="1" applyFill="1" applyAlignment="1"/>
    <xf numFmtId="0" fontId="15" fillId="2" borderId="0" xfId="0" applyFont="1" applyFill="1" applyAlignment="1"/>
    <xf numFmtId="0" fontId="2" fillId="2" borderId="0" xfId="0" applyFont="1" applyFill="1" applyAlignment="1"/>
    <xf numFmtId="0" fontId="2" fillId="0" borderId="0" xfId="0" applyFont="1" applyFill="1" applyAlignment="1"/>
    <xf numFmtId="0" fontId="36" fillId="0" borderId="0" xfId="0" applyFont="1"/>
    <xf numFmtId="0" fontId="36" fillId="0" borderId="0" xfId="0" applyFont="1" applyFill="1"/>
    <xf numFmtId="0" fontId="37" fillId="0" borderId="1" xfId="0" applyFont="1" applyBorder="1"/>
    <xf numFmtId="0" fontId="38" fillId="0" borderId="0" xfId="0" applyFont="1" applyAlignment="1">
      <alignment horizontal="center"/>
    </xf>
    <xf numFmtId="0" fontId="39" fillId="0" borderId="1" xfId="0" applyFont="1" applyBorder="1" applyAlignment="1">
      <alignment horizontal="center"/>
    </xf>
    <xf numFmtId="165" fontId="32" fillId="4" borderId="5" xfId="1" applyNumberFormat="1" applyFont="1" applyFill="1" applyBorder="1" applyProtection="1">
      <protection locked="0"/>
    </xf>
    <xf numFmtId="165" fontId="36" fillId="8" borderId="8" xfId="0" applyNumberFormat="1" applyFont="1" applyFill="1" applyBorder="1"/>
    <xf numFmtId="0" fontId="40" fillId="0" borderId="0" xfId="0" applyFont="1" applyFill="1"/>
    <xf numFmtId="0" fontId="40" fillId="0" borderId="0" xfId="0" applyFont="1" applyFill="1" applyBorder="1"/>
    <xf numFmtId="0" fontId="36" fillId="0" borderId="1" xfId="0" applyFont="1" applyBorder="1"/>
    <xf numFmtId="0" fontId="32" fillId="4" borderId="5" xfId="5" applyFont="1">
      <protection locked="0"/>
    </xf>
    <xf numFmtId="0" fontId="40" fillId="2" borderId="0" xfId="0" applyFont="1" applyFill="1"/>
    <xf numFmtId="0" fontId="40" fillId="0" borderId="0" xfId="0" applyFont="1"/>
    <xf numFmtId="0" fontId="32" fillId="4" borderId="15" xfId="5" applyFont="1" applyBorder="1">
      <protection locked="0"/>
    </xf>
    <xf numFmtId="0" fontId="37" fillId="0" borderId="0" xfId="0" applyFont="1" applyBorder="1"/>
    <xf numFmtId="0" fontId="36" fillId="0" borderId="0" xfId="0" applyFont="1" applyBorder="1"/>
    <xf numFmtId="0" fontId="39" fillId="0" borderId="0" xfId="0" applyFont="1" applyBorder="1" applyAlignment="1">
      <alignment horizontal="center"/>
    </xf>
    <xf numFmtId="165" fontId="36" fillId="0" borderId="0" xfId="0" applyNumberFormat="1" applyFont="1" applyBorder="1"/>
    <xf numFmtId="0" fontId="37" fillId="0" borderId="0" xfId="0" applyFont="1" applyFill="1" applyBorder="1"/>
    <xf numFmtId="0" fontId="36" fillId="0" borderId="0" xfId="0" applyFont="1" applyFill="1" applyBorder="1"/>
    <xf numFmtId="0" fontId="39" fillId="0" borderId="0" xfId="0" applyFont="1" applyFill="1" applyBorder="1" applyAlignment="1">
      <alignment horizontal="center"/>
    </xf>
    <xf numFmtId="165" fontId="36" fillId="0" borderId="0" xfId="0" applyNumberFormat="1" applyFont="1" applyFill="1" applyBorder="1"/>
    <xf numFmtId="0" fontId="35" fillId="2" borderId="0" xfId="0" applyFont="1" applyFill="1" applyAlignment="1"/>
    <xf numFmtId="0" fontId="40" fillId="2" borderId="0" xfId="0" applyFont="1" applyFill="1" applyAlignment="1">
      <alignment vertical="center"/>
    </xf>
    <xf numFmtId="0" fontId="36" fillId="2" borderId="0" xfId="0" applyFont="1" applyFill="1" applyAlignment="1">
      <alignment vertical="center"/>
    </xf>
    <xf numFmtId="0" fontId="37" fillId="0" borderId="1" xfId="0" applyFont="1" applyFill="1" applyBorder="1"/>
    <xf numFmtId="0" fontId="38" fillId="0" borderId="0" xfId="0" applyFont="1" applyBorder="1" applyAlignment="1">
      <alignment horizontal="center"/>
    </xf>
    <xf numFmtId="0" fontId="31" fillId="0" borderId="0" xfId="0" applyFont="1" applyFill="1" applyAlignment="1">
      <alignment vertical="center"/>
    </xf>
    <xf numFmtId="0" fontId="40" fillId="0" borderId="0" xfId="0" applyFont="1" applyFill="1" applyAlignment="1">
      <alignment vertical="center"/>
    </xf>
    <xf numFmtId="0" fontId="36" fillId="0" borderId="0" xfId="0" applyFont="1" applyFill="1" applyAlignment="1">
      <alignment vertical="center"/>
    </xf>
    <xf numFmtId="165" fontId="32" fillId="4" borderId="5" xfId="1" applyNumberFormat="1" applyFont="1" applyFill="1" applyBorder="1" applyAlignment="1" applyProtection="1">
      <protection locked="0"/>
    </xf>
    <xf numFmtId="165" fontId="32" fillId="4" borderId="5" xfId="1" applyNumberFormat="1" applyFont="1" applyFill="1" applyBorder="1" applyAlignment="1" applyProtection="1">
      <alignment horizontal="left"/>
      <protection locked="0"/>
    </xf>
    <xf numFmtId="0" fontId="41" fillId="0" borderId="0" xfId="0" applyFont="1"/>
    <xf numFmtId="165" fontId="32" fillId="4" borderId="9" xfId="1" applyNumberFormat="1" applyFont="1" applyFill="1" applyBorder="1" applyProtection="1">
      <protection locked="0"/>
    </xf>
    <xf numFmtId="0" fontId="40" fillId="0" borderId="0" xfId="0" applyFont="1" applyAlignment="1">
      <alignment vertical="center"/>
    </xf>
    <xf numFmtId="165" fontId="36" fillId="0" borderId="0" xfId="0" applyNumberFormat="1" applyFont="1"/>
    <xf numFmtId="0" fontId="36" fillId="0" borderId="1" xfId="0" applyFont="1" applyFill="1" applyBorder="1"/>
    <xf numFmtId="0" fontId="36" fillId="0" borderId="0" xfId="0" applyFont="1" applyAlignment="1">
      <alignment vertical="center"/>
    </xf>
    <xf numFmtId="0" fontId="37" fillId="0" borderId="2" xfId="0" applyFont="1" applyBorder="1" applyAlignment="1">
      <alignment vertical="center"/>
    </xf>
    <xf numFmtId="0" fontId="40" fillId="0" borderId="2" xfId="0" applyFont="1" applyBorder="1"/>
    <xf numFmtId="0" fontId="39" fillId="0" borderId="2" xfId="0" applyFont="1" applyBorder="1" applyAlignment="1">
      <alignment horizontal="center"/>
    </xf>
    <xf numFmtId="165" fontId="36" fillId="8" borderId="12" xfId="0" applyNumberFormat="1" applyFont="1" applyFill="1" applyBorder="1"/>
    <xf numFmtId="0" fontId="2" fillId="0" borderId="19" xfId="0" applyFont="1" applyBorder="1"/>
    <xf numFmtId="0" fontId="40" fillId="0" borderId="19" xfId="0" applyFont="1" applyBorder="1"/>
    <xf numFmtId="0" fontId="36" fillId="0" borderId="19" xfId="0" applyFont="1" applyBorder="1" applyAlignment="1">
      <alignment vertical="center"/>
    </xf>
    <xf numFmtId="0" fontId="38" fillId="0" borderId="19" xfId="0" applyFont="1" applyBorder="1" applyAlignment="1">
      <alignment horizontal="center"/>
    </xf>
    <xf numFmtId="165" fontId="36" fillId="0" borderId="19" xfId="0" applyNumberFormat="1" applyFont="1" applyBorder="1"/>
    <xf numFmtId="0" fontId="42" fillId="0" borderId="0" xfId="0" applyFont="1"/>
    <xf numFmtId="167" fontId="44" fillId="0" borderId="0" xfId="13" applyFont="1" applyBorder="1">
      <alignment horizontal="right" vertical="center"/>
    </xf>
    <xf numFmtId="165" fontId="36" fillId="0" borderId="14" xfId="0" applyNumberFormat="1" applyFont="1" applyFill="1" applyBorder="1"/>
    <xf numFmtId="165" fontId="36" fillId="0" borderId="17" xfId="0" applyNumberFormat="1" applyFont="1" applyFill="1" applyBorder="1"/>
    <xf numFmtId="165" fontId="36" fillId="0" borderId="18" xfId="0" applyNumberFormat="1" applyFont="1" applyFill="1" applyBorder="1"/>
    <xf numFmtId="0" fontId="45" fillId="2" borderId="0" xfId="0" applyFont="1" applyFill="1" applyAlignment="1">
      <alignment vertical="center"/>
    </xf>
    <xf numFmtId="0" fontId="46" fillId="0" borderId="0" xfId="8" applyFont="1" applyFill="1" applyBorder="1">
      <alignment horizontal="left" vertical="center"/>
    </xf>
    <xf numFmtId="0" fontId="32" fillId="0" borderId="0" xfId="9" applyFont="1" applyFill="1" applyBorder="1">
      <alignment horizontal="left" vertical="center"/>
    </xf>
    <xf numFmtId="0" fontId="47" fillId="0" borderId="0" xfId="12" applyFont="1" applyFill="1" applyBorder="1" applyAlignment="1">
      <alignment horizontal="left" vertical="center"/>
    </xf>
    <xf numFmtId="0" fontId="48" fillId="0" borderId="0" xfId="9" applyFont="1" applyFill="1" applyBorder="1">
      <alignment horizontal="left" vertical="center"/>
    </xf>
    <xf numFmtId="164" fontId="32" fillId="6" borderId="5" xfId="1" applyNumberFormat="1" applyFont="1" applyFill="1" applyBorder="1" applyProtection="1">
      <protection locked="0"/>
    </xf>
    <xf numFmtId="0" fontId="49" fillId="2" borderId="0" xfId="0" applyFont="1" applyFill="1"/>
    <xf numFmtId="0" fontId="40" fillId="0" borderId="0" xfId="0" applyFont="1" applyFill="1" applyAlignment="1">
      <alignment horizontal="left" vertical="center"/>
    </xf>
    <xf numFmtId="0" fontId="50" fillId="0" borderId="0" xfId="0" applyFont="1" applyFill="1"/>
    <xf numFmtId="0" fontId="12" fillId="2" borderId="0" xfId="0" applyFont="1" applyFill="1" applyAlignment="1"/>
    <xf numFmtId="0" fontId="2" fillId="0" borderId="0" xfId="0" applyFont="1" applyAlignment="1"/>
    <xf numFmtId="0" fontId="2" fillId="0" borderId="0" xfId="0" applyFont="1" applyFill="1" applyBorder="1" applyAlignment="1"/>
    <xf numFmtId="164" fontId="32" fillId="0" borderId="0" xfId="0" applyNumberFormat="1" applyFont="1" applyFill="1" applyAlignment="1">
      <alignment horizontal="center"/>
    </xf>
    <xf numFmtId="0" fontId="38" fillId="0" borderId="0" xfId="3" applyFont="1">
      <alignment horizontal="center"/>
    </xf>
    <xf numFmtId="165" fontId="32" fillId="6" borderId="5" xfId="1" applyNumberFormat="1" applyFont="1" applyFill="1" applyBorder="1" applyProtection="1">
      <protection locked="0"/>
    </xf>
    <xf numFmtId="0" fontId="51" fillId="0" borderId="0" xfId="0" applyFont="1"/>
    <xf numFmtId="0" fontId="36" fillId="0" borderId="0" xfId="0" applyFont="1" applyAlignment="1">
      <alignment vertical="top"/>
    </xf>
    <xf numFmtId="0" fontId="51" fillId="0" borderId="0" xfId="0" applyFont="1" applyFill="1"/>
    <xf numFmtId="0" fontId="37" fillId="0" borderId="0" xfId="0" applyFont="1"/>
    <xf numFmtId="0" fontId="53" fillId="0" borderId="0" xfId="0" applyFont="1" applyAlignment="1">
      <alignment horizontal="left" vertical="center"/>
    </xf>
    <xf numFmtId="168" fontId="37" fillId="0" borderId="20" xfId="1" applyNumberFormat="1" applyFont="1" applyFill="1" applyBorder="1" applyAlignment="1">
      <alignment horizontal="left" vertical="center"/>
    </xf>
    <xf numFmtId="0" fontId="54" fillId="0" borderId="0" xfId="0" applyFont="1"/>
    <xf numFmtId="0" fontId="7" fillId="0" borderId="0" xfId="0" applyFont="1" applyAlignment="1">
      <alignment vertical="top" wrapText="1"/>
    </xf>
    <xf numFmtId="165" fontId="19" fillId="4" borderId="13" xfId="1" applyNumberFormat="1" applyFont="1" applyFill="1" applyBorder="1" applyAlignment="1" applyProtection="1">
      <alignment horizontal="center"/>
      <protection locked="0"/>
    </xf>
    <xf numFmtId="165" fontId="19" fillId="4" borderId="16" xfId="1" applyNumberFormat="1" applyFont="1" applyFill="1" applyBorder="1" applyAlignment="1" applyProtection="1">
      <alignment horizontal="center"/>
      <protection locked="0"/>
    </xf>
    <xf numFmtId="165" fontId="19" fillId="4" borderId="15" xfId="1" applyNumberFormat="1" applyFont="1" applyFill="1" applyBorder="1" applyAlignment="1" applyProtection="1">
      <alignment horizontal="center"/>
      <protection locked="0"/>
    </xf>
    <xf numFmtId="0" fontId="37" fillId="0" borderId="0" xfId="0" applyFont="1" applyFill="1"/>
    <xf numFmtId="0" fontId="39" fillId="0" borderId="0" xfId="0" applyFont="1" applyAlignment="1">
      <alignment horizontal="center"/>
    </xf>
    <xf numFmtId="0" fontId="55" fillId="2" borderId="0" xfId="12" applyFont="1" applyFill="1"/>
    <xf numFmtId="0" fontId="56" fillId="0" borderId="7" xfId="0" applyFont="1" applyBorder="1"/>
    <xf numFmtId="0" fontId="56" fillId="0" borderId="7" xfId="0" applyFont="1" applyBorder="1" applyAlignment="1">
      <alignment horizontal="center"/>
    </xf>
    <xf numFmtId="0" fontId="8" fillId="0" borderId="0" xfId="0" applyFont="1" applyFill="1"/>
    <xf numFmtId="0" fontId="56" fillId="0" borderId="6" xfId="0" applyFont="1" applyBorder="1"/>
    <xf numFmtId="169" fontId="52" fillId="0" borderId="0" xfId="13" applyNumberFormat="1" applyFont="1" applyBorder="1">
      <alignment horizontal="right" vertical="center"/>
    </xf>
    <xf numFmtId="0" fontId="38" fillId="0" borderId="0" xfId="0" applyFont="1" applyFill="1" applyAlignment="1">
      <alignment horizontal="center"/>
    </xf>
    <xf numFmtId="165" fontId="32" fillId="0" borderId="0" xfId="1" applyNumberFormat="1" applyFont="1" applyFill="1" applyBorder="1" applyProtection="1">
      <protection locked="0"/>
    </xf>
    <xf numFmtId="0" fontId="32" fillId="6" borderId="5" xfId="1" applyNumberFormat="1" applyFont="1" applyFill="1" applyBorder="1" applyProtection="1">
      <protection locked="0"/>
    </xf>
    <xf numFmtId="0" fontId="55" fillId="2" borderId="0" xfId="12" applyFont="1" applyFill="1" applyAlignment="1">
      <alignment horizontal="left"/>
    </xf>
    <xf numFmtId="0" fontId="2" fillId="0" borderId="1" xfId="0" applyFont="1" applyFill="1" applyBorder="1"/>
    <xf numFmtId="164" fontId="9" fillId="0" borderId="0" xfId="0" applyNumberFormat="1" applyFont="1" applyFill="1" applyAlignment="1">
      <alignment horizontal="center"/>
    </xf>
    <xf numFmtId="9" fontId="32" fillId="4" borderId="5" xfId="14" applyFont="1" applyFill="1" applyBorder="1" applyProtection="1">
      <protection locked="0"/>
    </xf>
    <xf numFmtId="0" fontId="20" fillId="0" borderId="7" xfId="0" applyFont="1" applyFill="1" applyBorder="1"/>
    <xf numFmtId="0" fontId="20" fillId="0" borderId="0" xfId="0" applyFont="1" applyFill="1" applyBorder="1"/>
    <xf numFmtId="0" fontId="55" fillId="2" borderId="0" xfId="12" applyFont="1" applyFill="1" applyAlignment="1">
      <alignment horizontal="left"/>
    </xf>
    <xf numFmtId="164" fontId="9" fillId="2" borderId="0" xfId="0" applyNumberFormat="1" applyFont="1" applyFill="1" applyAlignment="1"/>
    <xf numFmtId="9" fontId="32" fillId="6" borderId="5" xfId="14" applyFont="1" applyFill="1" applyBorder="1" applyAlignment="1" applyProtection="1">
      <alignment horizontal="left"/>
      <protection locked="0"/>
    </xf>
    <xf numFmtId="9" fontId="32" fillId="10" borderId="5" xfId="14" applyFont="1" applyFill="1" applyBorder="1" applyAlignment="1" applyProtection="1">
      <alignment horizontal="left"/>
      <protection locked="0"/>
    </xf>
    <xf numFmtId="9" fontId="47" fillId="0" borderId="0" xfId="12" applyNumberFormat="1" applyFont="1" applyFill="1" applyBorder="1" applyAlignment="1" applyProtection="1">
      <alignment horizontal="left"/>
      <protection locked="0"/>
    </xf>
    <xf numFmtId="1" fontId="47" fillId="0" borderId="0" xfId="12" applyNumberFormat="1" applyFont="1" applyFill="1" applyBorder="1" applyAlignment="1" applyProtection="1">
      <alignment horizontal="center"/>
      <protection locked="0"/>
    </xf>
    <xf numFmtId="165" fontId="36" fillId="10" borderId="8" xfId="0" applyNumberFormat="1" applyFont="1" applyFill="1" applyBorder="1"/>
    <xf numFmtId="0" fontId="23" fillId="10" borderId="8" xfId="2" applyFont="1" applyFill="1" applyBorder="1" applyAlignment="1" applyProtection="1">
      <alignment horizontal="left" vertical="center"/>
      <protection locked="0"/>
    </xf>
    <xf numFmtId="170" fontId="36" fillId="0" borderId="0" xfId="14" applyNumberFormat="1" applyFont="1" applyBorder="1" applyAlignment="1">
      <alignment horizontal="center"/>
    </xf>
    <xf numFmtId="170" fontId="36" fillId="8" borderId="8" xfId="14" applyNumberFormat="1" applyFont="1" applyFill="1" applyBorder="1"/>
    <xf numFmtId="170" fontId="32" fillId="4" borderId="5" xfId="14" applyNumberFormat="1" applyFont="1" applyFill="1" applyBorder="1" applyProtection="1">
      <protection locked="0"/>
    </xf>
    <xf numFmtId="171" fontId="32" fillId="4" borderId="5" xfId="1" applyNumberFormat="1" applyFont="1" applyFill="1" applyBorder="1" applyProtection="1">
      <protection locked="0"/>
    </xf>
    <xf numFmtId="164" fontId="32" fillId="4" borderId="9" xfId="1" applyNumberFormat="1" applyFont="1" applyFill="1" applyBorder="1" applyProtection="1">
      <protection locked="0"/>
    </xf>
    <xf numFmtId="164" fontId="32" fillId="4" borderId="5" xfId="1" applyNumberFormat="1" applyFont="1" applyFill="1" applyBorder="1" applyProtection="1">
      <protection locked="0"/>
    </xf>
    <xf numFmtId="171" fontId="32" fillId="4" borderId="9" xfId="1" applyNumberFormat="1" applyFont="1" applyFill="1" applyBorder="1" applyProtection="1">
      <protection locked="0"/>
    </xf>
    <xf numFmtId="170" fontId="32" fillId="4" borderId="9" xfId="14" applyNumberFormat="1" applyFont="1" applyFill="1" applyBorder="1" applyProtection="1">
      <protection locked="0"/>
    </xf>
    <xf numFmtId="9" fontId="32" fillId="0" borderId="0" xfId="14" applyFont="1" applyFill="1" applyBorder="1" applyAlignment="1" applyProtection="1">
      <alignment horizontal="left"/>
      <protection locked="0"/>
    </xf>
    <xf numFmtId="171" fontId="19" fillId="0" borderId="0" xfId="1" applyNumberFormat="1" applyFont="1" applyFill="1" applyBorder="1" applyProtection="1">
      <protection locked="0"/>
    </xf>
    <xf numFmtId="171" fontId="7" fillId="0" borderId="0" xfId="0" applyNumberFormat="1" applyFont="1"/>
    <xf numFmtId="171" fontId="7" fillId="8" borderId="8" xfId="0" applyNumberFormat="1" applyFont="1" applyFill="1" applyBorder="1"/>
    <xf numFmtId="170" fontId="36" fillId="0" borderId="0" xfId="14" applyNumberFormat="1" applyFont="1" applyBorder="1" applyAlignment="1"/>
    <xf numFmtId="170" fontId="36" fillId="8" borderId="8" xfId="14" applyNumberFormat="1" applyFont="1" applyFill="1" applyBorder="1" applyAlignment="1">
      <alignment horizontal="center"/>
    </xf>
    <xf numFmtId="43" fontId="32" fillId="4" borderId="5" xfId="1" applyNumberFormat="1" applyFont="1" applyFill="1" applyBorder="1" applyProtection="1">
      <protection locked="0"/>
    </xf>
    <xf numFmtId="172" fontId="7" fillId="0" borderId="0" xfId="0" applyNumberFormat="1" applyFont="1" applyAlignment="1">
      <alignment horizontal="left" vertical="top"/>
    </xf>
    <xf numFmtId="0" fontId="5" fillId="0" borderId="0" xfId="0" applyFont="1" applyAlignment="1">
      <alignment vertical="top"/>
    </xf>
    <xf numFmtId="0" fontId="2" fillId="0" borderId="0" xfId="0" applyFont="1" applyAlignment="1">
      <alignment vertical="top"/>
    </xf>
    <xf numFmtId="0" fontId="2" fillId="0" borderId="0" xfId="0" applyFont="1" applyFill="1" applyAlignment="1">
      <alignment vertical="top"/>
    </xf>
    <xf numFmtId="0" fontId="4" fillId="0" borderId="0" xfId="0" applyFont="1" applyAlignment="1">
      <alignment vertical="top"/>
    </xf>
    <xf numFmtId="165" fontId="19" fillId="4" borderId="5" xfId="1" applyNumberFormat="1" applyFont="1" applyFill="1" applyBorder="1" applyAlignment="1" applyProtection="1">
      <alignment vertical="top"/>
      <protection locked="0"/>
    </xf>
    <xf numFmtId="0" fontId="23" fillId="6" borderId="11" xfId="2" applyNumberFormat="1" applyFont="1" applyFill="1" applyBorder="1" applyAlignment="1" applyProtection="1">
      <alignment horizontal="left" vertical="top"/>
      <protection locked="0"/>
    </xf>
    <xf numFmtId="0" fontId="2" fillId="8" borderId="8" xfId="0" applyFont="1" applyFill="1" applyBorder="1" applyAlignment="1">
      <alignment vertical="top"/>
    </xf>
    <xf numFmtId="0" fontId="0" fillId="0" borderId="0" xfId="0" applyAlignment="1">
      <alignment vertical="top"/>
    </xf>
    <xf numFmtId="0" fontId="7" fillId="0" borderId="0" xfId="0" applyFont="1" applyFill="1" applyAlignment="1">
      <alignment vertical="top"/>
    </xf>
    <xf numFmtId="0" fontId="32" fillId="4" borderId="5" xfId="14" applyNumberFormat="1" applyFont="1" applyFill="1" applyBorder="1" applyAlignment="1" applyProtection="1">
      <protection locked="0"/>
    </xf>
    <xf numFmtId="0" fontId="32" fillId="4" borderId="5" xfId="14" applyNumberFormat="1" applyFont="1" applyFill="1" applyBorder="1" applyAlignment="1" applyProtection="1">
      <alignment horizontal="left"/>
      <protection locked="0"/>
    </xf>
    <xf numFmtId="0" fontId="32" fillId="4" borderId="5" xfId="14" applyNumberFormat="1" applyFont="1" applyFill="1" applyBorder="1" applyProtection="1">
      <protection locked="0"/>
    </xf>
    <xf numFmtId="0" fontId="32" fillId="4" borderId="5" xfId="14" applyNumberFormat="1" applyFont="1" applyFill="1" applyBorder="1" applyAlignment="1" applyProtection="1">
      <alignment wrapText="1"/>
      <protection locked="0"/>
    </xf>
    <xf numFmtId="0" fontId="32" fillId="4" borderId="9" xfId="14" applyNumberFormat="1" applyFont="1" applyFill="1" applyBorder="1" applyProtection="1">
      <protection locked="0"/>
    </xf>
    <xf numFmtId="0" fontId="57" fillId="2" borderId="0" xfId="0" applyFont="1" applyFill="1" applyAlignment="1">
      <alignment vertical="center"/>
    </xf>
    <xf numFmtId="0" fontId="32" fillId="0" borderId="0" xfId="9" applyFont="1" applyFill="1" applyBorder="1" applyAlignment="1">
      <alignment horizontal="left" vertical="center"/>
    </xf>
    <xf numFmtId="170" fontId="36" fillId="8" borderId="12" xfId="14" applyNumberFormat="1" applyFont="1" applyFill="1" applyBorder="1" applyAlignment="1">
      <alignment horizontal="center"/>
    </xf>
    <xf numFmtId="0" fontId="37" fillId="0" borderId="2" xfId="0" applyFont="1" applyBorder="1"/>
    <xf numFmtId="0" fontId="36" fillId="0" borderId="2" xfId="0" applyFont="1" applyFill="1" applyBorder="1"/>
    <xf numFmtId="0" fontId="36" fillId="0" borderId="2" xfId="0" applyFont="1" applyBorder="1"/>
    <xf numFmtId="164" fontId="9" fillId="2" borderId="22" xfId="0" applyNumberFormat="1" applyFont="1" applyFill="1" applyBorder="1" applyAlignment="1">
      <alignment horizontal="center"/>
    </xf>
    <xf numFmtId="164" fontId="9" fillId="2" borderId="19" xfId="0" applyNumberFormat="1" applyFont="1" applyFill="1" applyBorder="1" applyAlignment="1">
      <alignment horizontal="center"/>
    </xf>
    <xf numFmtId="164" fontId="9" fillId="2" borderId="23" xfId="0" applyNumberFormat="1" applyFont="1" applyFill="1" applyBorder="1" applyAlignment="1">
      <alignment horizontal="center"/>
    </xf>
    <xf numFmtId="164" fontId="9" fillId="2" borderId="24" xfId="0" applyNumberFormat="1" applyFont="1" applyFill="1" applyBorder="1" applyAlignment="1">
      <alignment horizontal="center"/>
    </xf>
    <xf numFmtId="164" fontId="9" fillId="2" borderId="0" xfId="0" applyNumberFormat="1" applyFont="1" applyFill="1" applyBorder="1" applyAlignment="1">
      <alignment horizontal="center"/>
    </xf>
    <xf numFmtId="164" fontId="9" fillId="2" borderId="25" xfId="0" applyNumberFormat="1" applyFont="1" applyFill="1" applyBorder="1" applyAlignment="1">
      <alignment horizontal="center"/>
    </xf>
    <xf numFmtId="165" fontId="36" fillId="0" borderId="14" xfId="0" applyNumberFormat="1" applyFont="1" applyFill="1" applyBorder="1" applyAlignment="1">
      <alignment horizontal="left" indent="1"/>
    </xf>
    <xf numFmtId="165" fontId="36" fillId="0" borderId="17" xfId="0" applyNumberFormat="1" applyFont="1" applyFill="1" applyBorder="1" applyAlignment="1">
      <alignment horizontal="left" indent="1"/>
    </xf>
    <xf numFmtId="0" fontId="55" fillId="2" borderId="0" xfId="12" applyFont="1" applyFill="1" applyAlignment="1">
      <alignment horizontal="left"/>
    </xf>
    <xf numFmtId="173" fontId="52" fillId="0" borderId="0" xfId="13" applyNumberFormat="1" applyFont="1" applyBorder="1">
      <alignment horizontal="right" vertical="center"/>
    </xf>
    <xf numFmtId="0" fontId="7" fillId="0" borderId="0" xfId="0" applyFont="1" applyAlignment="1">
      <alignment horizontal="left" vertical="top"/>
    </xf>
    <xf numFmtId="0" fontId="55" fillId="2" borderId="0" xfId="12" applyFont="1" applyFill="1" applyAlignment="1">
      <alignment horizontal="left"/>
    </xf>
    <xf numFmtId="0" fontId="7" fillId="0" borderId="0" xfId="0" applyFont="1" applyAlignment="1">
      <alignment horizontal="left" vertical="top" wrapText="1"/>
    </xf>
    <xf numFmtId="0" fontId="7" fillId="0" borderId="0" xfId="0" applyFont="1" applyAlignment="1">
      <alignment vertical="top" wrapText="1"/>
    </xf>
    <xf numFmtId="0" fontId="0" fillId="0" borderId="0" xfId="0" applyAlignment="1">
      <alignment vertical="top"/>
    </xf>
    <xf numFmtId="165" fontId="19" fillId="4" borderId="13" xfId="1" applyNumberFormat="1" applyFont="1" applyFill="1" applyBorder="1" applyAlignment="1" applyProtection="1">
      <alignment horizontal="center"/>
      <protection locked="0"/>
    </xf>
    <xf numFmtId="165" fontId="19" fillId="4" borderId="16" xfId="1" applyNumberFormat="1" applyFont="1" applyFill="1" applyBorder="1" applyAlignment="1" applyProtection="1">
      <alignment horizontal="center"/>
      <protection locked="0"/>
    </xf>
    <xf numFmtId="165" fontId="19" fillId="4" borderId="15" xfId="1" applyNumberFormat="1" applyFont="1" applyFill="1" applyBorder="1" applyAlignment="1" applyProtection="1">
      <alignment horizontal="center"/>
      <protection locked="0"/>
    </xf>
    <xf numFmtId="0" fontId="32" fillId="6" borderId="13" xfId="1" applyNumberFormat="1" applyFont="1" applyFill="1" applyBorder="1" applyAlignment="1" applyProtection="1">
      <alignment horizontal="center"/>
      <protection locked="0"/>
    </xf>
    <xf numFmtId="0" fontId="32" fillId="6" borderId="16" xfId="1" applyNumberFormat="1" applyFont="1" applyFill="1" applyBorder="1" applyAlignment="1" applyProtection="1">
      <alignment horizontal="center"/>
      <protection locked="0"/>
    </xf>
    <xf numFmtId="0" fontId="32" fillId="6" borderId="15" xfId="1" applyNumberFormat="1" applyFont="1" applyFill="1" applyBorder="1" applyAlignment="1" applyProtection="1">
      <alignment horizontal="center"/>
      <protection locked="0"/>
    </xf>
    <xf numFmtId="0" fontId="42" fillId="0" borderId="0" xfId="0" applyFont="1" applyFill="1" applyBorder="1" applyAlignment="1">
      <alignment horizontal="left"/>
    </xf>
    <xf numFmtId="0" fontId="42" fillId="0" borderId="21" xfId="0" applyFont="1" applyFill="1" applyBorder="1" applyAlignment="1">
      <alignment horizontal="left"/>
    </xf>
  </cellXfs>
  <cellStyles count="15">
    <cellStyle name="Assumption" xfId="5" xr:uid="{BD042363-1DFB-4E43-B9D6-293FD653A741}"/>
    <cellStyle name="Banner H1" xfId="10" xr:uid="{7D66543B-EF39-414B-B76C-73CF4A5F427A}"/>
    <cellStyle name="Banner_H2" xfId="8" xr:uid="{C19C83CA-2274-4ED1-89B2-05E06E3D7607}"/>
    <cellStyle name="Banner_H3" xfId="9" xr:uid="{FCC0A80F-8E1B-4CAD-9092-9DFA1B95FCCC}"/>
    <cellStyle name="Comma" xfId="1" builtinId="3"/>
    <cellStyle name="ErrChk_O" xfId="13" xr:uid="{C3941D4E-D7DA-40A9-8D27-EE11146EE29F}"/>
    <cellStyle name="Header 2" xfId="7" xr:uid="{3B25641B-0961-46DF-9E62-9A23FCE97456}"/>
    <cellStyle name="Header 3" xfId="4" xr:uid="{E8AAE981-4325-4A2E-BB39-DB8933FFDC50}"/>
    <cellStyle name="Hyperlink" xfId="12" builtinId="8"/>
    <cellStyle name="Line_Summary" xfId="6" xr:uid="{BFF69E09-5E63-4009-8960-46CBCD008AC3}"/>
    <cellStyle name="Normal" xfId="0" builtinId="0"/>
    <cellStyle name="Note" xfId="2" builtinId="10"/>
    <cellStyle name="Number_O" xfId="11" xr:uid="{056A6804-3594-47F0-B64A-01D18189B24A}"/>
    <cellStyle name="Percent" xfId="14" builtinId="5"/>
    <cellStyle name="Unit" xfId="3" xr:uid="{6C5ABC75-CBCF-4081-A3E9-FC4E2EAEB46B}"/>
  </cellStyles>
  <dxfs count="0"/>
  <tableStyles count="0" defaultTableStyle="TableStyleMedium2" defaultPivotStyle="PivotStyleLight16"/>
  <colors>
    <mruColors>
      <color rgb="FF003B5C"/>
      <color rgb="FFD9E1F2"/>
      <color rgb="FF2575AE"/>
      <color rgb="FFAFBD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ageoghegan\AppData\Local\Microsoft\Windows\INetCache\Content.Outlook\SYHC0M80\Blank%20model%20v1.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laimer"/>
      <sheetName val="Contents"/>
      <sheetName val="Information"/>
      <sheetName val="Change"/>
      <sheetName val="Gen_A"/>
      <sheetName val="Out_O"/>
      <sheetName val="Calc_C"/>
      <sheetName val="Flags_C"/>
      <sheetName val="Chk_C"/>
      <sheetName val="Tbls_A"/>
      <sheetName val="Style_O"/>
    </sheetNames>
    <sheetDataSet>
      <sheetData sheetId="0" refreshError="1"/>
      <sheetData sheetId="1" refreshError="1"/>
      <sheetData sheetId="2" refreshError="1"/>
      <sheetData sheetId="3" refreshError="1"/>
      <sheetData sheetId="4">
        <row r="10">
          <cell r="J10" t="str">
            <v>Blank Model</v>
          </cell>
        </row>
      </sheetData>
      <sheetData sheetId="5" refreshError="1"/>
      <sheetData sheetId="6" refreshError="1"/>
      <sheetData sheetId="7" refreshError="1"/>
      <sheetData sheetId="8" refreshError="1"/>
      <sheetData sheetId="9">
        <row r="22">
          <cell r="J22">
            <v>1</v>
          </cell>
        </row>
      </sheetData>
      <sheetData sheetId="10"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2DF27-8C4F-4716-84B7-160D119C52F6}">
  <sheetPr codeName="Sheet2">
    <tabColor rgb="FFAFBD22"/>
  </sheetPr>
  <dimension ref="A1:G40"/>
  <sheetViews>
    <sheetView showGridLines="0" tabSelected="1" zoomScale="110" zoomScaleNormal="110" workbookViewId="0"/>
  </sheetViews>
  <sheetFormatPr defaultColWidth="0" defaultRowHeight="0" customHeight="1" zeroHeight="1" x14ac:dyDescent="0.3"/>
  <cols>
    <col min="1" max="1" width="2.6640625" style="3" customWidth="1"/>
    <col min="2" max="2" width="27.109375" style="3" customWidth="1"/>
    <col min="3" max="3" width="37.6640625" style="3" customWidth="1"/>
    <col min="4" max="4" width="2.6640625" style="3" customWidth="1"/>
    <col min="5" max="5" width="112.5546875" style="3" customWidth="1"/>
    <col min="6" max="6" width="2.6640625" style="3" customWidth="1"/>
    <col min="7" max="16384" width="8.5546875" style="7" hidden="1"/>
  </cols>
  <sheetData>
    <row r="1" spans="1:7" s="58" customFormat="1" ht="18.75" customHeight="1" x14ac:dyDescent="0.35">
      <c r="A1" s="55" t="str">
        <f>'Contract Information'!E8&amp;" Bus Contract Tender Price Template"</f>
        <v>[PTA Name] Bus Contract Tender Price Template</v>
      </c>
      <c r="B1" s="57"/>
      <c r="C1" s="57"/>
      <c r="D1" s="57"/>
      <c r="E1" s="57"/>
    </row>
    <row r="2" spans="1:7" ht="15" customHeight="1" x14ac:dyDescent="0.3">
      <c r="A2" s="15" t="str">
        <f ca="1">IFERROR(MID(CELL("filename",A1),FIND("]",CELL("filename",A1))+1,255),"&lt; Save workbook to show tab name &gt;")</f>
        <v>Contents</v>
      </c>
      <c r="B2" s="1"/>
      <c r="C2" s="1"/>
      <c r="D2" s="1"/>
      <c r="E2" s="1"/>
      <c r="F2" s="7"/>
    </row>
    <row r="3" spans="1:7" ht="12" customHeight="1" x14ac:dyDescent="0.3">
      <c r="A3" s="148"/>
      <c r="B3" s="1"/>
      <c r="C3" s="1"/>
      <c r="D3" s="1"/>
      <c r="E3" s="1"/>
      <c r="F3" s="7"/>
    </row>
    <row r="4" spans="1:7" ht="12" customHeight="1" x14ac:dyDescent="0.3">
      <c r="A4" s="1"/>
      <c r="B4" s="1"/>
      <c r="C4" s="1"/>
      <c r="D4" s="1"/>
      <c r="E4" s="1"/>
      <c r="F4" s="7"/>
    </row>
    <row r="5" spans="1:7" ht="12" customHeight="1" x14ac:dyDescent="0.3">
      <c r="A5" s="2"/>
      <c r="F5" s="7"/>
    </row>
    <row r="6" spans="1:7" s="119" customFormat="1" ht="12" customHeight="1" x14ac:dyDescent="0.3">
      <c r="A6" s="112"/>
      <c r="B6" s="192" t="s">
        <v>254</v>
      </c>
      <c r="C6" s="192" t="s">
        <v>255</v>
      </c>
      <c r="D6" s="192"/>
      <c r="E6" s="192" t="s">
        <v>256</v>
      </c>
      <c r="F6" s="118"/>
      <c r="G6" s="66"/>
    </row>
    <row r="7" spans="1:7" s="119" customFormat="1" ht="12" customHeight="1" x14ac:dyDescent="0.3">
      <c r="A7" s="112"/>
      <c r="B7" s="112"/>
      <c r="C7" s="112"/>
      <c r="D7" s="112"/>
      <c r="E7" s="112"/>
      <c r="F7" s="118"/>
      <c r="G7" s="66"/>
    </row>
    <row r="8" spans="1:7" s="118" customFormat="1" ht="12" customHeight="1" x14ac:dyDescent="0.3">
      <c r="A8" s="112"/>
      <c r="B8" s="113">
        <v>1</v>
      </c>
      <c r="C8" s="114" t="s">
        <v>257</v>
      </c>
      <c r="D8" s="113"/>
      <c r="E8" s="193" t="s">
        <v>853</v>
      </c>
    </row>
    <row r="9" spans="1:7" s="118" customFormat="1" ht="12" customHeight="1" x14ac:dyDescent="0.3">
      <c r="A9" s="115"/>
      <c r="B9" s="113">
        <v>2</v>
      </c>
      <c r="C9" s="114" t="s">
        <v>0</v>
      </c>
      <c r="D9" s="113"/>
      <c r="E9" s="193" t="s">
        <v>854</v>
      </c>
    </row>
    <row r="10" spans="1:7" s="118" customFormat="1" ht="12" customHeight="1" x14ac:dyDescent="0.3">
      <c r="A10" s="115"/>
      <c r="B10" s="113">
        <v>3</v>
      </c>
      <c r="C10" s="114" t="s">
        <v>741</v>
      </c>
      <c r="D10" s="113"/>
      <c r="E10" s="193" t="s">
        <v>855</v>
      </c>
    </row>
    <row r="11" spans="1:7" s="118" customFormat="1" ht="12" customHeight="1" x14ac:dyDescent="0.3">
      <c r="A11" s="115"/>
      <c r="B11" s="113">
        <v>4</v>
      </c>
      <c r="C11" s="114" t="s">
        <v>868</v>
      </c>
      <c r="D11" s="113"/>
      <c r="E11" s="193" t="s">
        <v>856</v>
      </c>
    </row>
    <row r="12" spans="1:7" s="118" customFormat="1" ht="12" customHeight="1" x14ac:dyDescent="0.3">
      <c r="A12" s="115"/>
      <c r="B12" s="113">
        <v>5</v>
      </c>
      <c r="C12" s="114" t="s">
        <v>388</v>
      </c>
      <c r="D12" s="113"/>
      <c r="E12" s="193" t="s">
        <v>858</v>
      </c>
    </row>
    <row r="13" spans="1:7" s="118" customFormat="1" ht="12" customHeight="1" x14ac:dyDescent="0.3">
      <c r="A13" s="115"/>
      <c r="B13" s="113">
        <v>6</v>
      </c>
      <c r="C13" s="114" t="s">
        <v>258</v>
      </c>
      <c r="D13" s="113"/>
      <c r="E13" s="193" t="s">
        <v>392</v>
      </c>
    </row>
    <row r="14" spans="1:7" s="118" customFormat="1" ht="12" customHeight="1" x14ac:dyDescent="0.3">
      <c r="A14" s="115"/>
      <c r="B14" s="113">
        <v>7</v>
      </c>
      <c r="C14" s="114" t="s">
        <v>389</v>
      </c>
      <c r="D14" s="113"/>
      <c r="E14" s="193" t="s">
        <v>850</v>
      </c>
    </row>
    <row r="15" spans="1:7" s="118" customFormat="1" ht="12" customHeight="1" x14ac:dyDescent="0.3">
      <c r="A15" s="115"/>
      <c r="B15" s="113">
        <v>8</v>
      </c>
      <c r="C15" s="114" t="s">
        <v>390</v>
      </c>
      <c r="D15" s="113"/>
      <c r="E15" s="193" t="s">
        <v>851</v>
      </c>
    </row>
    <row r="16" spans="1:7" s="118" customFormat="1" ht="12" customHeight="1" x14ac:dyDescent="0.3">
      <c r="A16" s="115"/>
      <c r="B16" s="113">
        <v>9</v>
      </c>
      <c r="C16" s="114" t="s">
        <v>397</v>
      </c>
      <c r="D16" s="113"/>
      <c r="E16" s="193" t="s">
        <v>863</v>
      </c>
    </row>
    <row r="17" spans="1:5" s="118" customFormat="1" ht="12" customHeight="1" x14ac:dyDescent="0.3">
      <c r="A17" s="115"/>
      <c r="B17" s="113">
        <v>10</v>
      </c>
      <c r="C17" s="114" t="s">
        <v>259</v>
      </c>
      <c r="D17" s="113"/>
      <c r="E17" s="193" t="s">
        <v>392</v>
      </c>
    </row>
    <row r="18" spans="1:5" s="118" customFormat="1" ht="12" customHeight="1" x14ac:dyDescent="0.3">
      <c r="A18" s="115"/>
      <c r="B18" s="113">
        <v>11</v>
      </c>
      <c r="C18" s="114" t="s">
        <v>875</v>
      </c>
      <c r="D18" s="113"/>
      <c r="E18" s="193" t="s">
        <v>876</v>
      </c>
    </row>
    <row r="19" spans="1:5" s="118" customFormat="1" ht="12" customHeight="1" x14ac:dyDescent="0.3">
      <c r="A19" s="115"/>
      <c r="B19" s="113">
        <v>12</v>
      </c>
      <c r="C19" s="114" t="s">
        <v>742</v>
      </c>
      <c r="D19" s="113"/>
      <c r="E19" s="193" t="s">
        <v>857</v>
      </c>
    </row>
    <row r="20" spans="1:5" ht="12" customHeight="1" x14ac:dyDescent="0.3">
      <c r="B20" s="113">
        <v>13</v>
      </c>
      <c r="C20" s="114" t="s">
        <v>260</v>
      </c>
      <c r="D20" s="113"/>
      <c r="E20" s="193" t="s">
        <v>859</v>
      </c>
    </row>
    <row r="21" spans="1:5" s="118" customFormat="1" ht="12" customHeight="1" x14ac:dyDescent="0.3">
      <c r="A21" s="115"/>
      <c r="B21" s="113">
        <v>14</v>
      </c>
      <c r="C21" s="114" t="s">
        <v>248</v>
      </c>
      <c r="D21" s="113"/>
      <c r="E21" s="193" t="s">
        <v>774</v>
      </c>
    </row>
    <row r="22" spans="1:5" s="118" customFormat="1" ht="12" customHeight="1" x14ac:dyDescent="0.3">
      <c r="A22" s="115"/>
      <c r="B22" s="113">
        <v>15</v>
      </c>
      <c r="C22" s="114" t="s">
        <v>249</v>
      </c>
      <c r="D22" s="113"/>
      <c r="E22" s="193" t="s">
        <v>346</v>
      </c>
    </row>
    <row r="23" spans="1:5" s="118" customFormat="1" ht="12" customHeight="1" x14ac:dyDescent="0.3">
      <c r="A23" s="115"/>
      <c r="B23" s="113">
        <v>16</v>
      </c>
      <c r="C23" s="114" t="s">
        <v>250</v>
      </c>
      <c r="D23" s="113"/>
      <c r="E23" s="193" t="s">
        <v>347</v>
      </c>
    </row>
    <row r="24" spans="1:5" s="118" customFormat="1" ht="12" customHeight="1" x14ac:dyDescent="0.3">
      <c r="A24" s="115"/>
      <c r="B24" s="113">
        <v>17</v>
      </c>
      <c r="C24" s="114" t="s">
        <v>3</v>
      </c>
      <c r="D24" s="113"/>
      <c r="E24" s="193" t="s">
        <v>348</v>
      </c>
    </row>
    <row r="25" spans="1:5" s="118" customFormat="1" ht="12" customHeight="1" x14ac:dyDescent="0.3">
      <c r="A25" s="115"/>
      <c r="B25" s="113">
        <v>18</v>
      </c>
      <c r="C25" s="114" t="s">
        <v>289</v>
      </c>
      <c r="D25" s="113"/>
      <c r="E25" s="193" t="s">
        <v>349</v>
      </c>
    </row>
    <row r="26" spans="1:5" s="118" customFormat="1" ht="12" customHeight="1" x14ac:dyDescent="0.3">
      <c r="A26" s="115"/>
      <c r="B26" s="113">
        <v>19</v>
      </c>
      <c r="C26" s="114" t="s">
        <v>261</v>
      </c>
      <c r="D26" s="113"/>
      <c r="E26" s="193" t="s">
        <v>745</v>
      </c>
    </row>
    <row r="27" spans="1:5" s="118" customFormat="1" ht="12" customHeight="1" x14ac:dyDescent="0.3">
      <c r="A27" s="115"/>
      <c r="B27" s="113">
        <v>20</v>
      </c>
      <c r="C27" s="114" t="s">
        <v>262</v>
      </c>
      <c r="D27" s="113"/>
      <c r="E27" s="193" t="s">
        <v>392</v>
      </c>
    </row>
    <row r="28" spans="1:5" s="118" customFormat="1" ht="12" customHeight="1" x14ac:dyDescent="0.3">
      <c r="A28" s="115"/>
      <c r="B28" s="113">
        <v>21</v>
      </c>
      <c r="C28" s="114" t="s">
        <v>2</v>
      </c>
      <c r="D28" s="113"/>
      <c r="E28" s="193" t="s">
        <v>861</v>
      </c>
    </row>
    <row r="29" spans="1:5" s="118" customFormat="1" ht="12" customHeight="1" x14ac:dyDescent="0.3">
      <c r="A29" s="115"/>
      <c r="B29" s="113">
        <v>22</v>
      </c>
      <c r="C29" s="114" t="s">
        <v>398</v>
      </c>
      <c r="D29" s="113"/>
      <c r="E29" s="193" t="s">
        <v>746</v>
      </c>
    </row>
    <row r="30" spans="1:5" s="118" customFormat="1" ht="12" customHeight="1" x14ac:dyDescent="0.3">
      <c r="A30" s="115"/>
      <c r="B30" s="113">
        <v>23</v>
      </c>
      <c r="C30" s="114" t="s">
        <v>6</v>
      </c>
      <c r="D30" s="113"/>
      <c r="E30" s="193" t="s">
        <v>860</v>
      </c>
    </row>
    <row r="31" spans="1:5" s="118" customFormat="1" ht="12" customHeight="1" x14ac:dyDescent="0.3">
      <c r="A31" s="115"/>
      <c r="B31" s="113">
        <v>24</v>
      </c>
      <c r="C31" s="114" t="s">
        <v>426</v>
      </c>
      <c r="D31" s="113"/>
      <c r="E31" s="193" t="s">
        <v>862</v>
      </c>
    </row>
    <row r="32" spans="1:5" s="118" customFormat="1" ht="12" customHeight="1" x14ac:dyDescent="0.3">
      <c r="A32" s="115"/>
      <c r="B32" s="113"/>
    </row>
    <row r="33" spans="1:6" s="118" customFormat="1" ht="12" customHeight="1" x14ac:dyDescent="0.3">
      <c r="A33" s="115"/>
      <c r="B33" s="113"/>
      <c r="C33" s="114"/>
      <c r="D33" s="113"/>
      <c r="E33" s="193"/>
    </row>
    <row r="34" spans="1:6" s="118" customFormat="1" ht="12" customHeight="1" x14ac:dyDescent="0.3">
      <c r="A34" s="115"/>
      <c r="B34" s="113"/>
      <c r="C34" s="113"/>
      <c r="D34" s="113"/>
      <c r="E34" s="113"/>
    </row>
    <row r="35" spans="1:6" s="66" customFormat="1" ht="12" customHeight="1" x14ac:dyDescent="0.3">
      <c r="A35" s="71"/>
      <c r="B35" s="113"/>
      <c r="C35" s="113"/>
      <c r="D35" s="113"/>
      <c r="E35" s="113"/>
      <c r="F35" s="71"/>
    </row>
    <row r="36" spans="1:6" s="66" customFormat="1" ht="12" customHeight="1" x14ac:dyDescent="0.3">
      <c r="A36" s="71"/>
      <c r="B36" s="71"/>
      <c r="C36" s="71"/>
      <c r="D36" s="71"/>
      <c r="E36" s="71"/>
      <c r="F36" s="71"/>
    </row>
    <row r="37" spans="1:6" ht="20.100000000000001" hidden="1" customHeight="1" x14ac:dyDescent="0.3">
      <c r="D37" s="16"/>
      <c r="F37" s="7"/>
    </row>
    <row r="38" spans="1:6" ht="20.100000000000001" hidden="1" customHeight="1" x14ac:dyDescent="0.3"/>
    <row r="39" spans="1:6" ht="12" hidden="1" customHeight="1" x14ac:dyDescent="0.3"/>
    <row r="40" spans="1:6" ht="12" hidden="1" customHeight="1" x14ac:dyDescent="0.3"/>
  </sheetData>
  <hyperlinks>
    <hyperlink ref="C8" location="Contents!A1" display="Contents" xr:uid="{744FCCDB-4836-4D86-8DF1-EAC0F0199C03}"/>
    <hyperlink ref="C9" location="Instructions!A1" display="Instructions" xr:uid="{2093691E-F333-4DFD-9046-4EC06C756F68}"/>
    <hyperlink ref="C10" location="'Contract Information'!A1" display="Contract Information" xr:uid="{CBE41EF8-BC85-4E30-BB0C-598AA6BA5D79}"/>
    <hyperlink ref="C13" location="'Outputs &gt;&gt;'!A1" display="Outputs &gt;&gt;" xr:uid="{0DE6BCC9-A988-4624-8C84-E6DBBF173B10}"/>
    <hyperlink ref="C14" location="'Summary (Yearly)'!A1" display="Summary (Yearly)" xr:uid="{2F671241-DC91-43A3-B1F7-327C95317EF7}"/>
    <hyperlink ref="C16" location="'Consolidated Costs'!A1" display="Consolidated Costs" xr:uid="{5E3FFAA3-C6CC-4ADA-A1B8-5BCE029E6644}"/>
    <hyperlink ref="C17" location="'Inputs &gt;&gt;'!A1" display="Inputs &gt;&gt;" xr:uid="{55785994-BC83-4C44-BFE5-C155F90DA4FC}"/>
    <hyperlink ref="C20" location="'Driver Labour'!A1" display="Driver Labour" xr:uid="{313ECE04-A608-458E-8400-45B5DE227020}"/>
    <hyperlink ref="C21" location="'Vehicle Maintenance'!A1" display="Vehicle Maintenance" xr:uid="{C856AA4E-0D71-4704-B8B4-06A5DA5D39E2}"/>
    <hyperlink ref="C22" location="'Depot Maintenance'!A1" display="Depot Maintenance" xr:uid="{50D7A2D5-ECAE-4F70-A08C-F34CEDD8AE7E}"/>
    <hyperlink ref="C23" location="'Other Operating Costs'!A1" display="Other Operating Costs" xr:uid="{3954E533-A3A1-4386-A746-B73FF8D7E72E}"/>
    <hyperlink ref="C24" location="Overheads!A1" display="Overheads" xr:uid="{41CC043D-64A8-4091-A922-7279AFDE51B8}"/>
    <hyperlink ref="C25" location="'Asset Charges'!A1" display="Asset Charges" xr:uid="{B472F0A8-185D-46F4-B691-8995EC21F394}"/>
    <hyperlink ref="C26" location="'Asset Schedule'!A1" display="Asset Schedule" xr:uid="{4C2B18C1-4936-49F7-9A5C-3A2591221FCB}"/>
    <hyperlink ref="C27" location="'Calculations &gt;&gt;'!A1" display="Calculations &gt;&gt;" xr:uid="{9D78A65C-C9B1-4BD4-8A4C-EF814D3B87F7}"/>
    <hyperlink ref="C28" location="Costs!A1" display="Costs" xr:uid="{3190C0C2-0DDE-4B85-AB0F-175435C15056}"/>
    <hyperlink ref="C29" location="'Fleet Details'!A1" display="Fleet Details" xr:uid="{F7DE33B8-C566-435A-A433-48FE46F20C5F}"/>
    <hyperlink ref="C30" location="Time!A1" display="Time" xr:uid="{A5090C5F-DB52-4369-9B39-C85E037AE269}"/>
    <hyperlink ref="C18" location="'Variation Rate Card'!A1" display="Variation Rate Card" xr:uid="{08AD29C1-B679-4CB7-9D41-151EC7EEFCC7}"/>
    <hyperlink ref="C12" location="'Check List'!A1" display="Check List" xr:uid="{C01500B6-9B11-48DC-A755-5B3E863E2BC6}"/>
    <hyperlink ref="C15" location="'Summary (Average)'!A1" display="Summary (Average)" xr:uid="{54B74953-F754-471B-B079-04C92CB58B9B}"/>
    <hyperlink ref="C35" location="'Variation Rate Card (Average)'!A1" display="Variation Rate Card (Average)" xr:uid="{725D65E3-9BD1-46FE-B284-5D2DEF922258}"/>
    <hyperlink ref="C31" location="Lists!A1" display="Lists" xr:uid="{2CD772A0-DBA6-487E-8E29-0F8F42F08196}"/>
    <hyperlink ref="C11" location="'Cost Indexation'!A1" display="Cost Indexation" xr:uid="{4F9DEF72-D1DD-4234-BF8C-CD0C7A1AD781}"/>
    <hyperlink ref="C19" location="'Depot Locations'!A1" display="Depot Locations" xr:uid="{4E410775-823E-4A46-989A-C965F9F1A925}"/>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2C9E1-2DD6-44FF-A826-8B085E07D59C}">
  <sheetPr codeName="Sheet8">
    <tabColor rgb="FF003B5C"/>
  </sheetPr>
  <dimension ref="A1:A2"/>
  <sheetViews>
    <sheetView showGridLines="0" topLeftCell="XFD1048576" workbookViewId="0"/>
  </sheetViews>
  <sheetFormatPr defaultColWidth="0" defaultRowHeight="12" customHeight="1" zeroHeight="1" x14ac:dyDescent="0.25"/>
  <cols>
    <col min="1" max="20" width="9.109375" style="6" hidden="1" customWidth="1"/>
    <col min="21" max="16384" width="9.109375" style="6" hidden="1"/>
  </cols>
  <sheetData>
    <row r="1" spans="1:1" ht="24" hidden="1" customHeight="1" x14ac:dyDescent="0.35">
      <c r="A1" s="12"/>
    </row>
    <row r="2" spans="1:1" ht="18.75" hidden="1" customHeight="1" x14ac:dyDescent="0.3">
      <c r="A2" s="14"/>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D6DC9-81FB-4E75-B44D-64E548EA3532}">
  <sheetPr>
    <tabColor rgb="FF003B5C"/>
  </sheetPr>
  <dimension ref="A1:X42"/>
  <sheetViews>
    <sheetView showGridLines="0" workbookViewId="0"/>
  </sheetViews>
  <sheetFormatPr defaultColWidth="0" defaultRowHeight="12" customHeight="1" zeroHeight="1" x14ac:dyDescent="0.3"/>
  <cols>
    <col min="1" max="4" width="2.6640625" style="3" customWidth="1"/>
    <col min="5" max="5" width="16.5546875" style="3" customWidth="1"/>
    <col min="6" max="6" width="14.88671875" style="3" bestFit="1" customWidth="1"/>
    <col min="7" max="7" width="8.88671875" style="3" customWidth="1"/>
    <col min="8" max="8" width="2.6640625" style="3" customWidth="1"/>
    <col min="9" max="9" width="14.88671875" style="3" customWidth="1"/>
    <col min="10" max="10" width="2.6640625" style="3" customWidth="1"/>
    <col min="11" max="18" width="12.6640625" style="3" customWidth="1"/>
    <col min="19" max="19" width="2.6640625" style="7" customWidth="1"/>
    <col min="20" max="45" width="8.88671875" style="7" hidden="1" customWidth="1"/>
    <col min="46" max="16384" width="8.88671875" style="7" hidden="1"/>
  </cols>
  <sheetData>
    <row r="1" spans="1:24" s="58" customFormat="1" ht="18.75" customHeight="1" x14ac:dyDescent="0.35">
      <c r="A1" s="55" t="str">
        <f>'Contract Information'!E8&amp;" Bus Contract Tender Price Template"</f>
        <v>[PTA Name] Bus Contract Tender Price Template</v>
      </c>
      <c r="B1" s="56"/>
      <c r="C1" s="57"/>
      <c r="D1" s="57"/>
      <c r="E1" s="57"/>
      <c r="F1" s="57"/>
      <c r="G1" s="57"/>
      <c r="H1" s="57"/>
      <c r="I1" s="57"/>
      <c r="J1" s="57"/>
      <c r="K1" s="57"/>
      <c r="L1" s="57"/>
      <c r="M1" s="57"/>
      <c r="N1" s="57"/>
      <c r="O1" s="57"/>
      <c r="P1" s="57"/>
      <c r="Q1" s="57"/>
      <c r="R1" s="57"/>
    </row>
    <row r="2" spans="1:24" ht="15" customHeight="1" x14ac:dyDescent="0.3">
      <c r="A2" s="48" t="str">
        <f ca="1">IFERROR(MID(CELL("filename",A1),FIND("]",CELL("filename",A1))+1,255),"&lt; Save workbook to show tab name &gt;")</f>
        <v>Variation Rate Card</v>
      </c>
      <c r="B2" s="13"/>
      <c r="C2" s="1"/>
      <c r="D2" s="1"/>
      <c r="E2" s="1"/>
      <c r="F2" s="1"/>
      <c r="G2" s="1"/>
      <c r="H2" s="1"/>
      <c r="I2" s="1"/>
      <c r="J2" s="1"/>
      <c r="K2" s="1"/>
      <c r="L2" s="1"/>
      <c r="M2" s="1"/>
      <c r="N2" s="1"/>
      <c r="O2" s="1"/>
      <c r="P2" s="1"/>
      <c r="Q2" s="1"/>
      <c r="R2" s="1"/>
    </row>
    <row r="3" spans="1:24" ht="12" customHeight="1" x14ac:dyDescent="0.3">
      <c r="A3" s="209" t="s">
        <v>257</v>
      </c>
      <c r="B3" s="209"/>
      <c r="C3" s="209"/>
      <c r="D3" s="1"/>
      <c r="E3" s="1"/>
      <c r="F3" s="1"/>
      <c r="G3" s="8"/>
      <c r="H3" s="8"/>
      <c r="I3" s="9"/>
      <c r="J3" s="9"/>
      <c r="K3" s="198" t="s">
        <v>16</v>
      </c>
      <c r="L3" s="199" t="s">
        <v>16</v>
      </c>
      <c r="M3" s="199" t="s">
        <v>16</v>
      </c>
      <c r="N3" s="200" t="s">
        <v>16</v>
      </c>
      <c r="O3" s="198" t="s">
        <v>247</v>
      </c>
      <c r="P3" s="199" t="s">
        <v>247</v>
      </c>
      <c r="Q3" s="199" t="s">
        <v>247</v>
      </c>
      <c r="R3" s="200" t="s">
        <v>247</v>
      </c>
      <c r="S3" s="10"/>
      <c r="T3" s="10"/>
      <c r="U3" s="10"/>
      <c r="V3" s="10"/>
      <c r="W3" s="10"/>
      <c r="X3" s="10"/>
    </row>
    <row r="4" spans="1:24" ht="12" customHeight="1" x14ac:dyDescent="0.3">
      <c r="A4" s="139"/>
      <c r="B4" s="1"/>
      <c r="C4" s="1"/>
      <c r="D4" s="1"/>
      <c r="E4" s="1"/>
      <c r="F4" s="1"/>
      <c r="G4" s="11" t="s">
        <v>4</v>
      </c>
      <c r="H4" s="8"/>
      <c r="I4" s="11" t="s">
        <v>877</v>
      </c>
      <c r="J4" s="9"/>
      <c r="K4" s="201" t="s">
        <v>883</v>
      </c>
      <c r="L4" s="202" t="s">
        <v>884</v>
      </c>
      <c r="M4" s="202" t="s">
        <v>885</v>
      </c>
      <c r="N4" s="203" t="s">
        <v>886</v>
      </c>
      <c r="O4" s="201" t="s">
        <v>883</v>
      </c>
      <c r="P4" s="202" t="s">
        <v>884</v>
      </c>
      <c r="Q4" s="202" t="s">
        <v>885</v>
      </c>
      <c r="R4" s="203" t="s">
        <v>886</v>
      </c>
      <c r="S4" s="10"/>
      <c r="T4" s="10"/>
      <c r="U4" s="10"/>
      <c r="V4" s="10"/>
      <c r="W4" s="10"/>
      <c r="X4" s="10"/>
    </row>
    <row r="5" spans="1:24" ht="12" customHeight="1" x14ac:dyDescent="0.3"/>
    <row r="6" spans="1:24" s="19" customFormat="1" ht="12" customHeight="1" x14ac:dyDescent="0.3">
      <c r="A6" s="17"/>
      <c r="B6" s="47" t="s">
        <v>887</v>
      </c>
      <c r="C6" s="82"/>
      <c r="D6" s="82"/>
      <c r="E6" s="82"/>
      <c r="F6" s="82"/>
      <c r="G6" s="82"/>
      <c r="H6" s="82"/>
      <c r="I6" s="82"/>
      <c r="J6" s="82"/>
      <c r="K6" s="82"/>
      <c r="L6" s="82"/>
      <c r="M6" s="82"/>
      <c r="N6" s="82"/>
      <c r="O6" s="82"/>
      <c r="P6" s="82"/>
      <c r="Q6" s="82"/>
      <c r="R6" s="82"/>
    </row>
    <row r="7" spans="1:24" ht="12" customHeight="1" x14ac:dyDescent="0.3">
      <c r="B7" s="59"/>
      <c r="C7" s="71"/>
      <c r="D7" s="59"/>
      <c r="E7" s="59"/>
      <c r="F7" s="59"/>
      <c r="G7" s="59"/>
      <c r="H7" s="59"/>
      <c r="I7" s="59"/>
      <c r="J7" s="59"/>
      <c r="K7" s="59"/>
      <c r="L7" s="59"/>
      <c r="M7" s="59"/>
      <c r="N7" s="59"/>
      <c r="O7" s="59"/>
      <c r="P7" s="59"/>
      <c r="Q7" s="59"/>
      <c r="R7" s="59"/>
    </row>
    <row r="8" spans="1:24" ht="12" customHeight="1" x14ac:dyDescent="0.3">
      <c r="B8" s="59"/>
      <c r="C8" s="111" t="s">
        <v>281</v>
      </c>
      <c r="D8" s="111"/>
      <c r="E8" s="111"/>
      <c r="F8" s="111" t="s">
        <v>282</v>
      </c>
      <c r="G8" s="66"/>
      <c r="H8" s="59"/>
      <c r="I8" s="59"/>
      <c r="J8" s="59"/>
      <c r="K8" s="59"/>
      <c r="L8" s="59"/>
      <c r="M8" s="59"/>
      <c r="N8" s="59"/>
      <c r="O8" s="59"/>
      <c r="P8" s="59"/>
      <c r="Q8" s="59"/>
      <c r="R8" s="59"/>
    </row>
    <row r="9" spans="1:24" ht="12" customHeight="1" x14ac:dyDescent="0.3">
      <c r="B9" s="59"/>
      <c r="C9" s="108" t="s">
        <v>888</v>
      </c>
      <c r="D9" s="109"/>
      <c r="E9" s="110"/>
      <c r="F9" s="110" t="s">
        <v>341</v>
      </c>
      <c r="G9" s="62" t="s">
        <v>909</v>
      </c>
      <c r="H9" s="59"/>
      <c r="I9" s="157" t="s">
        <v>439</v>
      </c>
      <c r="J9" s="59"/>
      <c r="K9" s="176"/>
      <c r="L9" s="176"/>
      <c r="M9" s="176"/>
      <c r="N9" s="176"/>
      <c r="O9" s="176"/>
      <c r="P9" s="176"/>
      <c r="Q9" s="176"/>
      <c r="R9" s="176"/>
    </row>
    <row r="10" spans="1:24" ht="12" customHeight="1" x14ac:dyDescent="0.3">
      <c r="B10" s="59"/>
      <c r="C10" s="59"/>
      <c r="D10" s="80"/>
      <c r="E10" s="80"/>
      <c r="F10" s="80"/>
      <c r="G10" s="62"/>
      <c r="H10" s="59"/>
      <c r="I10" s="59"/>
      <c r="J10" s="59"/>
      <c r="K10" s="59"/>
      <c r="L10" s="59"/>
      <c r="M10" s="59"/>
      <c r="N10" s="59"/>
      <c r="O10" s="59"/>
      <c r="P10" s="59"/>
      <c r="Q10" s="59"/>
      <c r="R10" s="59"/>
    </row>
    <row r="11" spans="1:24" ht="12" customHeight="1" x14ac:dyDescent="0.3">
      <c r="B11" s="59"/>
      <c r="C11" s="59" t="s">
        <v>907</v>
      </c>
      <c r="G11" s="62"/>
      <c r="H11" s="59"/>
      <c r="I11" s="59"/>
      <c r="J11" s="59"/>
      <c r="K11" s="59"/>
      <c r="L11" s="59"/>
      <c r="M11" s="59"/>
      <c r="N11" s="59"/>
      <c r="O11" s="59"/>
      <c r="P11" s="59"/>
      <c r="Q11" s="59"/>
      <c r="R11" s="59"/>
    </row>
    <row r="12" spans="1:24" ht="12" customHeight="1" x14ac:dyDescent="0.3">
      <c r="B12" s="59"/>
      <c r="C12" s="204" t="s">
        <v>283</v>
      </c>
      <c r="D12" s="109"/>
      <c r="E12" s="110"/>
      <c r="F12" s="110" t="s">
        <v>342</v>
      </c>
      <c r="G12" s="62" t="s">
        <v>910</v>
      </c>
      <c r="H12" s="59"/>
      <c r="I12" s="157" t="s">
        <v>441</v>
      </c>
      <c r="J12" s="59"/>
      <c r="K12" s="176"/>
      <c r="L12" s="176"/>
      <c r="M12" s="176"/>
      <c r="N12" s="176"/>
      <c r="O12" s="176"/>
      <c r="P12" s="176"/>
      <c r="Q12" s="176"/>
      <c r="R12" s="176"/>
    </row>
    <row r="13" spans="1:24" ht="12" customHeight="1" x14ac:dyDescent="0.3">
      <c r="B13" s="59"/>
      <c r="C13" s="204" t="s">
        <v>284</v>
      </c>
      <c r="D13" s="109"/>
      <c r="E13" s="110"/>
      <c r="F13" s="110" t="s">
        <v>342</v>
      </c>
      <c r="G13" s="62" t="s">
        <v>910</v>
      </c>
      <c r="H13" s="59"/>
      <c r="I13" s="157" t="s">
        <v>16</v>
      </c>
      <c r="J13" s="59"/>
      <c r="K13" s="176"/>
      <c r="L13" s="176"/>
      <c r="M13" s="176"/>
      <c r="N13" s="176"/>
      <c r="O13" s="176"/>
      <c r="P13" s="176"/>
      <c r="Q13" s="176"/>
      <c r="R13" s="176"/>
    </row>
    <row r="14" spans="1:24" ht="12" customHeight="1" x14ac:dyDescent="0.3">
      <c r="B14" s="59"/>
      <c r="C14" s="204" t="s">
        <v>285</v>
      </c>
      <c r="D14" s="109"/>
      <c r="E14" s="110"/>
      <c r="F14" s="110" t="s">
        <v>342</v>
      </c>
      <c r="G14" s="62" t="s">
        <v>910</v>
      </c>
      <c r="H14" s="59"/>
      <c r="I14" s="157" t="s">
        <v>440</v>
      </c>
      <c r="J14" s="59"/>
      <c r="K14" s="176"/>
      <c r="L14" s="176"/>
      <c r="M14" s="176"/>
      <c r="N14" s="176"/>
      <c r="O14" s="176"/>
      <c r="P14" s="176"/>
      <c r="Q14" s="176"/>
      <c r="R14" s="176"/>
    </row>
    <row r="15" spans="1:24" ht="12" customHeight="1" x14ac:dyDescent="0.3">
      <c r="B15" s="59"/>
      <c r="C15" s="204" t="s">
        <v>286</v>
      </c>
      <c r="D15" s="109"/>
      <c r="E15" s="110"/>
      <c r="F15" s="110" t="s">
        <v>342</v>
      </c>
      <c r="G15" s="62" t="s">
        <v>910</v>
      </c>
      <c r="H15" s="59"/>
      <c r="I15" s="157" t="s">
        <v>359</v>
      </c>
      <c r="J15" s="59"/>
      <c r="K15" s="176"/>
      <c r="L15" s="176"/>
      <c r="M15" s="176"/>
      <c r="N15" s="176"/>
      <c r="O15" s="176"/>
      <c r="P15" s="176"/>
      <c r="Q15" s="176"/>
      <c r="R15" s="176"/>
    </row>
    <row r="16" spans="1:24" ht="12" customHeight="1" x14ac:dyDescent="0.3">
      <c r="B16" s="59"/>
      <c r="C16" s="205"/>
      <c r="D16" s="109"/>
      <c r="E16" s="109"/>
      <c r="F16" s="109"/>
      <c r="G16" s="62"/>
      <c r="H16" s="59"/>
      <c r="I16" s="59"/>
      <c r="J16" s="59"/>
      <c r="K16" s="59"/>
      <c r="L16" s="59"/>
      <c r="M16" s="59"/>
      <c r="N16" s="59"/>
      <c r="O16" s="59"/>
      <c r="P16" s="59"/>
      <c r="Q16" s="59"/>
      <c r="R16" s="59"/>
    </row>
    <row r="17" spans="1:18" ht="12" customHeight="1" x14ac:dyDescent="0.3">
      <c r="B17" s="59"/>
      <c r="C17" s="108" t="s">
        <v>287</v>
      </c>
      <c r="D17" s="109"/>
      <c r="E17" s="110"/>
      <c r="F17" s="110" t="s">
        <v>343</v>
      </c>
      <c r="G17" s="62" t="s">
        <v>911</v>
      </c>
      <c r="H17" s="59"/>
      <c r="I17" s="157" t="s">
        <v>441</v>
      </c>
      <c r="J17" s="59"/>
      <c r="K17" s="176"/>
      <c r="L17" s="176"/>
      <c r="M17" s="176"/>
      <c r="N17" s="176"/>
      <c r="O17" s="176"/>
      <c r="P17" s="176"/>
      <c r="Q17" s="176"/>
      <c r="R17" s="176"/>
    </row>
    <row r="18" spans="1:18" ht="12" customHeight="1" x14ac:dyDescent="0.3">
      <c r="B18" s="59"/>
      <c r="C18" s="108" t="s">
        <v>288</v>
      </c>
      <c r="D18" s="109"/>
      <c r="E18" s="110"/>
      <c r="F18" s="110" t="s">
        <v>343</v>
      </c>
      <c r="G18" s="62" t="s">
        <v>911</v>
      </c>
      <c r="H18" s="59"/>
      <c r="I18" s="157" t="s">
        <v>739</v>
      </c>
      <c r="J18" s="59"/>
      <c r="K18" s="176"/>
      <c r="L18" s="176"/>
      <c r="M18" s="176"/>
      <c r="N18" s="176"/>
      <c r="O18" s="176"/>
      <c r="P18" s="176"/>
      <c r="Q18" s="176"/>
      <c r="R18" s="176"/>
    </row>
    <row r="19" spans="1:18" ht="12" customHeight="1" x14ac:dyDescent="0.3">
      <c r="B19" s="59"/>
      <c r="C19" s="71"/>
      <c r="D19" s="71"/>
      <c r="E19" s="71"/>
      <c r="F19" s="71"/>
      <c r="G19" s="62"/>
      <c r="H19" s="59"/>
      <c r="I19" s="59"/>
      <c r="J19" s="59"/>
      <c r="K19" s="59"/>
      <c r="L19" s="59"/>
      <c r="M19" s="59"/>
      <c r="N19" s="59"/>
      <c r="O19" s="59"/>
      <c r="P19" s="59"/>
      <c r="Q19" s="59"/>
      <c r="R19" s="59"/>
    </row>
    <row r="20" spans="1:18" ht="12" customHeight="1" x14ac:dyDescent="0.3">
      <c r="B20" s="59"/>
      <c r="C20" s="71"/>
      <c r="D20" s="71"/>
      <c r="E20" s="71"/>
      <c r="F20" s="71"/>
      <c r="G20" s="71"/>
      <c r="H20" s="59"/>
      <c r="I20" s="59"/>
      <c r="J20" s="59"/>
      <c r="K20" s="59"/>
      <c r="L20" s="59"/>
      <c r="M20" s="59"/>
      <c r="N20" s="59"/>
      <c r="O20" s="59"/>
      <c r="P20" s="59"/>
      <c r="Q20" s="59"/>
      <c r="R20" s="59"/>
    </row>
    <row r="21" spans="1:18" s="19" customFormat="1" ht="12" customHeight="1" x14ac:dyDescent="0.3">
      <c r="A21" s="17"/>
      <c r="B21" s="47" t="s">
        <v>372</v>
      </c>
      <c r="C21" s="82"/>
      <c r="D21" s="82"/>
      <c r="E21" s="82"/>
      <c r="F21" s="82"/>
      <c r="G21" s="82"/>
      <c r="H21" s="82"/>
      <c r="I21" s="82"/>
      <c r="J21" s="82"/>
      <c r="K21" s="82"/>
      <c r="L21" s="82"/>
      <c r="M21" s="82"/>
      <c r="N21" s="82"/>
      <c r="O21" s="82"/>
      <c r="P21" s="82"/>
      <c r="Q21" s="82"/>
      <c r="R21" s="82"/>
    </row>
    <row r="22" spans="1:18" ht="12" customHeight="1" x14ac:dyDescent="0.3">
      <c r="B22" s="59"/>
      <c r="C22" s="71"/>
      <c r="D22" s="59"/>
      <c r="E22" s="59"/>
      <c r="F22" s="59"/>
      <c r="G22" s="59"/>
      <c r="H22" s="59"/>
      <c r="I22" s="59"/>
      <c r="J22" s="59"/>
      <c r="K22" s="59"/>
      <c r="L22" s="59"/>
      <c r="M22" s="59"/>
      <c r="N22" s="59"/>
      <c r="O22" s="59"/>
      <c r="P22" s="59"/>
      <c r="Q22" s="59"/>
      <c r="R22" s="59"/>
    </row>
    <row r="23" spans="1:18" ht="12" customHeight="1" x14ac:dyDescent="0.3">
      <c r="B23" s="59"/>
      <c r="C23" s="111" t="s">
        <v>372</v>
      </c>
      <c r="D23" s="111"/>
      <c r="E23" s="111"/>
      <c r="F23" s="111"/>
      <c r="G23" s="66"/>
      <c r="H23" s="59"/>
      <c r="I23" s="59"/>
      <c r="J23" s="59"/>
      <c r="K23" s="59"/>
      <c r="L23" s="59"/>
      <c r="M23" s="59"/>
      <c r="N23" s="59"/>
      <c r="O23" s="59"/>
      <c r="P23" s="59"/>
      <c r="Q23" s="59"/>
      <c r="R23" s="59"/>
    </row>
    <row r="24" spans="1:18" ht="12" customHeight="1" x14ac:dyDescent="0.3">
      <c r="B24" s="59"/>
      <c r="C24" s="108" t="s">
        <v>375</v>
      </c>
      <c r="D24" s="109"/>
      <c r="E24" s="109"/>
      <c r="F24" s="110"/>
      <c r="G24" s="62" t="s">
        <v>376</v>
      </c>
      <c r="H24" s="59"/>
      <c r="I24" s="59"/>
      <c r="J24" s="59"/>
      <c r="K24" s="164"/>
      <c r="L24" s="164"/>
      <c r="M24" s="164"/>
      <c r="N24" s="164"/>
      <c r="O24" s="164"/>
      <c r="P24" s="164"/>
      <c r="Q24" s="164"/>
      <c r="R24" s="164"/>
    </row>
    <row r="25" spans="1:18" ht="12" customHeight="1" x14ac:dyDescent="0.3">
      <c r="B25" s="59"/>
      <c r="C25" s="71"/>
      <c r="D25" s="59"/>
      <c r="E25" s="59"/>
      <c r="F25" s="59"/>
      <c r="G25" s="59"/>
      <c r="H25" s="59"/>
      <c r="I25" s="59"/>
      <c r="J25" s="59"/>
      <c r="K25" s="59"/>
      <c r="L25" s="59"/>
      <c r="M25" s="59"/>
      <c r="N25" s="59"/>
      <c r="O25" s="59"/>
      <c r="P25" s="59"/>
      <c r="Q25" s="59"/>
      <c r="R25" s="59"/>
    </row>
    <row r="26" spans="1:18" ht="12" customHeight="1" x14ac:dyDescent="0.3">
      <c r="B26" s="59"/>
      <c r="C26" s="66"/>
      <c r="D26" s="59"/>
      <c r="E26" s="59"/>
      <c r="F26" s="59"/>
      <c r="G26" s="59"/>
      <c r="H26" s="59"/>
      <c r="I26" s="59"/>
      <c r="J26" s="59"/>
      <c r="K26" s="59"/>
      <c r="L26" s="59"/>
      <c r="M26" s="59"/>
      <c r="N26" s="59"/>
      <c r="O26" s="59"/>
      <c r="P26" s="59"/>
      <c r="Q26" s="59"/>
      <c r="R26" s="59"/>
    </row>
    <row r="27" spans="1:18" s="19" customFormat="1" ht="12" customHeight="1" x14ac:dyDescent="0.3">
      <c r="A27" s="17"/>
      <c r="B27" s="47" t="s">
        <v>1</v>
      </c>
      <c r="C27" s="82"/>
      <c r="D27" s="82"/>
      <c r="E27" s="82"/>
      <c r="F27" s="82"/>
      <c r="G27" s="82"/>
      <c r="H27" s="82"/>
      <c r="I27" s="82"/>
      <c r="J27" s="82"/>
      <c r="K27" s="82"/>
      <c r="L27" s="82"/>
      <c r="M27" s="82"/>
      <c r="N27" s="82"/>
      <c r="O27" s="82"/>
      <c r="P27" s="82"/>
      <c r="Q27" s="82"/>
      <c r="R27" s="82"/>
    </row>
    <row r="28" spans="1:18" ht="12" customHeight="1" x14ac:dyDescent="0.3"/>
    <row r="29" spans="1:18" ht="12" customHeight="1" x14ac:dyDescent="0.3"/>
    <row r="30" spans="1:18" ht="12" customHeight="1" x14ac:dyDescent="0.3"/>
    <row r="31" spans="1:18" ht="12" customHeight="1" x14ac:dyDescent="0.3"/>
    <row r="32" spans="1:18" ht="12" customHeight="1" x14ac:dyDescent="0.3"/>
    <row r="33" ht="12" customHeight="1" x14ac:dyDescent="0.3"/>
    <row r="34" ht="12" customHeight="1" x14ac:dyDescent="0.3"/>
    <row r="35" ht="12" customHeight="1" x14ac:dyDescent="0.3"/>
    <row r="36" ht="12" customHeight="1" x14ac:dyDescent="0.3"/>
    <row r="37" ht="12" customHeight="1" x14ac:dyDescent="0.3"/>
    <row r="38" ht="12" customHeight="1" x14ac:dyDescent="0.3"/>
    <row r="39" ht="12" customHeight="1" x14ac:dyDescent="0.3"/>
    <row r="40" ht="12" customHeight="1" x14ac:dyDescent="0.3"/>
    <row r="41" ht="12" customHeight="1" x14ac:dyDescent="0.3"/>
    <row r="42" ht="12" customHeight="1" x14ac:dyDescent="0.3"/>
  </sheetData>
  <mergeCells count="1">
    <mergeCell ref="A3:C3"/>
  </mergeCells>
  <hyperlinks>
    <hyperlink ref="A3" location="Contents!A1" display="contents" xr:uid="{3A650FC5-3E72-433B-B296-915F120D0916}"/>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2F3D3-B35A-4C6F-AC01-73035D0AEFD9}">
  <sheetPr>
    <tabColor rgb="FF003B5C"/>
  </sheetPr>
  <dimension ref="A1:XFC20"/>
  <sheetViews>
    <sheetView showGridLines="0" workbookViewId="0"/>
  </sheetViews>
  <sheetFormatPr defaultColWidth="0" defaultRowHeight="12" customHeight="1" zeroHeight="1" x14ac:dyDescent="0.3"/>
  <cols>
    <col min="1" max="2" width="2.6640625" style="3" customWidth="1"/>
    <col min="3" max="3" width="10.44140625" style="3" customWidth="1"/>
    <col min="4" max="8" width="15.6640625" style="3" customWidth="1"/>
    <col min="9" max="9" width="12.6640625" style="3" customWidth="1"/>
    <col min="10" max="15" width="12.6640625" style="7" hidden="1" customWidth="1"/>
    <col min="16" max="16" width="2.6640625" style="7" hidden="1" customWidth="1"/>
    <col min="17" max="42" width="8.88671875" style="7" hidden="1" customWidth="1"/>
    <col min="43" max="16383" width="8.88671875" style="7" hidden="1"/>
    <col min="16384" max="16384" width="2.109375" style="7" hidden="1"/>
  </cols>
  <sheetData>
    <row r="1" spans="1:30" s="58" customFormat="1" ht="18.75" customHeight="1" x14ac:dyDescent="0.35">
      <c r="A1" s="55" t="str">
        <f>'Contract Information'!E8&amp;" Bus Contract Tender Price Template"</f>
        <v>[PTA Name] Bus Contract Tender Price Template</v>
      </c>
      <c r="B1" s="56"/>
      <c r="C1" s="57"/>
      <c r="D1" s="57"/>
      <c r="E1" s="57"/>
      <c r="F1" s="57"/>
      <c r="G1" s="57"/>
      <c r="H1" s="57"/>
      <c r="I1" s="57"/>
    </row>
    <row r="2" spans="1:30" ht="15" customHeight="1" x14ac:dyDescent="0.3">
      <c r="A2" s="48" t="str">
        <f ca="1">IFERROR(MID(CELL("filename",A1),FIND("]",CELL("filename",A1))+1,255),"&lt; Save workbook to show tab name &gt;")</f>
        <v>Depot Locations</v>
      </c>
      <c r="B2" s="13"/>
      <c r="C2" s="1"/>
      <c r="D2" s="1"/>
      <c r="E2" s="1"/>
      <c r="F2" s="1"/>
      <c r="G2" s="1"/>
      <c r="H2" s="1"/>
      <c r="I2" s="1"/>
    </row>
    <row r="3" spans="1:30" ht="12" customHeight="1" x14ac:dyDescent="0.3">
      <c r="A3" s="209" t="s">
        <v>257</v>
      </c>
      <c r="B3" s="209"/>
      <c r="C3" s="209"/>
      <c r="D3" s="1"/>
      <c r="E3" s="1"/>
      <c r="F3" s="1"/>
      <c r="G3" s="8"/>
      <c r="H3" s="8"/>
      <c r="I3" s="35"/>
      <c r="J3" s="150"/>
      <c r="K3" s="150"/>
      <c r="L3" s="150"/>
      <c r="M3" s="150"/>
      <c r="N3" s="150"/>
      <c r="O3" s="150"/>
      <c r="P3" s="10"/>
      <c r="Q3" s="10"/>
      <c r="R3" s="10"/>
      <c r="S3" s="10"/>
      <c r="T3" s="10"/>
      <c r="U3" s="10"/>
    </row>
    <row r="4" spans="1:30" ht="12" customHeight="1" x14ac:dyDescent="0.3">
      <c r="A4" s="139"/>
      <c r="B4" s="1"/>
      <c r="C4" s="1"/>
      <c r="D4" s="1"/>
      <c r="E4" s="1"/>
      <c r="F4" s="1"/>
      <c r="G4" s="1"/>
      <c r="H4" s="8"/>
      <c r="I4" s="35"/>
      <c r="J4" s="150"/>
      <c r="K4" s="150"/>
      <c r="L4" s="150"/>
      <c r="M4" s="150"/>
      <c r="N4" s="150"/>
      <c r="O4" s="150"/>
      <c r="P4" s="10"/>
      <c r="Q4" s="10"/>
      <c r="R4" s="10"/>
      <c r="S4" s="10"/>
      <c r="T4" s="10"/>
      <c r="U4" s="10"/>
    </row>
    <row r="5" spans="1:30" ht="12" customHeight="1" x14ac:dyDescent="0.3"/>
    <row r="6" spans="1:30" s="19" customFormat="1" ht="12" customHeight="1" x14ac:dyDescent="0.3">
      <c r="A6" s="17"/>
      <c r="B6" s="47" t="s">
        <v>18</v>
      </c>
      <c r="C6" s="82"/>
      <c r="D6" s="82"/>
      <c r="E6" s="82"/>
      <c r="F6" s="82"/>
      <c r="G6" s="82"/>
      <c r="H6" s="82"/>
      <c r="I6" s="82"/>
      <c r="J6" s="87"/>
      <c r="K6" s="87"/>
      <c r="L6" s="87"/>
      <c r="M6" s="87"/>
      <c r="N6" s="87"/>
      <c r="O6" s="87"/>
    </row>
    <row r="7" spans="1:30" ht="12" customHeight="1" x14ac:dyDescent="0.3">
      <c r="B7" s="59"/>
      <c r="C7" s="71"/>
      <c r="D7" s="59"/>
      <c r="E7" s="59"/>
      <c r="F7" s="59"/>
      <c r="G7" s="59"/>
      <c r="H7" s="59"/>
      <c r="I7" s="59"/>
      <c r="J7" s="60"/>
      <c r="K7" s="60"/>
      <c r="L7" s="60"/>
      <c r="M7" s="60"/>
      <c r="N7" s="60"/>
      <c r="O7" s="60"/>
    </row>
    <row r="8" spans="1:30" s="66" customFormat="1" ht="12" customHeight="1" x14ac:dyDescent="0.3">
      <c r="A8" s="71"/>
      <c r="B8" s="71"/>
      <c r="C8" s="160" t="s">
        <v>92</v>
      </c>
      <c r="D8" s="160" t="s">
        <v>418</v>
      </c>
      <c r="E8" s="160" t="s">
        <v>419</v>
      </c>
      <c r="F8" s="160" t="s">
        <v>11</v>
      </c>
      <c r="G8" s="160" t="s">
        <v>11</v>
      </c>
      <c r="H8" s="160" t="s">
        <v>11</v>
      </c>
      <c r="I8" s="59"/>
      <c r="J8" s="60"/>
      <c r="K8" s="60"/>
      <c r="Q8" s="71"/>
      <c r="R8" s="71"/>
      <c r="S8" s="71"/>
      <c r="T8" s="71"/>
      <c r="U8" s="71"/>
      <c r="V8" s="71"/>
      <c r="W8" s="71"/>
      <c r="X8" s="71"/>
      <c r="Y8" s="71"/>
      <c r="Z8" s="71"/>
      <c r="AA8" s="71"/>
      <c r="AB8" s="71"/>
      <c r="AC8" s="71"/>
      <c r="AD8" s="71"/>
    </row>
    <row r="9" spans="1:30" s="66" customFormat="1" ht="12" customHeight="1" x14ac:dyDescent="0.3">
      <c r="A9" s="71"/>
      <c r="B9" s="71"/>
      <c r="C9" s="160" t="s">
        <v>93</v>
      </c>
      <c r="D9" s="92" t="s">
        <v>781</v>
      </c>
      <c r="E9" s="92"/>
      <c r="F9" s="92"/>
      <c r="G9" s="92"/>
      <c r="H9" s="92"/>
      <c r="I9" s="59"/>
      <c r="J9" s="60"/>
      <c r="K9" s="60"/>
      <c r="Q9" s="71"/>
      <c r="R9" s="71"/>
      <c r="S9" s="71"/>
      <c r="T9" s="71"/>
      <c r="U9" s="71"/>
      <c r="V9" s="71"/>
      <c r="W9" s="71"/>
      <c r="X9" s="71"/>
      <c r="Y9" s="71"/>
      <c r="Z9" s="71"/>
      <c r="AA9" s="71"/>
      <c r="AB9" s="71"/>
      <c r="AC9" s="71"/>
      <c r="AD9" s="71"/>
    </row>
    <row r="10" spans="1:30" s="66" customFormat="1" ht="12" customHeight="1" x14ac:dyDescent="0.3">
      <c r="A10" s="71"/>
      <c r="B10" s="71"/>
      <c r="C10" s="160" t="s">
        <v>94</v>
      </c>
      <c r="D10" s="92" t="s">
        <v>782</v>
      </c>
      <c r="E10" s="64"/>
      <c r="F10" s="64"/>
      <c r="G10" s="64"/>
      <c r="H10" s="64"/>
      <c r="I10" s="59"/>
      <c r="J10" s="60"/>
      <c r="K10" s="60"/>
      <c r="Q10" s="71"/>
      <c r="R10" s="71"/>
      <c r="S10" s="71"/>
      <c r="T10" s="71"/>
      <c r="U10" s="71"/>
      <c r="V10" s="71"/>
      <c r="W10" s="71"/>
      <c r="X10" s="71"/>
      <c r="Y10" s="71"/>
      <c r="Z10" s="71"/>
      <c r="AA10" s="71"/>
      <c r="AB10" s="71"/>
      <c r="AC10" s="71"/>
      <c r="AD10" s="71"/>
    </row>
    <row r="11" spans="1:30" s="66" customFormat="1" ht="12" customHeight="1" x14ac:dyDescent="0.3">
      <c r="A11" s="71"/>
      <c r="B11" s="71"/>
      <c r="C11" s="160" t="s">
        <v>95</v>
      </c>
      <c r="D11" s="92" t="s">
        <v>783</v>
      </c>
      <c r="E11" s="64"/>
      <c r="F11" s="64"/>
      <c r="G11" s="64"/>
      <c r="H11" s="64"/>
      <c r="I11" s="59"/>
      <c r="J11" s="60"/>
      <c r="K11" s="60"/>
      <c r="Q11" s="71"/>
      <c r="R11" s="71"/>
      <c r="S11" s="71"/>
      <c r="T11" s="71"/>
      <c r="U11" s="71"/>
      <c r="V11" s="71"/>
      <c r="W11" s="71"/>
      <c r="X11" s="71"/>
      <c r="Y11" s="71"/>
      <c r="Z11" s="71"/>
      <c r="AA11" s="71"/>
      <c r="AB11" s="71"/>
      <c r="AC11" s="71"/>
      <c r="AD11" s="71"/>
    </row>
    <row r="12" spans="1:30" s="66" customFormat="1" ht="12" customHeight="1" x14ac:dyDescent="0.3">
      <c r="A12" s="71"/>
      <c r="B12" s="71"/>
      <c r="C12" s="160" t="s">
        <v>96</v>
      </c>
      <c r="D12" s="92" t="s">
        <v>784</v>
      </c>
      <c r="E12" s="64"/>
      <c r="F12" s="64"/>
      <c r="G12" s="64"/>
      <c r="H12" s="64"/>
      <c r="I12" s="59"/>
      <c r="J12" s="60"/>
      <c r="K12" s="60"/>
      <c r="Q12" s="71"/>
      <c r="R12" s="71"/>
      <c r="S12" s="71"/>
      <c r="T12" s="71"/>
      <c r="U12" s="71"/>
      <c r="V12" s="71"/>
      <c r="W12" s="71"/>
      <c r="X12" s="71"/>
      <c r="Y12" s="71"/>
      <c r="Z12" s="71"/>
      <c r="AA12" s="71"/>
      <c r="AB12" s="71"/>
      <c r="AC12" s="71"/>
      <c r="AD12" s="71"/>
    </row>
    <row r="13" spans="1:30" ht="12" customHeight="1" x14ac:dyDescent="0.3">
      <c r="B13" s="59"/>
      <c r="C13" s="160" t="s">
        <v>97</v>
      </c>
      <c r="D13" s="92" t="s">
        <v>785</v>
      </c>
      <c r="E13" s="64"/>
      <c r="F13" s="64"/>
      <c r="G13" s="64"/>
      <c r="H13" s="64"/>
      <c r="I13" s="59"/>
      <c r="J13" s="60"/>
      <c r="K13" s="60"/>
      <c r="L13" s="60"/>
      <c r="M13" s="60"/>
      <c r="N13" s="60"/>
      <c r="O13" s="60"/>
    </row>
    <row r="14" spans="1:30" ht="12" customHeight="1" x14ac:dyDescent="0.3">
      <c r="B14" s="59"/>
      <c r="C14" s="160" t="s">
        <v>98</v>
      </c>
      <c r="D14" s="92" t="s">
        <v>786</v>
      </c>
      <c r="E14" s="64"/>
      <c r="F14" s="64"/>
      <c r="G14" s="64"/>
      <c r="H14" s="64"/>
      <c r="I14" s="59"/>
      <c r="J14" s="60"/>
      <c r="K14" s="60"/>
      <c r="L14" s="60"/>
      <c r="M14" s="60"/>
      <c r="N14" s="60"/>
      <c r="O14" s="60"/>
    </row>
    <row r="15" spans="1:30" ht="12" customHeight="1" x14ac:dyDescent="0.3">
      <c r="B15" s="59"/>
      <c r="C15" s="71"/>
      <c r="D15" s="59"/>
      <c r="E15" s="59"/>
      <c r="F15" s="59"/>
      <c r="G15" s="59"/>
      <c r="H15" s="59"/>
      <c r="I15" s="59"/>
      <c r="J15" s="60"/>
      <c r="K15" s="60"/>
      <c r="L15" s="60"/>
      <c r="M15" s="60"/>
      <c r="N15" s="60"/>
      <c r="O15" s="60"/>
    </row>
    <row r="16" spans="1:30" ht="12" customHeight="1" x14ac:dyDescent="0.3">
      <c r="B16" s="59"/>
      <c r="C16" s="66"/>
      <c r="D16" s="59"/>
      <c r="E16" s="59"/>
      <c r="F16" s="59"/>
      <c r="G16" s="59"/>
      <c r="H16" s="59"/>
      <c r="I16" s="59"/>
      <c r="J16" s="60"/>
      <c r="K16" s="60"/>
      <c r="L16" s="60"/>
      <c r="M16" s="60"/>
      <c r="N16" s="60"/>
      <c r="O16" s="60"/>
    </row>
    <row r="17" spans="1:15" s="19" customFormat="1" ht="12" customHeight="1" x14ac:dyDescent="0.3">
      <c r="A17" s="17"/>
      <c r="B17" s="47" t="s">
        <v>1</v>
      </c>
      <c r="C17" s="82"/>
      <c r="D17" s="82"/>
      <c r="E17" s="82"/>
      <c r="F17" s="82"/>
      <c r="G17" s="82"/>
      <c r="H17" s="82"/>
      <c r="I17" s="82"/>
      <c r="J17" s="87"/>
      <c r="K17" s="87"/>
      <c r="L17" s="87"/>
      <c r="M17" s="87"/>
      <c r="N17" s="87"/>
      <c r="O17" s="87"/>
    </row>
    <row r="18" spans="1:15" ht="12" customHeight="1" x14ac:dyDescent="0.3"/>
    <row r="19" spans="1:15" ht="12" customHeight="1" x14ac:dyDescent="0.3"/>
    <row r="20" spans="1:15" ht="12" customHeight="1" x14ac:dyDescent="0.3"/>
  </sheetData>
  <mergeCells count="1">
    <mergeCell ref="A3:C3"/>
  </mergeCells>
  <hyperlinks>
    <hyperlink ref="A3" location="Contents!A1" display="contents" xr:uid="{82388BFF-1337-4DC2-B14F-07C40424C9E5}"/>
  </hyperlink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94BF8-8FAB-4C19-8A90-219E5FB37ACA}">
  <sheetPr codeName="Sheet10">
    <tabColor rgb="FF003B5C"/>
  </sheetPr>
  <dimension ref="A1:XFC63"/>
  <sheetViews>
    <sheetView showGridLines="0" workbookViewId="0"/>
  </sheetViews>
  <sheetFormatPr defaultColWidth="0" defaultRowHeight="12" customHeight="1" zeroHeight="1" x14ac:dyDescent="0.3"/>
  <cols>
    <col min="1" max="4" width="2.6640625" style="3" customWidth="1"/>
    <col min="5" max="5" width="58.109375" style="3" bestFit="1" customWidth="1"/>
    <col min="6" max="6" width="2.6640625" style="3" customWidth="1"/>
    <col min="7" max="7" width="8.88671875" style="3" customWidth="1"/>
    <col min="8" max="8" width="2.6640625" style="3" customWidth="1"/>
    <col min="9" max="18" width="12.6640625" style="3" customWidth="1"/>
    <col min="19" max="19" width="2.6640625" style="7" customWidth="1"/>
    <col min="20" max="45" width="8.88671875" style="7" hidden="1" customWidth="1"/>
    <col min="46" max="16383" width="8.88671875" style="7" hidden="1"/>
    <col min="16384" max="16384" width="2.109375" style="7" hidden="1"/>
  </cols>
  <sheetData>
    <row r="1" spans="1:24" s="58" customFormat="1" ht="18.75" customHeight="1" x14ac:dyDescent="0.35">
      <c r="A1" s="55" t="str">
        <f>'Contract Information'!E8&amp;" Bus Contract Tender Price Template"</f>
        <v>[PTA Name] Bus Contract Tender Price Template</v>
      </c>
      <c r="B1" s="56"/>
      <c r="C1" s="57"/>
      <c r="D1" s="57"/>
      <c r="E1" s="57"/>
      <c r="F1" s="57"/>
      <c r="G1" s="57"/>
      <c r="H1" s="57"/>
      <c r="I1" s="57"/>
      <c r="J1" s="57"/>
      <c r="K1" s="57"/>
      <c r="L1" s="57"/>
      <c r="M1" s="57"/>
      <c r="N1" s="57"/>
      <c r="O1" s="57"/>
      <c r="P1" s="57"/>
      <c r="Q1" s="57"/>
      <c r="R1" s="57"/>
    </row>
    <row r="2" spans="1:24" ht="15" customHeight="1" x14ac:dyDescent="0.3">
      <c r="A2" s="48" t="str">
        <f ca="1">IFERROR(MID(CELL("filename",A1),FIND("]",CELL("filename",A1))+1,255),"&lt; Save workbook to show tab name &gt;")</f>
        <v>Driver Labour</v>
      </c>
      <c r="B2" s="13"/>
      <c r="C2" s="1"/>
      <c r="D2" s="1"/>
      <c r="E2" s="1"/>
      <c r="F2" s="1"/>
      <c r="G2" s="1"/>
      <c r="H2" s="1"/>
      <c r="I2" s="1"/>
      <c r="J2" s="1"/>
      <c r="K2" s="1"/>
      <c r="L2" s="1"/>
      <c r="M2" s="1"/>
      <c r="N2" s="1"/>
      <c r="O2" s="1"/>
      <c r="P2" s="1"/>
      <c r="Q2" s="1"/>
      <c r="R2" s="1"/>
    </row>
    <row r="3" spans="1:24" ht="12" customHeight="1" x14ac:dyDescent="0.3">
      <c r="A3" s="209" t="s">
        <v>257</v>
      </c>
      <c r="B3" s="209"/>
      <c r="C3" s="209"/>
      <c r="D3" s="1"/>
      <c r="E3" s="1"/>
      <c r="F3" s="1"/>
      <c r="G3" s="8"/>
      <c r="H3" s="8"/>
      <c r="I3" s="9"/>
      <c r="J3" s="35">
        <f>Time!J14</f>
        <v>45839</v>
      </c>
      <c r="K3" s="35">
        <f>Time!K14</f>
        <v>46204</v>
      </c>
      <c r="L3" s="35">
        <f>Time!L14</f>
        <v>46569</v>
      </c>
      <c r="M3" s="35">
        <f>Time!M14</f>
        <v>46935</v>
      </c>
      <c r="N3" s="35">
        <f>Time!N14</f>
        <v>47300</v>
      </c>
      <c r="O3" s="35">
        <f>Time!O14</f>
        <v>47665</v>
      </c>
      <c r="P3" s="35">
        <f>Time!P14</f>
        <v>48030</v>
      </c>
      <c r="Q3" s="35">
        <f>Time!Q14</f>
        <v>48396</v>
      </c>
      <c r="R3" s="35">
        <f>Time!R14</f>
        <v>48761</v>
      </c>
      <c r="S3" s="10"/>
      <c r="T3" s="10"/>
      <c r="U3" s="10"/>
      <c r="V3" s="10"/>
      <c r="W3" s="10"/>
      <c r="X3" s="10"/>
    </row>
    <row r="4" spans="1:24" ht="12" customHeight="1" x14ac:dyDescent="0.3">
      <c r="A4" s="139"/>
      <c r="B4" s="1"/>
      <c r="C4" s="1"/>
      <c r="D4" s="1"/>
      <c r="E4" s="1"/>
      <c r="F4" s="1"/>
      <c r="G4" s="11" t="s">
        <v>4</v>
      </c>
      <c r="H4" s="8"/>
      <c r="I4" s="9"/>
      <c r="J4" s="35">
        <f>Time!J15</f>
        <v>46203</v>
      </c>
      <c r="K4" s="35">
        <f>Time!K15</f>
        <v>46568</v>
      </c>
      <c r="L4" s="35">
        <f>Time!L15</f>
        <v>46934</v>
      </c>
      <c r="M4" s="35">
        <f>Time!M15</f>
        <v>47299</v>
      </c>
      <c r="N4" s="35">
        <f>Time!N15</f>
        <v>47664</v>
      </c>
      <c r="O4" s="35">
        <f>Time!O15</f>
        <v>48029</v>
      </c>
      <c r="P4" s="35">
        <f>Time!P15</f>
        <v>48395</v>
      </c>
      <c r="Q4" s="35">
        <f>Time!Q15</f>
        <v>48760</v>
      </c>
      <c r="R4" s="35">
        <f>Time!R15</f>
        <v>49125</v>
      </c>
      <c r="S4" s="10"/>
      <c r="T4" s="10"/>
      <c r="U4" s="10"/>
      <c r="V4" s="10"/>
      <c r="W4" s="10"/>
      <c r="X4" s="10"/>
    </row>
    <row r="5" spans="1:24" ht="12" customHeight="1" x14ac:dyDescent="0.3"/>
    <row r="6" spans="1:24" s="19" customFormat="1" ht="12" customHeight="1" x14ac:dyDescent="0.3">
      <c r="A6" s="17"/>
      <c r="B6" s="47" t="s">
        <v>7</v>
      </c>
      <c r="C6" s="82"/>
      <c r="D6" s="82"/>
      <c r="E6" s="82"/>
      <c r="F6" s="82"/>
      <c r="G6" s="82"/>
      <c r="H6" s="82"/>
      <c r="I6" s="82"/>
      <c r="J6" s="82"/>
      <c r="K6" s="82"/>
      <c r="L6" s="82"/>
      <c r="M6" s="82"/>
      <c r="N6" s="82"/>
      <c r="O6" s="82"/>
      <c r="P6" s="82"/>
      <c r="Q6" s="82"/>
      <c r="R6" s="82"/>
    </row>
    <row r="7" spans="1:24" ht="12" customHeight="1" x14ac:dyDescent="0.3">
      <c r="B7" s="59"/>
      <c r="C7" s="71"/>
      <c r="D7" s="59"/>
      <c r="E7" s="59"/>
      <c r="F7" s="59"/>
      <c r="G7" s="59"/>
      <c r="H7" s="59"/>
      <c r="I7" s="59"/>
      <c r="J7" s="59"/>
      <c r="K7" s="59"/>
      <c r="L7" s="59"/>
      <c r="M7" s="59"/>
      <c r="N7" s="59"/>
      <c r="O7" s="59"/>
      <c r="P7" s="59"/>
      <c r="Q7" s="59"/>
      <c r="R7" s="59"/>
    </row>
    <row r="8" spans="1:24" s="21" customFormat="1" ht="12" customHeight="1" x14ac:dyDescent="0.3">
      <c r="A8" s="3"/>
      <c r="B8" s="22" t="s">
        <v>290</v>
      </c>
      <c r="C8" s="22"/>
      <c r="D8" s="23"/>
      <c r="E8" s="24"/>
      <c r="F8" s="23"/>
      <c r="G8" s="23"/>
      <c r="H8" s="23"/>
      <c r="I8" s="23"/>
      <c r="J8" s="23"/>
      <c r="K8" s="23"/>
      <c r="L8" s="23"/>
      <c r="M8" s="23"/>
      <c r="N8" s="23"/>
      <c r="O8" s="23"/>
      <c r="P8" s="23"/>
      <c r="Q8" s="23"/>
      <c r="R8" s="23"/>
      <c r="S8" s="7"/>
    </row>
    <row r="9" spans="1:24" ht="12" customHeight="1" x14ac:dyDescent="0.3">
      <c r="B9" s="59"/>
      <c r="C9" s="71"/>
      <c r="D9" s="59"/>
      <c r="E9" s="59"/>
      <c r="F9" s="59"/>
      <c r="G9" s="59"/>
      <c r="H9" s="59"/>
      <c r="I9" s="59"/>
      <c r="J9" s="59"/>
      <c r="K9" s="59"/>
      <c r="L9" s="59"/>
      <c r="M9" s="59"/>
      <c r="N9" s="59"/>
      <c r="O9" s="59"/>
      <c r="P9" s="59"/>
      <c r="Q9" s="59"/>
      <c r="R9" s="59"/>
    </row>
    <row r="10" spans="1:24" ht="12" customHeight="1" x14ac:dyDescent="0.3">
      <c r="B10" s="59"/>
      <c r="C10" s="59" t="s">
        <v>402</v>
      </c>
      <c r="D10" s="66"/>
      <c r="E10" s="91"/>
      <c r="F10" s="59"/>
      <c r="G10" s="62" t="s">
        <v>12</v>
      </c>
      <c r="H10" s="59"/>
      <c r="I10" s="59"/>
      <c r="J10" s="64"/>
      <c r="K10" s="64"/>
      <c r="L10" s="64"/>
      <c r="M10" s="64"/>
      <c r="N10" s="64"/>
      <c r="O10" s="64"/>
      <c r="P10" s="64"/>
      <c r="Q10" s="64"/>
      <c r="R10" s="64"/>
    </row>
    <row r="11" spans="1:24" ht="12" customHeight="1" x14ac:dyDescent="0.3">
      <c r="B11" s="59"/>
      <c r="C11" s="59" t="s">
        <v>403</v>
      </c>
      <c r="D11" s="66"/>
      <c r="E11" s="91"/>
      <c r="F11" s="59"/>
      <c r="G11" s="62" t="s">
        <v>12</v>
      </c>
      <c r="H11" s="59"/>
      <c r="I11" s="59"/>
      <c r="J11" s="64"/>
      <c r="K11" s="64"/>
      <c r="L11" s="64"/>
      <c r="M11" s="64"/>
      <c r="N11" s="64"/>
      <c r="O11" s="64"/>
      <c r="P11" s="64"/>
      <c r="Q11" s="64"/>
      <c r="R11" s="64"/>
    </row>
    <row r="12" spans="1:24" ht="12" customHeight="1" x14ac:dyDescent="0.3">
      <c r="B12" s="59"/>
      <c r="C12" s="60" t="s">
        <v>267</v>
      </c>
      <c r="D12" s="59"/>
      <c r="E12" s="66"/>
      <c r="F12" s="59"/>
      <c r="G12" s="62" t="s">
        <v>12</v>
      </c>
      <c r="H12" s="59"/>
      <c r="I12" s="59"/>
      <c r="J12" s="64"/>
      <c r="K12" s="64"/>
      <c r="L12" s="64"/>
      <c r="M12" s="64"/>
      <c r="N12" s="64"/>
      <c r="O12" s="64"/>
      <c r="P12" s="64"/>
      <c r="Q12" s="64"/>
      <c r="R12" s="64"/>
    </row>
    <row r="13" spans="1:24" ht="12" customHeight="1" x14ac:dyDescent="0.3">
      <c r="B13" s="59"/>
      <c r="C13" s="60" t="s">
        <v>266</v>
      </c>
      <c r="D13" s="59"/>
      <c r="E13" s="66"/>
      <c r="F13" s="59"/>
      <c r="G13" s="62" t="s">
        <v>12</v>
      </c>
      <c r="H13" s="59"/>
      <c r="I13" s="59"/>
      <c r="J13" s="64"/>
      <c r="K13" s="64"/>
      <c r="L13" s="64"/>
      <c r="M13" s="64"/>
      <c r="N13" s="64"/>
      <c r="O13" s="64"/>
      <c r="P13" s="64"/>
      <c r="Q13" s="64"/>
      <c r="R13" s="64"/>
    </row>
    <row r="14" spans="1:24" ht="12" customHeight="1" x14ac:dyDescent="0.3">
      <c r="B14" s="59"/>
      <c r="C14" s="60" t="s">
        <v>291</v>
      </c>
      <c r="D14" s="60"/>
      <c r="E14" s="66"/>
      <c r="F14" s="59"/>
      <c r="G14" s="62" t="s">
        <v>12</v>
      </c>
      <c r="H14" s="59"/>
      <c r="I14" s="59"/>
      <c r="J14" s="64"/>
      <c r="K14" s="64"/>
      <c r="L14" s="64"/>
      <c r="M14" s="64"/>
      <c r="N14" s="64"/>
      <c r="O14" s="64"/>
      <c r="P14" s="64"/>
      <c r="Q14" s="64"/>
      <c r="R14" s="64"/>
    </row>
    <row r="15" spans="1:24" ht="12" customHeight="1" x14ac:dyDescent="0.3">
      <c r="B15" s="59"/>
      <c r="C15" s="52" t="s">
        <v>11</v>
      </c>
      <c r="D15" s="53"/>
      <c r="E15" s="72"/>
      <c r="F15" s="59"/>
      <c r="G15" s="62" t="s">
        <v>12</v>
      </c>
      <c r="H15" s="59"/>
      <c r="I15" s="59"/>
      <c r="J15" s="64"/>
      <c r="K15" s="64"/>
      <c r="L15" s="64"/>
      <c r="M15" s="64"/>
      <c r="N15" s="64"/>
      <c r="O15" s="64"/>
      <c r="P15" s="64"/>
      <c r="Q15" s="64"/>
      <c r="R15" s="64"/>
    </row>
    <row r="16" spans="1:24" ht="12" customHeight="1" x14ac:dyDescent="0.3">
      <c r="B16" s="59"/>
      <c r="C16" s="52" t="s">
        <v>11</v>
      </c>
      <c r="D16" s="53"/>
      <c r="E16" s="72"/>
      <c r="F16" s="59"/>
      <c r="G16" s="62" t="s">
        <v>12</v>
      </c>
      <c r="H16" s="59"/>
      <c r="I16" s="59"/>
      <c r="J16" s="64"/>
      <c r="K16" s="64"/>
      <c r="L16" s="64"/>
      <c r="M16" s="64"/>
      <c r="N16" s="64"/>
      <c r="O16" s="64"/>
      <c r="P16" s="64"/>
      <c r="Q16" s="64"/>
      <c r="R16" s="64"/>
    </row>
    <row r="17" spans="1:19" s="43" customFormat="1" ht="12" customHeight="1" x14ac:dyDescent="0.3">
      <c r="A17" s="3"/>
      <c r="B17" s="59"/>
      <c r="C17" s="61" t="s">
        <v>351</v>
      </c>
      <c r="D17" s="61"/>
      <c r="E17" s="68"/>
      <c r="F17" s="68"/>
      <c r="G17" s="63" t="s">
        <v>12</v>
      </c>
      <c r="H17" s="68"/>
      <c r="I17" s="68"/>
      <c r="J17" s="65">
        <f>SUM(J10:J16)</f>
        <v>0</v>
      </c>
      <c r="K17" s="65">
        <f t="shared" ref="K17:R17" si="0">SUM(K10:K16)</f>
        <v>0</v>
      </c>
      <c r="L17" s="65">
        <f t="shared" si="0"/>
        <v>0</v>
      </c>
      <c r="M17" s="65">
        <f t="shared" si="0"/>
        <v>0</v>
      </c>
      <c r="N17" s="65">
        <f t="shared" si="0"/>
        <v>0</v>
      </c>
      <c r="O17" s="65">
        <f t="shared" si="0"/>
        <v>0</v>
      </c>
      <c r="P17" s="65">
        <f t="shared" si="0"/>
        <v>0</v>
      </c>
      <c r="Q17" s="65">
        <f t="shared" si="0"/>
        <v>0</v>
      </c>
      <c r="R17" s="65">
        <f t="shared" si="0"/>
        <v>0</v>
      </c>
      <c r="S17" s="7"/>
    </row>
    <row r="18" spans="1:19" ht="12" customHeight="1" x14ac:dyDescent="0.3">
      <c r="B18" s="59"/>
      <c r="C18" s="71"/>
      <c r="D18" s="59"/>
      <c r="E18" s="59"/>
      <c r="F18" s="59"/>
      <c r="G18" s="59"/>
      <c r="H18" s="59"/>
      <c r="I18" s="59"/>
      <c r="J18" s="59"/>
      <c r="K18" s="59"/>
      <c r="L18" s="59"/>
      <c r="M18" s="59"/>
      <c r="N18" s="59"/>
      <c r="O18" s="59"/>
      <c r="P18" s="59"/>
      <c r="Q18" s="59"/>
      <c r="R18" s="59"/>
    </row>
    <row r="19" spans="1:19" s="21" customFormat="1" ht="12" customHeight="1" x14ac:dyDescent="0.3">
      <c r="A19" s="3"/>
      <c r="B19" s="22" t="s">
        <v>263</v>
      </c>
      <c r="C19" s="22"/>
      <c r="D19" s="23"/>
      <c r="E19" s="24"/>
      <c r="F19" s="23"/>
      <c r="G19" s="23"/>
      <c r="H19" s="23"/>
      <c r="I19" s="23"/>
      <c r="J19" s="23"/>
      <c r="K19" s="23"/>
      <c r="L19" s="23"/>
      <c r="M19" s="23"/>
      <c r="N19" s="23"/>
      <c r="O19" s="23"/>
      <c r="P19" s="23"/>
      <c r="Q19" s="23"/>
      <c r="R19" s="23"/>
      <c r="S19" s="7"/>
    </row>
    <row r="20" spans="1:19" ht="12" customHeight="1" x14ac:dyDescent="0.3">
      <c r="B20" s="59"/>
      <c r="C20" s="71"/>
      <c r="D20" s="59"/>
      <c r="E20" s="59"/>
      <c r="F20" s="59"/>
      <c r="G20" s="59"/>
      <c r="H20" s="59"/>
      <c r="I20" s="59"/>
      <c r="J20" s="59"/>
      <c r="K20" s="59"/>
      <c r="L20" s="59"/>
      <c r="M20" s="59"/>
      <c r="N20" s="59"/>
      <c r="O20" s="59"/>
      <c r="P20" s="59"/>
      <c r="Q20" s="59"/>
      <c r="R20" s="59"/>
    </row>
    <row r="21" spans="1:19" ht="12" customHeight="1" x14ac:dyDescent="0.3">
      <c r="B21" s="59"/>
      <c r="C21" s="59" t="s">
        <v>750</v>
      </c>
      <c r="D21" s="66"/>
      <c r="E21" s="59"/>
      <c r="F21" s="59"/>
      <c r="G21" s="62" t="s">
        <v>8</v>
      </c>
      <c r="H21" s="59"/>
      <c r="I21" s="59"/>
      <c r="J21" s="165"/>
      <c r="K21" s="165"/>
      <c r="L21" s="165"/>
      <c r="M21" s="165"/>
      <c r="N21" s="165"/>
      <c r="O21" s="165"/>
      <c r="P21" s="165"/>
      <c r="Q21" s="165"/>
      <c r="R21" s="165"/>
    </row>
    <row r="22" spans="1:19" ht="12" customHeight="1" x14ac:dyDescent="0.3">
      <c r="B22" s="59"/>
      <c r="C22" s="59" t="s">
        <v>751</v>
      </c>
      <c r="D22" s="66"/>
      <c r="E22" s="59"/>
      <c r="F22" s="59"/>
      <c r="G22" s="62" t="s">
        <v>8</v>
      </c>
      <c r="H22" s="59"/>
      <c r="I22" s="59"/>
      <c r="J22" s="165"/>
      <c r="K22" s="165"/>
      <c r="L22" s="165"/>
      <c r="M22" s="165"/>
      <c r="N22" s="165"/>
      <c r="O22" s="165"/>
      <c r="P22" s="165"/>
      <c r="Q22" s="165"/>
      <c r="R22" s="165"/>
    </row>
    <row r="23" spans="1:19" s="59" customFormat="1" ht="12" customHeight="1" x14ac:dyDescent="0.25">
      <c r="C23" s="59" t="s">
        <v>752</v>
      </c>
      <c r="G23" s="62" t="s">
        <v>8</v>
      </c>
      <c r="J23" s="165"/>
      <c r="K23" s="165"/>
      <c r="L23" s="165"/>
      <c r="M23" s="165"/>
      <c r="N23" s="165"/>
      <c r="O23" s="165"/>
      <c r="P23" s="165"/>
      <c r="Q23" s="165"/>
      <c r="R23" s="165"/>
    </row>
    <row r="24" spans="1:19" s="59" customFormat="1" ht="12" customHeight="1" x14ac:dyDescent="0.25">
      <c r="C24" s="129" t="s">
        <v>753</v>
      </c>
      <c r="G24" s="138" t="s">
        <v>8</v>
      </c>
      <c r="J24" s="65">
        <f>SUM(J21:J23)</f>
        <v>0</v>
      </c>
      <c r="K24" s="65">
        <f t="shared" ref="K24:R24" si="1">SUM(K21:K23)</f>
        <v>0</v>
      </c>
      <c r="L24" s="65">
        <f t="shared" si="1"/>
        <v>0</v>
      </c>
      <c r="M24" s="65">
        <f t="shared" si="1"/>
        <v>0</v>
      </c>
      <c r="N24" s="65">
        <f t="shared" si="1"/>
        <v>0</v>
      </c>
      <c r="O24" s="65">
        <f t="shared" si="1"/>
        <v>0</v>
      </c>
      <c r="P24" s="65">
        <f t="shared" si="1"/>
        <v>0</v>
      </c>
      <c r="Q24" s="65">
        <f t="shared" si="1"/>
        <v>0</v>
      </c>
      <c r="R24" s="65">
        <f t="shared" si="1"/>
        <v>0</v>
      </c>
    </row>
    <row r="25" spans="1:19" s="59" customFormat="1" ht="12" customHeight="1" x14ac:dyDescent="0.25"/>
    <row r="26" spans="1:19" ht="12" customHeight="1" x14ac:dyDescent="0.3">
      <c r="B26" s="59"/>
      <c r="C26" s="60" t="s">
        <v>748</v>
      </c>
      <c r="D26" s="59"/>
      <c r="E26" s="66"/>
      <c r="F26" s="59"/>
      <c r="G26" s="62" t="s">
        <v>10</v>
      </c>
      <c r="H26" s="59"/>
      <c r="I26" s="59"/>
      <c r="J26" s="165"/>
      <c r="K26" s="165"/>
      <c r="L26" s="165"/>
      <c r="M26" s="165"/>
      <c r="N26" s="165"/>
      <c r="O26" s="165"/>
      <c r="P26" s="165"/>
      <c r="Q26" s="165"/>
      <c r="R26" s="165"/>
    </row>
    <row r="27" spans="1:19" ht="12" customHeight="1" x14ac:dyDescent="0.3">
      <c r="B27" s="59"/>
      <c r="C27" s="66"/>
      <c r="D27" s="59"/>
      <c r="E27" s="59"/>
      <c r="F27" s="59"/>
      <c r="G27" s="62"/>
      <c r="H27" s="59"/>
      <c r="I27" s="59"/>
      <c r="J27" s="59"/>
      <c r="K27" s="59"/>
      <c r="L27" s="59"/>
      <c r="M27" s="59"/>
      <c r="N27" s="59"/>
      <c r="O27" s="59"/>
      <c r="P27" s="59"/>
      <c r="Q27" s="59"/>
      <c r="R27" s="59"/>
    </row>
    <row r="28" spans="1:19" s="143" customFormat="1" ht="12" customHeight="1" x14ac:dyDescent="0.3">
      <c r="A28" s="16"/>
      <c r="B28" s="22" t="s">
        <v>408</v>
      </c>
      <c r="C28" s="22"/>
      <c r="D28" s="140"/>
      <c r="E28" s="141"/>
      <c r="F28" s="140"/>
      <c r="G28" s="140"/>
      <c r="H28" s="140"/>
      <c r="I28" s="140"/>
      <c r="J28" s="140"/>
      <c r="K28" s="140"/>
      <c r="L28" s="140"/>
      <c r="M28" s="140"/>
      <c r="N28" s="140"/>
      <c r="O28" s="140"/>
      <c r="P28" s="140"/>
      <c r="Q28" s="140"/>
      <c r="R28" s="140"/>
      <c r="S28" s="142"/>
    </row>
    <row r="29" spans="1:19" s="43" customFormat="1" ht="12" customHeight="1" x14ac:dyDescent="0.3">
      <c r="A29" s="7"/>
      <c r="B29" s="60"/>
      <c r="C29" s="67"/>
      <c r="D29" s="77"/>
      <c r="E29" s="78"/>
      <c r="F29" s="78"/>
      <c r="G29" s="79"/>
      <c r="H29" s="78"/>
      <c r="I29" s="78"/>
      <c r="J29" s="80"/>
      <c r="K29" s="80"/>
      <c r="L29" s="80"/>
      <c r="M29" s="80"/>
      <c r="N29" s="80"/>
      <c r="O29" s="80"/>
      <c r="P29" s="80"/>
      <c r="Q29" s="80"/>
      <c r="R29" s="80"/>
      <c r="S29" s="7"/>
    </row>
    <row r="30" spans="1:19" ht="12" customHeight="1" x14ac:dyDescent="0.3">
      <c r="B30" s="59"/>
      <c r="C30" s="60" t="s">
        <v>747</v>
      </c>
      <c r="D30" s="59"/>
      <c r="F30" s="59"/>
      <c r="G30" s="62" t="s">
        <v>12</v>
      </c>
      <c r="H30" s="59"/>
      <c r="I30" s="59"/>
      <c r="J30" s="64"/>
      <c r="K30" s="64"/>
      <c r="L30" s="64"/>
      <c r="M30" s="64"/>
      <c r="N30" s="64"/>
      <c r="O30" s="64"/>
      <c r="P30" s="64"/>
      <c r="Q30" s="64"/>
      <c r="R30" s="64"/>
    </row>
    <row r="31" spans="1:19" ht="12" customHeight="1" x14ac:dyDescent="0.3">
      <c r="B31" s="59"/>
      <c r="C31" s="60" t="s">
        <v>409</v>
      </c>
      <c r="D31" s="59"/>
      <c r="F31" s="59"/>
      <c r="G31" s="62" t="s">
        <v>12</v>
      </c>
      <c r="H31" s="59"/>
      <c r="I31" s="59"/>
      <c r="J31" s="64"/>
      <c r="K31" s="64"/>
      <c r="L31" s="64"/>
      <c r="M31" s="64"/>
      <c r="N31" s="64"/>
      <c r="O31" s="64"/>
      <c r="P31" s="64"/>
      <c r="Q31" s="64"/>
      <c r="R31" s="64"/>
    </row>
    <row r="32" spans="1:19" ht="12" customHeight="1" x14ac:dyDescent="0.3">
      <c r="B32" s="59"/>
      <c r="C32" s="60" t="s">
        <v>410</v>
      </c>
      <c r="D32" s="59"/>
      <c r="F32" s="59"/>
      <c r="G32" s="62" t="s">
        <v>12</v>
      </c>
      <c r="H32" s="59"/>
      <c r="I32" s="59"/>
      <c r="J32" s="64"/>
      <c r="K32" s="64"/>
      <c r="L32" s="64"/>
      <c r="M32" s="64"/>
      <c r="N32" s="64"/>
      <c r="O32" s="64"/>
      <c r="P32" s="64"/>
      <c r="Q32" s="64"/>
      <c r="R32" s="64"/>
    </row>
    <row r="33" spans="1:19" s="43" customFormat="1" ht="12" customHeight="1" x14ac:dyDescent="0.3">
      <c r="A33" s="3"/>
      <c r="B33" s="59"/>
      <c r="C33" s="61" t="s">
        <v>402</v>
      </c>
      <c r="D33" s="68"/>
      <c r="E33" s="68"/>
      <c r="F33" s="68"/>
      <c r="G33" s="63" t="s">
        <v>12</v>
      </c>
      <c r="H33" s="68"/>
      <c r="I33" s="68"/>
      <c r="J33" s="65">
        <f>SUM(J30:J32)</f>
        <v>0</v>
      </c>
      <c r="K33" s="65">
        <f t="shared" ref="K33:R33" si="2">SUM(K30:K32)</f>
        <v>0</v>
      </c>
      <c r="L33" s="65">
        <f t="shared" si="2"/>
        <v>0</v>
      </c>
      <c r="M33" s="65">
        <f t="shared" si="2"/>
        <v>0</v>
      </c>
      <c r="N33" s="65">
        <f t="shared" si="2"/>
        <v>0</v>
      </c>
      <c r="O33" s="65">
        <f t="shared" si="2"/>
        <v>0</v>
      </c>
      <c r="P33" s="65">
        <f t="shared" si="2"/>
        <v>0</v>
      </c>
      <c r="Q33" s="65">
        <f t="shared" si="2"/>
        <v>0</v>
      </c>
      <c r="R33" s="65">
        <f t="shared" si="2"/>
        <v>0</v>
      </c>
      <c r="S33" s="7"/>
    </row>
    <row r="34" spans="1:19" s="43" customFormat="1" ht="12" customHeight="1" x14ac:dyDescent="0.3">
      <c r="A34" s="3"/>
      <c r="B34" s="59"/>
      <c r="C34" s="106" t="s">
        <v>767</v>
      </c>
      <c r="D34" s="66"/>
      <c r="E34" s="59"/>
      <c r="F34" s="59"/>
      <c r="G34" s="62"/>
      <c r="H34" s="59"/>
      <c r="I34" s="59"/>
      <c r="J34" s="107">
        <f>IF(ABS(J10-J33)&lt;2,0,1)</f>
        <v>0</v>
      </c>
      <c r="K34" s="107">
        <f t="shared" ref="K34:R34" si="3">IF(ABS(K10-K33)&lt;2,0,1)</f>
        <v>0</v>
      </c>
      <c r="L34" s="107">
        <f t="shared" si="3"/>
        <v>0</v>
      </c>
      <c r="M34" s="107">
        <f t="shared" si="3"/>
        <v>0</v>
      </c>
      <c r="N34" s="107">
        <f t="shared" si="3"/>
        <v>0</v>
      </c>
      <c r="O34" s="107">
        <f t="shared" si="3"/>
        <v>0</v>
      </c>
      <c r="P34" s="107">
        <f t="shared" si="3"/>
        <v>0</v>
      </c>
      <c r="Q34" s="107">
        <f t="shared" si="3"/>
        <v>0</v>
      </c>
      <c r="R34" s="107">
        <f t="shared" si="3"/>
        <v>0</v>
      </c>
      <c r="S34" s="7"/>
    </row>
    <row r="35" spans="1:19" ht="12" customHeight="1" x14ac:dyDescent="0.3">
      <c r="B35" s="59"/>
      <c r="C35" s="66"/>
      <c r="D35" s="59"/>
      <c r="E35" s="59"/>
      <c r="F35" s="59"/>
      <c r="G35" s="62"/>
      <c r="H35" s="59"/>
      <c r="I35" s="59"/>
      <c r="J35" s="59"/>
      <c r="K35" s="59"/>
      <c r="L35" s="59"/>
      <c r="M35" s="59"/>
      <c r="N35" s="59"/>
      <c r="O35" s="59"/>
      <c r="P35" s="59"/>
      <c r="Q35" s="59"/>
      <c r="R35" s="59"/>
    </row>
    <row r="36" spans="1:19" s="21" customFormat="1" ht="12" customHeight="1" x14ac:dyDescent="0.3">
      <c r="A36" s="3"/>
      <c r="B36" s="22" t="s">
        <v>401</v>
      </c>
      <c r="C36" s="22"/>
      <c r="D36" s="23"/>
      <c r="E36" s="24"/>
      <c r="F36" s="23"/>
      <c r="G36" s="23"/>
      <c r="H36" s="23"/>
      <c r="I36" s="23"/>
      <c r="J36" s="23"/>
      <c r="K36" s="23"/>
      <c r="L36" s="23"/>
      <c r="M36" s="23"/>
      <c r="N36" s="23"/>
      <c r="O36" s="23"/>
      <c r="P36" s="23"/>
      <c r="Q36" s="23"/>
      <c r="R36" s="23"/>
      <c r="S36" s="7"/>
    </row>
    <row r="37" spans="1:19" ht="12" customHeight="1" x14ac:dyDescent="0.3">
      <c r="B37" s="59"/>
      <c r="C37" s="66"/>
      <c r="D37" s="59"/>
      <c r="E37" s="59"/>
      <c r="F37" s="59"/>
      <c r="G37" s="62"/>
      <c r="H37" s="59"/>
      <c r="I37" s="59"/>
      <c r="J37" s="59"/>
      <c r="K37" s="59"/>
      <c r="L37" s="59"/>
      <c r="M37" s="59"/>
      <c r="N37" s="59"/>
      <c r="O37" s="59"/>
      <c r="P37" s="59"/>
      <c r="Q37" s="59"/>
      <c r="R37" s="59"/>
    </row>
    <row r="38" spans="1:19" ht="12" customHeight="1" x14ac:dyDescent="0.3">
      <c r="B38" s="59"/>
      <c r="C38" s="137" t="s">
        <v>292</v>
      </c>
      <c r="D38" s="59"/>
      <c r="E38" s="59"/>
      <c r="F38" s="59"/>
      <c r="G38" s="62"/>
      <c r="H38" s="59"/>
      <c r="I38" s="59"/>
      <c r="J38" s="59"/>
      <c r="K38" s="59"/>
      <c r="L38" s="59"/>
      <c r="M38" s="59"/>
      <c r="N38" s="59"/>
      <c r="O38" s="59"/>
      <c r="P38" s="59"/>
      <c r="Q38" s="59"/>
      <c r="R38" s="59"/>
    </row>
    <row r="39" spans="1:19" ht="12" customHeight="1" x14ac:dyDescent="0.3">
      <c r="B39" s="59"/>
      <c r="C39" s="60" t="s">
        <v>293</v>
      </c>
      <c r="D39" s="59"/>
      <c r="F39" s="59"/>
      <c r="G39" s="62" t="s">
        <v>10</v>
      </c>
      <c r="H39" s="59"/>
      <c r="I39" s="59"/>
      <c r="J39" s="64"/>
      <c r="K39" s="64"/>
      <c r="L39" s="64"/>
      <c r="M39" s="64"/>
      <c r="N39" s="64"/>
      <c r="O39" s="64"/>
      <c r="P39" s="64"/>
      <c r="Q39" s="64"/>
      <c r="R39" s="64"/>
    </row>
    <row r="40" spans="1:19" ht="12" customHeight="1" x14ac:dyDescent="0.3">
      <c r="B40" s="59"/>
      <c r="C40" s="60" t="s">
        <v>294</v>
      </c>
      <c r="D40" s="59"/>
      <c r="F40" s="59"/>
      <c r="G40" s="62" t="s">
        <v>10</v>
      </c>
      <c r="H40" s="59"/>
      <c r="I40" s="59"/>
      <c r="J40" s="64"/>
      <c r="K40" s="64"/>
      <c r="L40" s="64"/>
      <c r="M40" s="64"/>
      <c r="N40" s="64"/>
      <c r="O40" s="64"/>
      <c r="P40" s="64"/>
      <c r="Q40" s="64"/>
      <c r="R40" s="64"/>
    </row>
    <row r="41" spans="1:19" ht="12" customHeight="1" x14ac:dyDescent="0.3">
      <c r="B41" s="59"/>
      <c r="C41" s="60" t="s">
        <v>295</v>
      </c>
      <c r="D41" s="59"/>
      <c r="F41" s="59"/>
      <c r="G41" s="62" t="s">
        <v>10</v>
      </c>
      <c r="H41" s="59"/>
      <c r="I41" s="59"/>
      <c r="J41" s="64"/>
      <c r="K41" s="64"/>
      <c r="L41" s="64"/>
      <c r="M41" s="64"/>
      <c r="N41" s="64"/>
      <c r="O41" s="64"/>
      <c r="P41" s="64"/>
      <c r="Q41" s="64"/>
      <c r="R41" s="64"/>
    </row>
    <row r="42" spans="1:19" ht="12" customHeight="1" x14ac:dyDescent="0.3">
      <c r="B42" s="59"/>
      <c r="C42" s="60" t="s">
        <v>296</v>
      </c>
      <c r="D42" s="59"/>
      <c r="F42" s="59"/>
      <c r="G42" s="62" t="s">
        <v>10</v>
      </c>
      <c r="H42" s="59"/>
      <c r="I42" s="59"/>
      <c r="J42" s="64"/>
      <c r="K42" s="64"/>
      <c r="L42" s="64"/>
      <c r="M42" s="64"/>
      <c r="N42" s="64"/>
      <c r="O42" s="64"/>
      <c r="P42" s="64"/>
      <c r="Q42" s="64"/>
      <c r="R42" s="64"/>
    </row>
    <row r="43" spans="1:19" s="43" customFormat="1" ht="12" customHeight="1" x14ac:dyDescent="0.3">
      <c r="A43" s="3"/>
      <c r="B43" s="59"/>
      <c r="C43" s="61" t="s">
        <v>297</v>
      </c>
      <c r="D43" s="68"/>
      <c r="E43" s="149"/>
      <c r="F43" s="68"/>
      <c r="G43" s="63" t="s">
        <v>10</v>
      </c>
      <c r="H43" s="68"/>
      <c r="I43" s="68"/>
      <c r="J43" s="65">
        <f>SUM(J39:J42)</f>
        <v>0</v>
      </c>
      <c r="K43" s="65">
        <f t="shared" ref="K43:R43" si="4">SUM(K39:K42)</f>
        <v>0</v>
      </c>
      <c r="L43" s="65">
        <f t="shared" si="4"/>
        <v>0</v>
      </c>
      <c r="M43" s="65">
        <f t="shared" si="4"/>
        <v>0</v>
      </c>
      <c r="N43" s="65">
        <f t="shared" si="4"/>
        <v>0</v>
      </c>
      <c r="O43" s="65">
        <f t="shared" si="4"/>
        <v>0</v>
      </c>
      <c r="P43" s="65">
        <f t="shared" si="4"/>
        <v>0</v>
      </c>
      <c r="Q43" s="65">
        <f t="shared" si="4"/>
        <v>0</v>
      </c>
      <c r="R43" s="65">
        <f t="shared" si="4"/>
        <v>0</v>
      </c>
      <c r="S43" s="7"/>
    </row>
    <row r="44" spans="1:19" s="74" customFormat="1" ht="12" customHeight="1" x14ac:dyDescent="0.25"/>
    <row r="45" spans="1:19" ht="12" customHeight="1" x14ac:dyDescent="0.3">
      <c r="B45" s="59"/>
      <c r="C45" s="137" t="s">
        <v>298</v>
      </c>
      <c r="D45" s="60"/>
      <c r="E45" s="59"/>
      <c r="F45" s="59"/>
      <c r="G45" s="62"/>
      <c r="H45" s="59"/>
      <c r="I45" s="59"/>
      <c r="J45" s="59"/>
      <c r="K45" s="59"/>
      <c r="L45" s="59"/>
      <c r="M45" s="59"/>
      <c r="N45" s="59"/>
      <c r="O45" s="59"/>
      <c r="P45" s="59"/>
      <c r="Q45" s="59"/>
      <c r="R45" s="59"/>
    </row>
    <row r="46" spans="1:19" ht="12" customHeight="1" x14ac:dyDescent="0.3">
      <c r="B46" s="59"/>
      <c r="C46" s="60" t="s">
        <v>299</v>
      </c>
      <c r="E46" s="59"/>
      <c r="F46" s="59"/>
      <c r="G46" s="62" t="s">
        <v>10</v>
      </c>
      <c r="H46" s="59"/>
      <c r="I46" s="59"/>
      <c r="J46" s="64"/>
      <c r="K46" s="64"/>
      <c r="L46" s="64"/>
      <c r="M46" s="64"/>
      <c r="N46" s="64"/>
      <c r="O46" s="64"/>
      <c r="P46" s="64"/>
      <c r="Q46" s="64"/>
      <c r="R46" s="64"/>
    </row>
    <row r="47" spans="1:19" ht="12" customHeight="1" x14ac:dyDescent="0.3">
      <c r="B47" s="59"/>
      <c r="C47" s="60" t="s">
        <v>370</v>
      </c>
      <c r="E47" s="59"/>
      <c r="F47" s="59"/>
      <c r="G47" s="62" t="s">
        <v>10</v>
      </c>
      <c r="H47" s="59"/>
      <c r="I47" s="59"/>
      <c r="J47" s="64"/>
      <c r="K47" s="64"/>
      <c r="L47" s="64"/>
      <c r="M47" s="64"/>
      <c r="N47" s="64"/>
      <c r="O47" s="64"/>
      <c r="P47" s="64"/>
      <c r="Q47" s="64"/>
      <c r="R47" s="64"/>
    </row>
    <row r="48" spans="1:19" s="6" customFormat="1" ht="12" customHeight="1" x14ac:dyDescent="0.25">
      <c r="B48" s="59"/>
      <c r="C48" s="69" t="s">
        <v>11</v>
      </c>
      <c r="D48" s="69"/>
      <c r="E48" s="69"/>
      <c r="F48" s="59"/>
      <c r="G48" s="62" t="s">
        <v>10</v>
      </c>
      <c r="H48" s="59"/>
      <c r="I48" s="59"/>
      <c r="J48" s="64"/>
      <c r="K48" s="64"/>
      <c r="L48" s="64"/>
      <c r="M48" s="64"/>
      <c r="N48" s="64"/>
      <c r="O48" s="64"/>
      <c r="P48" s="64"/>
      <c r="Q48" s="64"/>
      <c r="R48" s="64"/>
    </row>
    <row r="49" spans="1:19" s="6" customFormat="1" ht="12" customHeight="1" x14ac:dyDescent="0.25">
      <c r="B49" s="59"/>
      <c r="C49" s="69" t="s">
        <v>11</v>
      </c>
      <c r="D49" s="69"/>
      <c r="E49" s="69"/>
      <c r="F49" s="59"/>
      <c r="G49" s="62" t="s">
        <v>10</v>
      </c>
      <c r="H49" s="59"/>
      <c r="I49" s="59"/>
      <c r="J49" s="64"/>
      <c r="K49" s="64"/>
      <c r="L49" s="64"/>
      <c r="M49" s="64"/>
      <c r="N49" s="64"/>
      <c r="O49" s="64"/>
      <c r="P49" s="64"/>
      <c r="Q49" s="64"/>
      <c r="R49" s="64"/>
    </row>
    <row r="50" spans="1:19" s="6" customFormat="1" ht="12" customHeight="1" x14ac:dyDescent="0.25">
      <c r="B50" s="59"/>
      <c r="C50" s="69" t="s">
        <v>11</v>
      </c>
      <c r="D50" s="69"/>
      <c r="E50" s="69"/>
      <c r="F50" s="59"/>
      <c r="G50" s="62" t="s">
        <v>10</v>
      </c>
      <c r="H50" s="59"/>
      <c r="I50" s="59"/>
      <c r="J50" s="64"/>
      <c r="K50" s="64"/>
      <c r="L50" s="64"/>
      <c r="M50" s="64"/>
      <c r="N50" s="64"/>
      <c r="O50" s="64"/>
      <c r="P50" s="64"/>
      <c r="Q50" s="64"/>
      <c r="R50" s="64"/>
    </row>
    <row r="51" spans="1:19" s="6" customFormat="1" ht="12" customHeight="1" x14ac:dyDescent="0.25">
      <c r="B51" s="59"/>
      <c r="C51" s="69" t="s">
        <v>11</v>
      </c>
      <c r="D51" s="69"/>
      <c r="E51" s="69"/>
      <c r="F51" s="59"/>
      <c r="G51" s="62" t="s">
        <v>10</v>
      </c>
      <c r="H51" s="59"/>
      <c r="I51" s="59"/>
      <c r="J51" s="64"/>
      <c r="K51" s="64"/>
      <c r="L51" s="64"/>
      <c r="M51" s="64"/>
      <c r="N51" s="64"/>
      <c r="O51" s="64"/>
      <c r="P51" s="64"/>
      <c r="Q51" s="64"/>
      <c r="R51" s="64"/>
    </row>
    <row r="52" spans="1:19" s="6" customFormat="1" ht="12" customHeight="1" x14ac:dyDescent="0.25">
      <c r="B52" s="59"/>
      <c r="C52" s="69" t="s">
        <v>11</v>
      </c>
      <c r="D52" s="69"/>
      <c r="E52" s="69"/>
      <c r="F52" s="59"/>
      <c r="G52" s="62" t="s">
        <v>10</v>
      </c>
      <c r="H52" s="59"/>
      <c r="I52" s="59"/>
      <c r="J52" s="64"/>
      <c r="K52" s="64"/>
      <c r="L52" s="64"/>
      <c r="M52" s="64"/>
      <c r="N52" s="64"/>
      <c r="O52" s="64"/>
      <c r="P52" s="64"/>
      <c r="Q52" s="64"/>
      <c r="R52" s="64"/>
    </row>
    <row r="53" spans="1:19" s="6" customFormat="1" ht="12" customHeight="1" x14ac:dyDescent="0.25">
      <c r="B53" s="59"/>
      <c r="C53" s="69" t="s">
        <v>11</v>
      </c>
      <c r="D53" s="69"/>
      <c r="E53" s="69"/>
      <c r="F53" s="59"/>
      <c r="G53" s="62" t="s">
        <v>10</v>
      </c>
      <c r="H53" s="59"/>
      <c r="I53" s="59"/>
      <c r="J53" s="64"/>
      <c r="K53" s="64"/>
      <c r="L53" s="64"/>
      <c r="M53" s="64"/>
      <c r="N53" s="64"/>
      <c r="O53" s="64"/>
      <c r="P53" s="64"/>
      <c r="Q53" s="64"/>
      <c r="R53" s="64"/>
    </row>
    <row r="54" spans="1:19" s="6" customFormat="1" ht="12" customHeight="1" x14ac:dyDescent="0.25">
      <c r="B54" s="59"/>
      <c r="C54" s="69" t="s">
        <v>11</v>
      </c>
      <c r="D54" s="69"/>
      <c r="E54" s="69"/>
      <c r="F54" s="59"/>
      <c r="G54" s="62" t="s">
        <v>10</v>
      </c>
      <c r="H54" s="59"/>
      <c r="I54" s="59"/>
      <c r="J54" s="64"/>
      <c r="K54" s="64"/>
      <c r="L54" s="64"/>
      <c r="M54" s="64"/>
      <c r="N54" s="64"/>
      <c r="O54" s="64"/>
      <c r="P54" s="64"/>
      <c r="Q54" s="64"/>
      <c r="R54" s="64"/>
    </row>
    <row r="55" spans="1:19" s="6" customFormat="1" ht="12" customHeight="1" x14ac:dyDescent="0.25">
      <c r="B55" s="59"/>
      <c r="C55" s="69" t="s">
        <v>11</v>
      </c>
      <c r="D55" s="69"/>
      <c r="E55" s="69"/>
      <c r="F55" s="59"/>
      <c r="G55" s="62" t="s">
        <v>10</v>
      </c>
      <c r="H55" s="59"/>
      <c r="I55" s="59"/>
      <c r="J55" s="64"/>
      <c r="K55" s="64"/>
      <c r="L55" s="64"/>
      <c r="M55" s="64"/>
      <c r="N55" s="64"/>
      <c r="O55" s="64"/>
      <c r="P55" s="64"/>
      <c r="Q55" s="64"/>
      <c r="R55" s="64"/>
    </row>
    <row r="56" spans="1:19" s="43" customFormat="1" ht="12" customHeight="1" x14ac:dyDescent="0.3">
      <c r="A56" s="3"/>
      <c r="B56" s="59"/>
      <c r="C56" s="61" t="s">
        <v>300</v>
      </c>
      <c r="D56" s="61"/>
      <c r="E56" s="68"/>
      <c r="F56" s="68"/>
      <c r="G56" s="63" t="s">
        <v>10</v>
      </c>
      <c r="H56" s="68"/>
      <c r="I56" s="68"/>
      <c r="J56" s="65">
        <f>SUM(J46:J55)</f>
        <v>0</v>
      </c>
      <c r="K56" s="65">
        <f t="shared" ref="K56:R56" si="5">SUM(K46:K55)</f>
        <v>0</v>
      </c>
      <c r="L56" s="65">
        <f t="shared" si="5"/>
        <v>0</v>
      </c>
      <c r="M56" s="65">
        <f t="shared" si="5"/>
        <v>0</v>
      </c>
      <c r="N56" s="65">
        <f t="shared" si="5"/>
        <v>0</v>
      </c>
      <c r="O56" s="65">
        <f t="shared" si="5"/>
        <v>0</v>
      </c>
      <c r="P56" s="65">
        <f t="shared" si="5"/>
        <v>0</v>
      </c>
      <c r="Q56" s="65">
        <f t="shared" si="5"/>
        <v>0</v>
      </c>
      <c r="R56" s="65">
        <f t="shared" si="5"/>
        <v>0</v>
      </c>
      <c r="S56" s="7"/>
    </row>
    <row r="57" spans="1:19" s="43" customFormat="1" ht="12" customHeight="1" x14ac:dyDescent="0.3">
      <c r="A57" s="7"/>
      <c r="B57" s="60"/>
      <c r="C57" s="67"/>
      <c r="D57" s="77"/>
      <c r="E57" s="78"/>
      <c r="F57" s="78"/>
      <c r="G57" s="79"/>
      <c r="H57" s="78"/>
      <c r="I57" s="78"/>
      <c r="J57" s="80"/>
      <c r="K57" s="80"/>
      <c r="L57" s="80"/>
      <c r="M57" s="80"/>
      <c r="N57" s="80"/>
      <c r="O57" s="80"/>
      <c r="P57" s="80"/>
      <c r="Q57" s="80"/>
      <c r="R57" s="80"/>
      <c r="S57" s="7"/>
    </row>
    <row r="58" spans="1:19" s="43" customFormat="1" ht="12" customHeight="1" x14ac:dyDescent="0.3">
      <c r="A58" s="7"/>
      <c r="B58" s="60"/>
      <c r="C58" s="106" t="s">
        <v>768</v>
      </c>
      <c r="D58" s="66"/>
      <c r="E58" s="59"/>
      <c r="F58" s="59"/>
      <c r="G58" s="62"/>
      <c r="H58" s="59"/>
      <c r="I58" s="59"/>
      <c r="J58" s="107">
        <f>IF(ABS(J43+J56-J26)&lt;2,0,1)</f>
        <v>0</v>
      </c>
      <c r="K58" s="107">
        <f t="shared" ref="K58:R58" si="6">IF(ABS(K43+K56-K26)&lt;2,0,1)</f>
        <v>0</v>
      </c>
      <c r="L58" s="107">
        <f t="shared" si="6"/>
        <v>0</v>
      </c>
      <c r="M58" s="107">
        <f t="shared" si="6"/>
        <v>0</v>
      </c>
      <c r="N58" s="107">
        <f t="shared" si="6"/>
        <v>0</v>
      </c>
      <c r="O58" s="107">
        <f t="shared" si="6"/>
        <v>0</v>
      </c>
      <c r="P58" s="107">
        <f t="shared" si="6"/>
        <v>0</v>
      </c>
      <c r="Q58" s="107">
        <f t="shared" si="6"/>
        <v>0</v>
      </c>
      <c r="R58" s="107">
        <f t="shared" si="6"/>
        <v>0</v>
      </c>
      <c r="S58" s="7"/>
    </row>
    <row r="59" spans="1:19" ht="12" customHeight="1" x14ac:dyDescent="0.3">
      <c r="B59" s="59"/>
      <c r="C59" s="66"/>
      <c r="D59" s="59"/>
      <c r="E59" s="59"/>
      <c r="F59" s="59"/>
      <c r="G59" s="59"/>
      <c r="H59" s="59"/>
      <c r="I59" s="59"/>
      <c r="J59" s="59"/>
      <c r="K59" s="59"/>
      <c r="L59" s="59"/>
      <c r="M59" s="59"/>
      <c r="N59" s="59"/>
      <c r="O59" s="59"/>
      <c r="P59" s="59"/>
      <c r="Q59" s="59"/>
      <c r="R59" s="59"/>
    </row>
    <row r="60" spans="1:19" s="19" customFormat="1" ht="12" customHeight="1" x14ac:dyDescent="0.3">
      <c r="A60" s="17"/>
      <c r="B60" s="47" t="s">
        <v>1</v>
      </c>
      <c r="C60" s="82"/>
      <c r="D60" s="82"/>
      <c r="E60" s="82"/>
      <c r="F60" s="82"/>
      <c r="G60" s="82"/>
      <c r="H60" s="82"/>
      <c r="I60" s="82"/>
      <c r="J60" s="82"/>
      <c r="K60" s="82"/>
      <c r="L60" s="82"/>
      <c r="M60" s="82"/>
      <c r="N60" s="82"/>
      <c r="O60" s="82"/>
      <c r="P60" s="82"/>
      <c r="Q60" s="82"/>
      <c r="R60" s="82"/>
    </row>
    <row r="61" spans="1:19" ht="12" customHeight="1" x14ac:dyDescent="0.3"/>
    <row r="62" spans="1:19" ht="12" customHeight="1" x14ac:dyDescent="0.3"/>
    <row r="63" spans="1:19" ht="12" customHeight="1" x14ac:dyDescent="0.3"/>
  </sheetData>
  <mergeCells count="1">
    <mergeCell ref="A3:C3"/>
  </mergeCells>
  <hyperlinks>
    <hyperlink ref="A3" location="Contents!A1" display="contents" xr:uid="{97F5E0AA-6064-47DD-88FA-47B45546F2C1}"/>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88D4B-751F-4A81-9E8D-5E7087AF6B92}">
  <sheetPr>
    <tabColor rgb="FF003B5C"/>
  </sheetPr>
  <dimension ref="A1:X77"/>
  <sheetViews>
    <sheetView showGridLines="0" workbookViewId="0"/>
  </sheetViews>
  <sheetFormatPr defaultColWidth="0" defaultRowHeight="12" customHeight="1" zeroHeight="1" x14ac:dyDescent="0.3"/>
  <cols>
    <col min="1" max="4" width="2.6640625" style="3" customWidth="1"/>
    <col min="5" max="5" width="36" style="3" customWidth="1"/>
    <col min="6" max="6" width="2.6640625" style="3" customWidth="1"/>
    <col min="7" max="7" width="8.88671875" style="3" customWidth="1"/>
    <col min="8" max="8" width="2.6640625" style="3" customWidth="1"/>
    <col min="9" max="18" width="12.6640625" style="3" customWidth="1"/>
    <col min="19" max="19" width="2.6640625" style="7" customWidth="1"/>
    <col min="20" max="16384" width="8.88671875" style="43" hidden="1"/>
  </cols>
  <sheetData>
    <row r="1" spans="1:24" s="122" customFormat="1" ht="18.75" customHeight="1" x14ac:dyDescent="0.35">
      <c r="A1" s="81" t="str">
        <f>'Contract Information'!E8&amp;" Bus Contract Tender Price Template"</f>
        <v>[PTA Name] Bus Contract Tender Price Template</v>
      </c>
      <c r="B1" s="56"/>
      <c r="C1" s="57"/>
      <c r="D1" s="57"/>
      <c r="E1" s="57"/>
      <c r="F1" s="57"/>
      <c r="G1" s="57"/>
      <c r="H1" s="57"/>
      <c r="I1" s="57"/>
      <c r="J1" s="57"/>
      <c r="K1" s="57"/>
      <c r="L1" s="57"/>
      <c r="M1" s="57"/>
      <c r="N1" s="57"/>
      <c r="O1" s="57"/>
      <c r="P1" s="57"/>
      <c r="Q1" s="57"/>
      <c r="R1" s="57"/>
      <c r="S1" s="58"/>
    </row>
    <row r="2" spans="1:24" ht="15" customHeight="1" x14ac:dyDescent="0.3">
      <c r="A2" s="15" t="str">
        <f ca="1">IFERROR(MID(CELL("filename",A1),FIND("]",CELL("filename",A1))+1,255),"&lt; Save workbook to show tab name &gt;")</f>
        <v>Vehicle Maintenance</v>
      </c>
      <c r="B2" s="15"/>
      <c r="C2" s="1"/>
      <c r="D2" s="1"/>
      <c r="E2" s="1"/>
      <c r="F2" s="1"/>
      <c r="G2" s="1"/>
      <c r="H2" s="1"/>
      <c r="I2" s="1"/>
      <c r="J2" s="1"/>
      <c r="K2" s="1"/>
      <c r="L2" s="1"/>
      <c r="M2" s="1"/>
      <c r="N2" s="1"/>
      <c r="O2" s="1"/>
      <c r="P2" s="1"/>
      <c r="Q2" s="1"/>
      <c r="R2" s="1"/>
    </row>
    <row r="3" spans="1:24" ht="12" customHeight="1" x14ac:dyDescent="0.3">
      <c r="A3" s="209" t="s">
        <v>257</v>
      </c>
      <c r="B3" s="209"/>
      <c r="C3" s="209"/>
      <c r="D3" s="1"/>
      <c r="E3" s="1"/>
      <c r="F3" s="1"/>
      <c r="G3" s="8"/>
      <c r="H3" s="8"/>
      <c r="I3" s="9"/>
      <c r="J3" s="35">
        <f>Time!J14</f>
        <v>45839</v>
      </c>
      <c r="K3" s="35">
        <f>Time!K14</f>
        <v>46204</v>
      </c>
      <c r="L3" s="35">
        <f>Time!L14</f>
        <v>46569</v>
      </c>
      <c r="M3" s="35">
        <f>Time!M14</f>
        <v>46935</v>
      </c>
      <c r="N3" s="35">
        <f>Time!N14</f>
        <v>47300</v>
      </c>
      <c r="O3" s="35">
        <f>Time!O14</f>
        <v>47665</v>
      </c>
      <c r="P3" s="35">
        <f>Time!P14</f>
        <v>48030</v>
      </c>
      <c r="Q3" s="35">
        <f>Time!Q14</f>
        <v>48396</v>
      </c>
      <c r="R3" s="35">
        <f>Time!R14</f>
        <v>48761</v>
      </c>
      <c r="S3" s="10"/>
      <c r="T3" s="44"/>
      <c r="U3" s="44"/>
      <c r="V3" s="44"/>
      <c r="W3" s="44"/>
      <c r="X3" s="44"/>
    </row>
    <row r="4" spans="1:24" ht="12" customHeight="1" x14ac:dyDescent="0.3">
      <c r="A4" s="139"/>
      <c r="B4" s="1"/>
      <c r="C4" s="1"/>
      <c r="D4" s="1"/>
      <c r="E4" s="1"/>
      <c r="F4" s="1"/>
      <c r="G4" s="11" t="s">
        <v>4</v>
      </c>
      <c r="H4" s="8"/>
      <c r="I4" s="9"/>
      <c r="J4" s="35">
        <f>Time!J15</f>
        <v>46203</v>
      </c>
      <c r="K4" s="35">
        <f>Time!K15</f>
        <v>46568</v>
      </c>
      <c r="L4" s="35">
        <f>Time!L15</f>
        <v>46934</v>
      </c>
      <c r="M4" s="35">
        <f>Time!M15</f>
        <v>47299</v>
      </c>
      <c r="N4" s="35">
        <f>Time!N15</f>
        <v>47664</v>
      </c>
      <c r="O4" s="35">
        <f>Time!O15</f>
        <v>48029</v>
      </c>
      <c r="P4" s="35">
        <f>Time!P15</f>
        <v>48395</v>
      </c>
      <c r="Q4" s="35">
        <f>Time!Q15</f>
        <v>48760</v>
      </c>
      <c r="R4" s="35">
        <f>Time!R15</f>
        <v>49125</v>
      </c>
      <c r="S4" s="10"/>
      <c r="T4" s="44"/>
      <c r="U4" s="44"/>
      <c r="V4" s="44"/>
      <c r="W4" s="44"/>
      <c r="X4" s="44"/>
    </row>
    <row r="5" spans="1:24" ht="12" customHeight="1" x14ac:dyDescent="0.3"/>
    <row r="6" spans="1:24" ht="12" customHeight="1" x14ac:dyDescent="0.3">
      <c r="B6" s="47" t="s">
        <v>769</v>
      </c>
      <c r="C6" s="70"/>
      <c r="D6" s="70"/>
      <c r="E6" s="70"/>
      <c r="F6" s="70"/>
      <c r="G6" s="70"/>
      <c r="H6" s="70"/>
      <c r="I6" s="70"/>
      <c r="J6" s="70"/>
      <c r="K6" s="70"/>
      <c r="L6" s="70"/>
      <c r="M6" s="70"/>
      <c r="N6" s="70"/>
      <c r="O6" s="70"/>
      <c r="P6" s="70"/>
      <c r="Q6" s="70"/>
      <c r="R6" s="70"/>
    </row>
    <row r="7" spans="1:24" ht="12" customHeight="1" x14ac:dyDescent="0.3">
      <c r="B7" s="71"/>
      <c r="C7" s="71"/>
      <c r="D7" s="71"/>
      <c r="E7" s="71"/>
      <c r="F7" s="71"/>
      <c r="G7" s="71"/>
      <c r="H7" s="71"/>
      <c r="I7" s="71"/>
      <c r="J7" s="71"/>
      <c r="K7" s="71"/>
      <c r="L7" s="71"/>
      <c r="M7" s="71"/>
      <c r="N7" s="71"/>
      <c r="O7" s="71"/>
      <c r="P7" s="71"/>
      <c r="Q7" s="71"/>
      <c r="R7" s="71"/>
    </row>
    <row r="8" spans="1:24" s="21" customFormat="1" ht="12" customHeight="1" x14ac:dyDescent="0.3">
      <c r="A8" s="3"/>
      <c r="B8" s="22" t="s">
        <v>268</v>
      </c>
      <c r="C8" s="22"/>
      <c r="D8" s="23"/>
      <c r="E8" s="24"/>
      <c r="F8" s="23"/>
      <c r="G8" s="23"/>
      <c r="H8" s="23"/>
      <c r="I8" s="23"/>
      <c r="J8" s="23"/>
      <c r="K8" s="23"/>
      <c r="L8" s="23"/>
      <c r="M8" s="23"/>
      <c r="N8" s="23"/>
      <c r="O8" s="23"/>
      <c r="P8" s="23"/>
      <c r="Q8" s="23"/>
      <c r="R8" s="23"/>
      <c r="S8" s="7"/>
    </row>
    <row r="9" spans="1:24" s="7" customFormat="1" ht="12" customHeight="1" x14ac:dyDescent="0.3">
      <c r="A9" s="3"/>
      <c r="B9" s="59"/>
      <c r="C9" s="71"/>
      <c r="D9" s="59"/>
      <c r="E9" s="59"/>
      <c r="F9" s="59"/>
      <c r="G9" s="59"/>
      <c r="H9" s="59"/>
      <c r="I9" s="59"/>
      <c r="J9" s="59"/>
      <c r="K9" s="59"/>
      <c r="L9" s="59"/>
      <c r="M9" s="59"/>
      <c r="N9" s="59"/>
      <c r="O9" s="59"/>
      <c r="P9" s="59"/>
      <c r="Q9" s="59"/>
      <c r="R9" s="59"/>
    </row>
    <row r="10" spans="1:24" s="7" customFormat="1" ht="12" customHeight="1" x14ac:dyDescent="0.3">
      <c r="A10" s="3"/>
      <c r="B10" s="59"/>
      <c r="C10" s="59" t="s">
        <v>402</v>
      </c>
      <c r="D10" s="50"/>
      <c r="E10" s="59"/>
      <c r="F10" s="59"/>
      <c r="G10" s="62" t="s">
        <v>12</v>
      </c>
      <c r="H10" s="59"/>
      <c r="I10" s="59"/>
      <c r="J10" s="64"/>
      <c r="K10" s="64"/>
      <c r="L10" s="64"/>
      <c r="M10" s="64"/>
      <c r="N10" s="64"/>
      <c r="O10" s="64"/>
      <c r="P10" s="64"/>
      <c r="Q10" s="64"/>
      <c r="R10" s="64"/>
    </row>
    <row r="11" spans="1:24" s="7" customFormat="1" ht="12" customHeight="1" x14ac:dyDescent="0.3">
      <c r="A11" s="3"/>
      <c r="B11" s="59"/>
      <c r="C11" s="59" t="s">
        <v>403</v>
      </c>
      <c r="D11" s="50"/>
      <c r="E11" s="59"/>
      <c r="F11" s="59"/>
      <c r="G11" s="62" t="s">
        <v>12</v>
      </c>
      <c r="H11" s="59"/>
      <c r="I11" s="59"/>
      <c r="J11" s="64"/>
      <c r="K11" s="64"/>
      <c r="L11" s="64"/>
      <c r="M11" s="64"/>
      <c r="N11" s="64"/>
      <c r="O11" s="64"/>
      <c r="P11" s="64"/>
      <c r="Q11" s="64"/>
      <c r="R11" s="64"/>
    </row>
    <row r="12" spans="1:24" s="7" customFormat="1" ht="12" customHeight="1" x14ac:dyDescent="0.3">
      <c r="A12" s="3"/>
      <c r="B12" s="59"/>
      <c r="C12" s="60" t="s">
        <v>267</v>
      </c>
      <c r="D12" s="49"/>
      <c r="E12" s="66"/>
      <c r="F12" s="59"/>
      <c r="G12" s="62" t="s">
        <v>12</v>
      </c>
      <c r="H12" s="59"/>
      <c r="I12" s="59"/>
      <c r="J12" s="64"/>
      <c r="K12" s="64"/>
      <c r="L12" s="64"/>
      <c r="M12" s="64"/>
      <c r="N12" s="64"/>
      <c r="O12" s="64"/>
      <c r="P12" s="64"/>
      <c r="Q12" s="64"/>
      <c r="R12" s="64"/>
    </row>
    <row r="13" spans="1:24" s="7" customFormat="1" ht="12" customHeight="1" x14ac:dyDescent="0.3">
      <c r="A13" s="3"/>
      <c r="B13" s="59"/>
      <c r="C13" s="60" t="s">
        <v>266</v>
      </c>
      <c r="D13" s="49"/>
      <c r="E13" s="66"/>
      <c r="F13" s="59"/>
      <c r="G13" s="62" t="s">
        <v>12</v>
      </c>
      <c r="H13" s="59"/>
      <c r="I13" s="59"/>
      <c r="J13" s="64"/>
      <c r="K13" s="64"/>
      <c r="L13" s="64"/>
      <c r="M13" s="64"/>
      <c r="N13" s="64"/>
      <c r="O13" s="64"/>
      <c r="P13" s="64"/>
      <c r="Q13" s="64"/>
      <c r="R13" s="64"/>
    </row>
    <row r="14" spans="1:24" s="7" customFormat="1" ht="12" customHeight="1" x14ac:dyDescent="0.3">
      <c r="A14" s="3"/>
      <c r="B14" s="59"/>
      <c r="C14" s="60" t="s">
        <v>291</v>
      </c>
      <c r="D14" s="51"/>
      <c r="E14" s="66"/>
      <c r="F14" s="59"/>
      <c r="G14" s="62" t="s">
        <v>12</v>
      </c>
      <c r="H14" s="59"/>
      <c r="I14" s="59"/>
      <c r="J14" s="64"/>
      <c r="K14" s="64"/>
      <c r="L14" s="64"/>
      <c r="M14" s="64"/>
      <c r="N14" s="64"/>
      <c r="O14" s="64"/>
      <c r="P14" s="64"/>
      <c r="Q14" s="64"/>
      <c r="R14" s="64"/>
    </row>
    <row r="15" spans="1:24" s="7" customFormat="1" ht="12" customHeight="1" x14ac:dyDescent="0.3">
      <c r="A15" s="3"/>
      <c r="B15" s="59"/>
      <c r="C15" s="52" t="s">
        <v>11</v>
      </c>
      <c r="D15" s="53"/>
      <c r="E15" s="72"/>
      <c r="F15" s="59"/>
      <c r="G15" s="62" t="s">
        <v>12</v>
      </c>
      <c r="H15" s="59"/>
      <c r="I15" s="59"/>
      <c r="J15" s="64"/>
      <c r="K15" s="64"/>
      <c r="L15" s="64"/>
      <c r="M15" s="64"/>
      <c r="N15" s="64"/>
      <c r="O15" s="64"/>
      <c r="P15" s="64"/>
      <c r="Q15" s="64"/>
      <c r="R15" s="64"/>
    </row>
    <row r="16" spans="1:24" s="7" customFormat="1" ht="12" customHeight="1" x14ac:dyDescent="0.3">
      <c r="A16" s="3"/>
      <c r="B16" s="59"/>
      <c r="C16" s="52" t="s">
        <v>11</v>
      </c>
      <c r="D16" s="53"/>
      <c r="E16" s="72"/>
      <c r="F16" s="59"/>
      <c r="G16" s="62" t="s">
        <v>12</v>
      </c>
      <c r="H16" s="59"/>
      <c r="I16" s="59"/>
      <c r="J16" s="64"/>
      <c r="K16" s="64"/>
      <c r="L16" s="64"/>
      <c r="M16" s="64"/>
      <c r="N16" s="64"/>
      <c r="O16" s="64"/>
      <c r="P16" s="64"/>
      <c r="Q16" s="64"/>
      <c r="R16" s="64"/>
    </row>
    <row r="17" spans="1:19" ht="12" customHeight="1" x14ac:dyDescent="0.3">
      <c r="B17" s="59"/>
      <c r="C17" s="54" t="s">
        <v>352</v>
      </c>
      <c r="D17" s="54"/>
      <c r="E17" s="68"/>
      <c r="F17" s="68"/>
      <c r="G17" s="63" t="s">
        <v>12</v>
      </c>
      <c r="H17" s="68"/>
      <c r="I17" s="68"/>
      <c r="J17" s="65">
        <f>SUM(J10:J16)</f>
        <v>0</v>
      </c>
      <c r="K17" s="65">
        <f t="shared" ref="K17:R17" si="0">SUM(K10:K16)</f>
        <v>0</v>
      </c>
      <c r="L17" s="65">
        <f t="shared" si="0"/>
        <v>0</v>
      </c>
      <c r="M17" s="65">
        <f t="shared" si="0"/>
        <v>0</v>
      </c>
      <c r="N17" s="65">
        <f t="shared" si="0"/>
        <v>0</v>
      </c>
      <c r="O17" s="65">
        <f t="shared" si="0"/>
        <v>0</v>
      </c>
      <c r="P17" s="65">
        <f t="shared" si="0"/>
        <v>0</v>
      </c>
      <c r="Q17" s="65">
        <f t="shared" si="0"/>
        <v>0</v>
      </c>
      <c r="R17" s="65">
        <f t="shared" si="0"/>
        <v>0</v>
      </c>
    </row>
    <row r="18" spans="1:19" s="7" customFormat="1" ht="12" customHeight="1" x14ac:dyDescent="0.3">
      <c r="A18" s="3"/>
      <c r="B18" s="59"/>
      <c r="C18" s="71"/>
      <c r="D18" s="59"/>
      <c r="E18" s="59"/>
      <c r="F18" s="59"/>
      <c r="G18" s="59"/>
      <c r="H18" s="59"/>
      <c r="I18" s="59"/>
      <c r="J18" s="59"/>
      <c r="K18" s="59"/>
      <c r="L18" s="59"/>
      <c r="M18" s="59"/>
      <c r="N18" s="59"/>
      <c r="O18" s="59"/>
      <c r="P18" s="59"/>
      <c r="Q18" s="59"/>
      <c r="R18" s="59"/>
    </row>
    <row r="19" spans="1:19" s="21" customFormat="1" ht="12" customHeight="1" x14ac:dyDescent="0.3">
      <c r="A19" s="3"/>
      <c r="B19" s="22" t="s">
        <v>263</v>
      </c>
      <c r="C19" s="22"/>
      <c r="D19" s="23"/>
      <c r="E19" s="24"/>
      <c r="F19" s="23"/>
      <c r="G19" s="23"/>
      <c r="H19" s="23"/>
      <c r="I19" s="23"/>
      <c r="J19" s="23"/>
      <c r="K19" s="23"/>
      <c r="L19" s="23"/>
      <c r="M19" s="23"/>
      <c r="N19" s="23"/>
      <c r="O19" s="23"/>
      <c r="P19" s="23"/>
      <c r="Q19" s="23"/>
      <c r="R19" s="23"/>
      <c r="S19" s="7"/>
    </row>
    <row r="20" spans="1:19" s="7" customFormat="1" ht="12" customHeight="1" x14ac:dyDescent="0.3">
      <c r="A20" s="3"/>
      <c r="B20" s="59"/>
      <c r="C20" s="71"/>
      <c r="D20" s="59"/>
      <c r="E20" s="59"/>
      <c r="F20" s="59"/>
      <c r="G20" s="59"/>
      <c r="H20" s="59"/>
      <c r="I20" s="59"/>
      <c r="J20" s="59"/>
      <c r="K20" s="59"/>
      <c r="L20" s="59"/>
      <c r="M20" s="59"/>
      <c r="N20" s="59"/>
      <c r="O20" s="59"/>
      <c r="P20" s="59"/>
      <c r="Q20" s="59"/>
      <c r="R20" s="59"/>
    </row>
    <row r="21" spans="1:19" s="7" customFormat="1" ht="12" customHeight="1" x14ac:dyDescent="0.3">
      <c r="A21" s="3"/>
      <c r="B21" s="59"/>
      <c r="C21" s="59" t="s">
        <v>749</v>
      </c>
      <c r="D21" s="66"/>
      <c r="E21" s="59"/>
      <c r="F21" s="59"/>
      <c r="G21" s="62" t="s">
        <v>8</v>
      </c>
      <c r="H21" s="59"/>
      <c r="I21" s="59"/>
      <c r="J21" s="165"/>
      <c r="K21" s="165"/>
      <c r="L21" s="165"/>
      <c r="M21" s="165"/>
      <c r="N21" s="165"/>
      <c r="O21" s="165"/>
      <c r="P21" s="165"/>
      <c r="Q21" s="165"/>
      <c r="R21" s="165"/>
    </row>
    <row r="22" spans="1:19" s="7" customFormat="1" ht="12" customHeight="1" x14ac:dyDescent="0.3">
      <c r="A22" s="3"/>
      <c r="B22" s="59"/>
      <c r="C22" s="60" t="s">
        <v>754</v>
      </c>
      <c r="D22" s="59"/>
      <c r="E22" s="66"/>
      <c r="F22" s="59"/>
      <c r="G22" s="62" t="s">
        <v>10</v>
      </c>
      <c r="H22" s="59"/>
      <c r="I22" s="59"/>
      <c r="J22" s="165"/>
      <c r="K22" s="165"/>
      <c r="L22" s="165"/>
      <c r="M22" s="165"/>
      <c r="N22" s="165"/>
      <c r="O22" s="165"/>
      <c r="P22" s="165"/>
      <c r="Q22" s="165"/>
      <c r="R22" s="165"/>
    </row>
    <row r="23" spans="1:19" s="7" customFormat="1" ht="12" customHeight="1" x14ac:dyDescent="0.3">
      <c r="A23" s="3"/>
      <c r="B23" s="59"/>
      <c r="C23" s="66"/>
      <c r="D23" s="59"/>
      <c r="E23" s="59"/>
      <c r="F23" s="59"/>
      <c r="G23" s="62"/>
      <c r="H23" s="59"/>
      <c r="I23" s="59"/>
      <c r="J23" s="59"/>
      <c r="K23" s="59"/>
      <c r="L23" s="59"/>
      <c r="M23" s="59"/>
      <c r="N23" s="59"/>
      <c r="O23" s="59"/>
      <c r="P23" s="59"/>
      <c r="Q23" s="59"/>
      <c r="R23" s="59"/>
    </row>
    <row r="24" spans="1:19" s="21" customFormat="1" ht="12" customHeight="1" x14ac:dyDescent="0.3">
      <c r="A24" s="3"/>
      <c r="B24" s="22" t="s">
        <v>755</v>
      </c>
      <c r="C24" s="22"/>
      <c r="D24" s="23"/>
      <c r="E24" s="24"/>
      <c r="F24" s="23"/>
      <c r="G24" s="23"/>
      <c r="H24" s="23"/>
      <c r="I24" s="23"/>
      <c r="J24" s="23"/>
      <c r="K24" s="23"/>
      <c r="L24" s="23"/>
      <c r="M24" s="23"/>
      <c r="N24" s="23"/>
      <c r="O24" s="23"/>
      <c r="P24" s="23"/>
      <c r="Q24" s="23"/>
      <c r="R24" s="23"/>
      <c r="S24" s="7"/>
    </row>
    <row r="25" spans="1:19" ht="12" customHeight="1" x14ac:dyDescent="0.3">
      <c r="B25" s="71"/>
      <c r="C25" s="71"/>
      <c r="D25" s="71"/>
      <c r="E25" s="71"/>
      <c r="F25" s="71"/>
      <c r="G25" s="71"/>
      <c r="H25" s="71"/>
      <c r="I25" s="71"/>
      <c r="J25" s="71"/>
      <c r="K25" s="71"/>
      <c r="L25" s="71"/>
      <c r="M25" s="71"/>
      <c r="N25" s="71"/>
      <c r="O25" s="71"/>
      <c r="P25" s="71"/>
      <c r="Q25" s="71"/>
      <c r="R25" s="71"/>
    </row>
    <row r="26" spans="1:19" s="7" customFormat="1" ht="12" customHeight="1" x14ac:dyDescent="0.3">
      <c r="A26" s="3"/>
      <c r="B26" s="59"/>
      <c r="C26" s="60" t="s">
        <v>756</v>
      </c>
      <c r="D26" s="66"/>
      <c r="E26" s="59"/>
      <c r="F26" s="59"/>
      <c r="G26" s="62" t="s">
        <v>10</v>
      </c>
      <c r="H26" s="59"/>
      <c r="I26" s="59"/>
      <c r="J26" s="64"/>
      <c r="K26" s="64"/>
      <c r="L26" s="64"/>
      <c r="M26" s="64"/>
      <c r="N26" s="64"/>
      <c r="O26" s="64"/>
      <c r="P26" s="64"/>
      <c r="Q26" s="64"/>
      <c r="R26" s="64"/>
    </row>
    <row r="27" spans="1:19" s="7" customFormat="1" ht="12" customHeight="1" x14ac:dyDescent="0.3">
      <c r="A27" s="3"/>
      <c r="B27" s="59"/>
      <c r="C27" s="60" t="s">
        <v>757</v>
      </c>
      <c r="D27" s="66"/>
      <c r="E27" s="59"/>
      <c r="F27" s="59"/>
      <c r="G27" s="62" t="s">
        <v>10</v>
      </c>
      <c r="H27" s="59"/>
      <c r="I27" s="59"/>
      <c r="J27" s="64"/>
      <c r="K27" s="64"/>
      <c r="L27" s="64"/>
      <c r="M27" s="64"/>
      <c r="N27" s="64"/>
      <c r="O27" s="64"/>
      <c r="P27" s="64"/>
      <c r="Q27" s="64"/>
      <c r="R27" s="64"/>
    </row>
    <row r="28" spans="1:19" s="7" customFormat="1" ht="12" customHeight="1" x14ac:dyDescent="0.3">
      <c r="A28" s="3"/>
      <c r="B28" s="59"/>
      <c r="C28" s="54" t="s">
        <v>754</v>
      </c>
      <c r="D28" s="54"/>
      <c r="E28" s="68"/>
      <c r="F28" s="68"/>
      <c r="G28" s="63" t="s">
        <v>10</v>
      </c>
      <c r="H28" s="68"/>
      <c r="I28" s="68"/>
      <c r="J28" s="65">
        <f>SUM(J26:J27)</f>
        <v>0</v>
      </c>
      <c r="K28" s="65">
        <f t="shared" ref="K28:R28" si="1">SUM(K26:K27)</f>
        <v>0</v>
      </c>
      <c r="L28" s="65">
        <f t="shared" si="1"/>
        <v>0</v>
      </c>
      <c r="M28" s="65">
        <f t="shared" si="1"/>
        <v>0</v>
      </c>
      <c r="N28" s="65">
        <f t="shared" si="1"/>
        <v>0</v>
      </c>
      <c r="O28" s="65">
        <f t="shared" si="1"/>
        <v>0</v>
      </c>
      <c r="P28" s="65">
        <f t="shared" si="1"/>
        <v>0</v>
      </c>
      <c r="Q28" s="65">
        <f t="shared" si="1"/>
        <v>0</v>
      </c>
      <c r="R28" s="65">
        <f t="shared" si="1"/>
        <v>0</v>
      </c>
    </row>
    <row r="29" spans="1:19" s="7" customFormat="1" ht="12" customHeight="1" x14ac:dyDescent="0.3">
      <c r="A29" s="3"/>
      <c r="B29" s="59"/>
      <c r="C29" s="106" t="s">
        <v>762</v>
      </c>
      <c r="D29" s="66"/>
      <c r="E29" s="59"/>
      <c r="F29" s="59"/>
      <c r="G29" s="62"/>
      <c r="H29" s="59"/>
      <c r="I29" s="59"/>
      <c r="J29" s="107">
        <f>IF(ABS(J22-J28)&lt;2,0,1)</f>
        <v>0</v>
      </c>
      <c r="K29" s="107">
        <f t="shared" ref="K29:R29" si="2">IF(ABS(K22-K28)&lt;2,0,1)</f>
        <v>0</v>
      </c>
      <c r="L29" s="107">
        <f t="shared" si="2"/>
        <v>0</v>
      </c>
      <c r="M29" s="107">
        <f t="shared" si="2"/>
        <v>0</v>
      </c>
      <c r="N29" s="107">
        <f t="shared" si="2"/>
        <v>0</v>
      </c>
      <c r="O29" s="107">
        <f t="shared" si="2"/>
        <v>0</v>
      </c>
      <c r="P29" s="107">
        <f t="shared" si="2"/>
        <v>0</v>
      </c>
      <c r="Q29" s="107">
        <f t="shared" si="2"/>
        <v>0</v>
      </c>
      <c r="R29" s="107">
        <f t="shared" si="2"/>
        <v>0</v>
      </c>
    </row>
    <row r="30" spans="1:19" ht="12" customHeight="1" x14ac:dyDescent="0.3">
      <c r="B30" s="71"/>
      <c r="C30" s="71"/>
      <c r="D30" s="71"/>
      <c r="E30" s="71"/>
      <c r="F30" s="71"/>
      <c r="G30" s="71"/>
      <c r="H30" s="71"/>
      <c r="I30" s="71"/>
      <c r="J30" s="71"/>
      <c r="K30" s="71"/>
      <c r="L30" s="71"/>
      <c r="M30" s="71"/>
      <c r="N30" s="71"/>
      <c r="O30" s="71"/>
      <c r="P30" s="71"/>
      <c r="Q30" s="71"/>
      <c r="R30" s="71"/>
    </row>
    <row r="31" spans="1:19" s="21" customFormat="1" ht="12" customHeight="1" x14ac:dyDescent="0.3">
      <c r="A31" s="3"/>
      <c r="B31" s="22" t="s">
        <v>770</v>
      </c>
      <c r="C31" s="22"/>
      <c r="D31" s="23"/>
      <c r="E31" s="24"/>
      <c r="F31" s="23"/>
      <c r="G31" s="23"/>
      <c r="H31" s="23"/>
      <c r="I31" s="23"/>
      <c r="J31" s="23"/>
      <c r="K31" s="23"/>
      <c r="L31" s="23"/>
      <c r="M31" s="23"/>
      <c r="N31" s="23"/>
      <c r="O31" s="23"/>
      <c r="P31" s="23"/>
      <c r="Q31" s="23"/>
      <c r="R31" s="23"/>
      <c r="S31" s="7"/>
    </row>
    <row r="32" spans="1:19" ht="12" customHeight="1" x14ac:dyDescent="0.3">
      <c r="B32" s="71"/>
      <c r="C32" s="71"/>
      <c r="D32" s="71"/>
      <c r="E32" s="71"/>
      <c r="F32" s="71"/>
      <c r="G32" s="71"/>
      <c r="H32" s="71"/>
      <c r="I32" s="71"/>
      <c r="J32" s="71"/>
      <c r="K32" s="71"/>
      <c r="L32" s="71"/>
      <c r="M32" s="71"/>
      <c r="N32" s="71"/>
      <c r="O32" s="71"/>
      <c r="P32" s="71"/>
      <c r="Q32" s="71"/>
      <c r="R32" s="71"/>
    </row>
    <row r="33" spans="1:19" s="31" customFormat="1" ht="12" customHeight="1" x14ac:dyDescent="0.25">
      <c r="A33" s="6"/>
      <c r="B33" s="59"/>
      <c r="C33" s="59" t="s">
        <v>758</v>
      </c>
      <c r="D33" s="59"/>
      <c r="E33" s="59"/>
      <c r="F33" s="59"/>
      <c r="G33" s="62" t="s">
        <v>12</v>
      </c>
      <c r="H33" s="59"/>
      <c r="I33" s="59"/>
      <c r="J33" s="64"/>
      <c r="K33" s="64"/>
      <c r="L33" s="64"/>
      <c r="M33" s="64"/>
      <c r="N33" s="64"/>
      <c r="O33" s="64"/>
      <c r="P33" s="64"/>
      <c r="Q33" s="64"/>
      <c r="R33" s="64"/>
      <c r="S33" s="20"/>
    </row>
    <row r="34" spans="1:19" s="31" customFormat="1" ht="12" customHeight="1" x14ac:dyDescent="0.25">
      <c r="A34" s="6"/>
      <c r="B34" s="59"/>
      <c r="C34" s="59" t="s">
        <v>357</v>
      </c>
      <c r="D34" s="59"/>
      <c r="E34" s="59"/>
      <c r="F34" s="59"/>
      <c r="G34" s="62" t="s">
        <v>12</v>
      </c>
      <c r="H34" s="59"/>
      <c r="I34" s="59"/>
      <c r="J34" s="64"/>
      <c r="K34" s="64"/>
      <c r="L34" s="64"/>
      <c r="M34" s="64"/>
      <c r="N34" s="64"/>
      <c r="O34" s="64"/>
      <c r="P34" s="64"/>
      <c r="Q34" s="64"/>
      <c r="R34" s="64"/>
      <c r="S34" s="20"/>
    </row>
    <row r="35" spans="1:19" ht="12" customHeight="1" x14ac:dyDescent="0.3">
      <c r="B35" s="59"/>
      <c r="C35" s="54" t="s">
        <v>772</v>
      </c>
      <c r="D35" s="54"/>
      <c r="E35" s="68"/>
      <c r="F35" s="68"/>
      <c r="G35" s="63" t="s">
        <v>12</v>
      </c>
      <c r="H35" s="68"/>
      <c r="I35" s="68"/>
      <c r="J35" s="65">
        <f>SUM(J33:J34)</f>
        <v>0</v>
      </c>
      <c r="K35" s="65">
        <f t="shared" ref="K35:R35" si="3">SUM(K33:K34)</f>
        <v>0</v>
      </c>
      <c r="L35" s="65">
        <f t="shared" si="3"/>
        <v>0</v>
      </c>
      <c r="M35" s="65">
        <f t="shared" si="3"/>
        <v>0</v>
      </c>
      <c r="N35" s="65">
        <f t="shared" si="3"/>
        <v>0</v>
      </c>
      <c r="O35" s="65">
        <f t="shared" si="3"/>
        <v>0</v>
      </c>
      <c r="P35" s="65">
        <f t="shared" si="3"/>
        <v>0</v>
      </c>
      <c r="Q35" s="65">
        <f t="shared" si="3"/>
        <v>0</v>
      </c>
      <c r="R35" s="65">
        <f t="shared" si="3"/>
        <v>0</v>
      </c>
    </row>
    <row r="36" spans="1:19" s="6" customFormat="1" ht="12" customHeight="1" x14ac:dyDescent="0.25"/>
    <row r="37" spans="1:19" ht="12" customHeight="1" thickBot="1" x14ac:dyDescent="0.35">
      <c r="B37" s="97" t="s">
        <v>771</v>
      </c>
      <c r="C37" s="98"/>
      <c r="D37" s="98"/>
      <c r="E37" s="98"/>
      <c r="F37" s="98"/>
      <c r="G37" s="99" t="s">
        <v>12</v>
      </c>
      <c r="H37" s="98"/>
      <c r="I37" s="99"/>
      <c r="J37" s="100">
        <f t="shared" ref="J37:R37" si="4">SUM(J17,J35)</f>
        <v>0</v>
      </c>
      <c r="K37" s="100">
        <f t="shared" si="4"/>
        <v>0</v>
      </c>
      <c r="L37" s="100">
        <f t="shared" si="4"/>
        <v>0</v>
      </c>
      <c r="M37" s="100">
        <f t="shared" si="4"/>
        <v>0</v>
      </c>
      <c r="N37" s="100">
        <f t="shared" si="4"/>
        <v>0</v>
      </c>
      <c r="O37" s="100">
        <f t="shared" si="4"/>
        <v>0</v>
      </c>
      <c r="P37" s="100">
        <f t="shared" si="4"/>
        <v>0</v>
      </c>
      <c r="Q37" s="100">
        <f t="shared" si="4"/>
        <v>0</v>
      </c>
      <c r="R37" s="100">
        <f t="shared" si="4"/>
        <v>0</v>
      </c>
    </row>
    <row r="38" spans="1:19" ht="12" customHeight="1" x14ac:dyDescent="0.3">
      <c r="B38" s="71"/>
      <c r="C38" s="71"/>
      <c r="D38" s="71"/>
      <c r="E38" s="71"/>
      <c r="F38" s="71"/>
      <c r="G38" s="71"/>
      <c r="H38" s="71"/>
      <c r="I38" s="71"/>
      <c r="J38" s="71"/>
      <c r="K38" s="71"/>
      <c r="L38" s="71"/>
      <c r="M38" s="71"/>
      <c r="N38" s="71"/>
      <c r="O38" s="71"/>
      <c r="P38" s="71"/>
      <c r="Q38" s="71"/>
      <c r="R38" s="71"/>
    </row>
    <row r="39" spans="1:19" s="21" customFormat="1" ht="12" customHeight="1" x14ac:dyDescent="0.3">
      <c r="A39" s="3"/>
      <c r="B39" s="22" t="s">
        <v>773</v>
      </c>
      <c r="C39" s="22"/>
      <c r="D39" s="23"/>
      <c r="E39" s="24"/>
      <c r="F39" s="23"/>
      <c r="G39" s="23"/>
      <c r="H39" s="23"/>
      <c r="I39" s="23"/>
      <c r="J39" s="23"/>
      <c r="K39" s="23"/>
      <c r="L39" s="23"/>
      <c r="M39" s="23"/>
      <c r="N39" s="23"/>
      <c r="O39" s="23"/>
      <c r="P39" s="23"/>
      <c r="Q39" s="23"/>
      <c r="R39" s="23"/>
      <c r="S39" s="7"/>
    </row>
    <row r="40" spans="1:19" ht="12" customHeight="1" x14ac:dyDescent="0.3">
      <c r="B40" s="59"/>
      <c r="C40" s="66"/>
      <c r="D40" s="73"/>
      <c r="E40" s="74"/>
      <c r="F40" s="74"/>
      <c r="G40" s="75"/>
      <c r="H40" s="74"/>
      <c r="I40" s="74"/>
      <c r="J40" s="76"/>
      <c r="K40" s="76"/>
      <c r="L40" s="76"/>
      <c r="M40" s="76"/>
      <c r="N40" s="76"/>
      <c r="O40" s="76"/>
      <c r="P40" s="76"/>
      <c r="Q40" s="76"/>
      <c r="R40" s="76"/>
    </row>
    <row r="41" spans="1:19" s="31" customFormat="1" ht="12" customHeight="1" x14ac:dyDescent="0.25">
      <c r="A41" s="6"/>
      <c r="B41" s="59"/>
      <c r="C41" s="60" t="s">
        <v>269</v>
      </c>
      <c r="D41" s="60"/>
      <c r="E41" s="59"/>
      <c r="F41" s="59"/>
      <c r="G41" s="62" t="s">
        <v>12</v>
      </c>
      <c r="H41" s="59"/>
      <c r="I41" s="59"/>
      <c r="J41" s="64"/>
      <c r="K41" s="64"/>
      <c r="L41" s="64"/>
      <c r="M41" s="64"/>
      <c r="N41" s="64"/>
      <c r="O41" s="64"/>
      <c r="P41" s="64"/>
      <c r="Q41" s="64"/>
      <c r="R41" s="64"/>
      <c r="S41" s="20"/>
    </row>
    <row r="42" spans="1:19" s="31" customFormat="1" ht="12" customHeight="1" x14ac:dyDescent="0.25">
      <c r="A42" s="6"/>
      <c r="B42" s="59"/>
      <c r="C42" s="60" t="s">
        <v>270</v>
      </c>
      <c r="D42" s="60"/>
      <c r="E42" s="59"/>
      <c r="F42" s="59"/>
      <c r="G42" s="62" t="s">
        <v>12</v>
      </c>
      <c r="H42" s="59"/>
      <c r="I42" s="59"/>
      <c r="J42" s="64"/>
      <c r="K42" s="64"/>
      <c r="L42" s="64"/>
      <c r="M42" s="64"/>
      <c r="N42" s="64"/>
      <c r="O42" s="64"/>
      <c r="P42" s="64"/>
      <c r="Q42" s="64"/>
      <c r="R42" s="64"/>
      <c r="S42" s="20"/>
    </row>
    <row r="43" spans="1:19" ht="12" customHeight="1" x14ac:dyDescent="0.3">
      <c r="B43" s="59"/>
      <c r="C43" s="61" t="s">
        <v>301</v>
      </c>
      <c r="D43" s="68"/>
      <c r="E43" s="68"/>
      <c r="F43" s="68"/>
      <c r="G43" s="63" t="s">
        <v>12</v>
      </c>
      <c r="H43" s="68"/>
      <c r="I43" s="68"/>
      <c r="J43" s="65">
        <f t="shared" ref="J43:R43" si="5">SUM(J41:J42)</f>
        <v>0</v>
      </c>
      <c r="K43" s="65">
        <f t="shared" si="5"/>
        <v>0</v>
      </c>
      <c r="L43" s="65">
        <f t="shared" si="5"/>
        <v>0</v>
      </c>
      <c r="M43" s="65">
        <f t="shared" si="5"/>
        <v>0</v>
      </c>
      <c r="N43" s="65">
        <f t="shared" si="5"/>
        <v>0</v>
      </c>
      <c r="O43" s="65">
        <f t="shared" si="5"/>
        <v>0</v>
      </c>
      <c r="P43" s="65">
        <f t="shared" si="5"/>
        <v>0</v>
      </c>
      <c r="Q43" s="65">
        <f t="shared" si="5"/>
        <v>0</v>
      </c>
      <c r="R43" s="65">
        <f t="shared" si="5"/>
        <v>0</v>
      </c>
    </row>
    <row r="44" spans="1:19" ht="12" customHeight="1" x14ac:dyDescent="0.3">
      <c r="B44" s="59"/>
      <c r="C44" s="66"/>
      <c r="D44" s="73"/>
      <c r="E44" s="74"/>
      <c r="F44" s="74"/>
      <c r="G44" s="75"/>
      <c r="H44" s="74"/>
      <c r="I44" s="74"/>
      <c r="J44" s="76"/>
      <c r="K44" s="76"/>
      <c r="L44" s="76"/>
      <c r="M44" s="76"/>
      <c r="N44" s="76"/>
      <c r="O44" s="76"/>
      <c r="P44" s="76"/>
      <c r="Q44" s="76"/>
      <c r="R44" s="76"/>
    </row>
    <row r="45" spans="1:19" s="31" customFormat="1" ht="12" customHeight="1" x14ac:dyDescent="0.25">
      <c r="A45" s="6"/>
      <c r="B45" s="59"/>
      <c r="C45" s="60" t="s">
        <v>271</v>
      </c>
      <c r="D45" s="60"/>
      <c r="E45" s="59"/>
      <c r="F45" s="59"/>
      <c r="G45" s="62" t="s">
        <v>12</v>
      </c>
      <c r="H45" s="59"/>
      <c r="I45" s="59"/>
      <c r="J45" s="64"/>
      <c r="K45" s="64"/>
      <c r="L45" s="64"/>
      <c r="M45" s="64"/>
      <c r="N45" s="64"/>
      <c r="O45" s="64"/>
      <c r="P45" s="64"/>
      <c r="Q45" s="64"/>
      <c r="R45" s="64"/>
      <c r="S45" s="20"/>
    </row>
    <row r="46" spans="1:19" s="31" customFormat="1" ht="12" customHeight="1" x14ac:dyDescent="0.25">
      <c r="A46" s="6"/>
      <c r="B46" s="59"/>
      <c r="C46" s="60" t="s">
        <v>413</v>
      </c>
      <c r="D46" s="60"/>
      <c r="E46" s="59"/>
      <c r="F46" s="59"/>
      <c r="G46" s="62" t="s">
        <v>12</v>
      </c>
      <c r="H46" s="59"/>
      <c r="I46" s="59"/>
      <c r="J46" s="64"/>
      <c r="K46" s="64"/>
      <c r="L46" s="64"/>
      <c r="M46" s="64"/>
      <c r="N46" s="64"/>
      <c r="O46" s="64"/>
      <c r="P46" s="64"/>
      <c r="Q46" s="64"/>
      <c r="R46" s="64"/>
      <c r="S46" s="20"/>
    </row>
    <row r="47" spans="1:19" ht="12" customHeight="1" x14ac:dyDescent="0.3">
      <c r="B47" s="59"/>
      <c r="C47" s="61" t="s">
        <v>905</v>
      </c>
      <c r="D47" s="68"/>
      <c r="E47" s="68"/>
      <c r="F47" s="68"/>
      <c r="G47" s="63" t="s">
        <v>12</v>
      </c>
      <c r="H47" s="68"/>
      <c r="I47" s="68"/>
      <c r="J47" s="65">
        <f t="shared" ref="J47:R47" si="6">SUM(J45:J46)</f>
        <v>0</v>
      </c>
      <c r="K47" s="65">
        <f t="shared" si="6"/>
        <v>0</v>
      </c>
      <c r="L47" s="65">
        <f t="shared" si="6"/>
        <v>0</v>
      </c>
      <c r="M47" s="65">
        <f t="shared" si="6"/>
        <v>0</v>
      </c>
      <c r="N47" s="65">
        <f t="shared" si="6"/>
        <v>0</v>
      </c>
      <c r="O47" s="65">
        <f t="shared" si="6"/>
        <v>0</v>
      </c>
      <c r="P47" s="65">
        <f t="shared" si="6"/>
        <v>0</v>
      </c>
      <c r="Q47" s="65">
        <f t="shared" si="6"/>
        <v>0</v>
      </c>
      <c r="R47" s="65">
        <f t="shared" si="6"/>
        <v>0</v>
      </c>
    </row>
    <row r="48" spans="1:19" ht="12" customHeight="1" x14ac:dyDescent="0.3">
      <c r="B48" s="59"/>
      <c r="C48" s="66"/>
      <c r="D48" s="73"/>
      <c r="E48" s="74"/>
      <c r="F48" s="74"/>
      <c r="G48" s="75"/>
      <c r="H48" s="74"/>
      <c r="I48" s="74"/>
      <c r="J48" s="76"/>
      <c r="K48" s="76"/>
      <c r="L48" s="76"/>
      <c r="M48" s="76"/>
      <c r="N48" s="76"/>
      <c r="O48" s="76"/>
      <c r="P48" s="76"/>
      <c r="Q48" s="76"/>
      <c r="R48" s="76"/>
    </row>
    <row r="49" spans="1:19" s="31" customFormat="1" ht="12" customHeight="1" x14ac:dyDescent="0.25">
      <c r="A49" s="6"/>
      <c r="B49" s="59"/>
      <c r="C49" s="60" t="s">
        <v>302</v>
      </c>
      <c r="D49" s="60"/>
      <c r="E49" s="59"/>
      <c r="F49" s="59"/>
      <c r="G49" s="62" t="s">
        <v>12</v>
      </c>
      <c r="H49" s="59"/>
      <c r="I49" s="59"/>
      <c r="J49" s="64"/>
      <c r="K49" s="64"/>
      <c r="L49" s="64"/>
      <c r="M49" s="64"/>
      <c r="N49" s="64"/>
      <c r="O49" s="64"/>
      <c r="P49" s="64"/>
      <c r="Q49" s="64"/>
      <c r="R49" s="64"/>
      <c r="S49" s="20"/>
    </row>
    <row r="50" spans="1:19" s="31" customFormat="1" ht="12" customHeight="1" x14ac:dyDescent="0.25">
      <c r="A50" s="6"/>
      <c r="B50" s="59"/>
      <c r="C50" s="60" t="s">
        <v>303</v>
      </c>
      <c r="D50" s="60"/>
      <c r="E50" s="59"/>
      <c r="F50" s="59"/>
      <c r="G50" s="62" t="s">
        <v>12</v>
      </c>
      <c r="H50" s="59"/>
      <c r="I50" s="59"/>
      <c r="J50" s="64"/>
      <c r="K50" s="64"/>
      <c r="L50" s="64"/>
      <c r="M50" s="64"/>
      <c r="N50" s="64"/>
      <c r="O50" s="64"/>
      <c r="P50" s="64"/>
      <c r="Q50" s="64"/>
      <c r="R50" s="64"/>
      <c r="S50" s="20"/>
    </row>
    <row r="51" spans="1:19" ht="12" customHeight="1" x14ac:dyDescent="0.3">
      <c r="B51" s="59"/>
      <c r="C51" s="61" t="s">
        <v>304</v>
      </c>
      <c r="D51" s="68"/>
      <c r="E51" s="68"/>
      <c r="F51" s="68"/>
      <c r="G51" s="63" t="s">
        <v>12</v>
      </c>
      <c r="H51" s="68"/>
      <c r="I51" s="68"/>
      <c r="J51" s="65">
        <f t="shared" ref="J51:R51" si="7">SUM(J49:J50)</f>
        <v>0</v>
      </c>
      <c r="K51" s="65">
        <f t="shared" si="7"/>
        <v>0</v>
      </c>
      <c r="L51" s="65">
        <f t="shared" si="7"/>
        <v>0</v>
      </c>
      <c r="M51" s="65">
        <f t="shared" si="7"/>
        <v>0</v>
      </c>
      <c r="N51" s="65">
        <f t="shared" si="7"/>
        <v>0</v>
      </c>
      <c r="O51" s="65">
        <f t="shared" si="7"/>
        <v>0</v>
      </c>
      <c r="P51" s="65">
        <f t="shared" si="7"/>
        <v>0</v>
      </c>
      <c r="Q51" s="65">
        <f t="shared" si="7"/>
        <v>0</v>
      </c>
      <c r="R51" s="65">
        <f t="shared" si="7"/>
        <v>0</v>
      </c>
    </row>
    <row r="52" spans="1:19" ht="12" customHeight="1" x14ac:dyDescent="0.3">
      <c r="B52" s="71"/>
      <c r="C52" s="71"/>
      <c r="D52" s="71"/>
      <c r="E52" s="71"/>
      <c r="F52" s="71"/>
      <c r="G52" s="71"/>
      <c r="H52" s="71"/>
      <c r="I52" s="71"/>
      <c r="J52" s="71"/>
      <c r="K52" s="71"/>
      <c r="L52" s="71"/>
      <c r="M52" s="71"/>
      <c r="N52" s="71"/>
      <c r="O52" s="71"/>
      <c r="P52" s="71"/>
      <c r="Q52" s="71"/>
      <c r="R52" s="71"/>
    </row>
    <row r="53" spans="1:19" s="31" customFormat="1" ht="12" customHeight="1" x14ac:dyDescent="0.25">
      <c r="A53" s="6"/>
      <c r="B53" s="59"/>
      <c r="C53" s="60" t="s">
        <v>305</v>
      </c>
      <c r="D53" s="60"/>
      <c r="E53" s="59"/>
      <c r="F53" s="59"/>
      <c r="G53" s="62" t="s">
        <v>12</v>
      </c>
      <c r="H53" s="59"/>
      <c r="I53" s="59"/>
      <c r="J53" s="64"/>
      <c r="K53" s="64"/>
      <c r="L53" s="64"/>
      <c r="M53" s="64"/>
      <c r="N53" s="64"/>
      <c r="O53" s="64"/>
      <c r="P53" s="64"/>
      <c r="Q53" s="64"/>
      <c r="R53" s="64"/>
      <c r="S53" s="20"/>
    </row>
    <row r="54" spans="1:19" s="31" customFormat="1" ht="12" customHeight="1" x14ac:dyDescent="0.25">
      <c r="A54" s="6"/>
      <c r="B54" s="59"/>
      <c r="C54" s="60" t="s">
        <v>306</v>
      </c>
      <c r="D54" s="60"/>
      <c r="E54" s="59"/>
      <c r="F54" s="59"/>
      <c r="G54" s="62" t="s">
        <v>12</v>
      </c>
      <c r="H54" s="59"/>
      <c r="I54" s="59"/>
      <c r="J54" s="64"/>
      <c r="K54" s="64"/>
      <c r="L54" s="64"/>
      <c r="M54" s="64"/>
      <c r="N54" s="64"/>
      <c r="O54" s="64"/>
      <c r="P54" s="64"/>
      <c r="Q54" s="64"/>
      <c r="R54" s="64"/>
      <c r="S54" s="20"/>
    </row>
    <row r="55" spans="1:19" ht="12" customHeight="1" x14ac:dyDescent="0.3">
      <c r="B55" s="59"/>
      <c r="C55" s="61" t="s">
        <v>307</v>
      </c>
      <c r="D55" s="68"/>
      <c r="E55" s="68"/>
      <c r="F55" s="68"/>
      <c r="G55" s="63" t="s">
        <v>12</v>
      </c>
      <c r="H55" s="68"/>
      <c r="I55" s="68"/>
      <c r="J55" s="65">
        <f t="shared" ref="J55:R55" si="8">SUM(J53:J54)</f>
        <v>0</v>
      </c>
      <c r="K55" s="65">
        <f t="shared" si="8"/>
        <v>0</v>
      </c>
      <c r="L55" s="65">
        <f t="shared" si="8"/>
        <v>0</v>
      </c>
      <c r="M55" s="65">
        <f t="shared" si="8"/>
        <v>0</v>
      </c>
      <c r="N55" s="65">
        <f t="shared" si="8"/>
        <v>0</v>
      </c>
      <c r="O55" s="65">
        <f t="shared" si="8"/>
        <v>0</v>
      </c>
      <c r="P55" s="65">
        <f t="shared" si="8"/>
        <v>0</v>
      </c>
      <c r="Q55" s="65">
        <f t="shared" si="8"/>
        <v>0</v>
      </c>
      <c r="R55" s="65">
        <f t="shared" si="8"/>
        <v>0</v>
      </c>
    </row>
    <row r="56" spans="1:19" ht="12" customHeight="1" x14ac:dyDescent="0.3">
      <c r="B56" s="59"/>
      <c r="C56" s="73"/>
      <c r="D56" s="74"/>
      <c r="E56" s="74"/>
      <c r="F56" s="74"/>
      <c r="G56" s="75"/>
      <c r="H56" s="74"/>
      <c r="I56" s="74"/>
      <c r="J56" s="73"/>
      <c r="K56" s="73"/>
      <c r="L56" s="73"/>
      <c r="M56" s="73"/>
      <c r="N56" s="73"/>
      <c r="O56" s="73"/>
      <c r="P56" s="73"/>
      <c r="Q56" s="73"/>
      <c r="R56" s="73"/>
    </row>
    <row r="57" spans="1:19" ht="12" customHeight="1" x14ac:dyDescent="0.3">
      <c r="B57" s="59"/>
      <c r="C57" s="106" t="s">
        <v>763</v>
      </c>
      <c r="D57" s="66"/>
      <c r="E57" s="59"/>
      <c r="F57" s="59"/>
      <c r="G57" s="62"/>
      <c r="H57" s="59"/>
      <c r="I57" s="59"/>
      <c r="J57" s="107">
        <f>IF(ABS(J43+J47+J51+J55-J37)&lt;2,0,1)</f>
        <v>0</v>
      </c>
      <c r="K57" s="107">
        <f t="shared" ref="K57:R57" si="9">IF(ABS(K43+K47+K51+K55-K37)&lt;2,0,1)</f>
        <v>0</v>
      </c>
      <c r="L57" s="107">
        <f t="shared" si="9"/>
        <v>0</v>
      </c>
      <c r="M57" s="107">
        <f t="shared" si="9"/>
        <v>0</v>
      </c>
      <c r="N57" s="107">
        <f t="shared" si="9"/>
        <v>0</v>
      </c>
      <c r="O57" s="107">
        <f t="shared" si="9"/>
        <v>0</v>
      </c>
      <c r="P57" s="107">
        <f t="shared" si="9"/>
        <v>0</v>
      </c>
      <c r="Q57" s="107">
        <f t="shared" si="9"/>
        <v>0</v>
      </c>
      <c r="R57" s="107">
        <f t="shared" si="9"/>
        <v>0</v>
      </c>
    </row>
    <row r="58" spans="1:19" ht="12" customHeight="1" x14ac:dyDescent="0.3">
      <c r="B58" s="71"/>
      <c r="C58" s="71"/>
      <c r="D58" s="71"/>
      <c r="E58" s="71"/>
      <c r="F58" s="71"/>
      <c r="G58" s="71"/>
      <c r="H58" s="71"/>
      <c r="I58" s="71"/>
      <c r="J58" s="71"/>
      <c r="K58" s="71"/>
      <c r="L58" s="71"/>
      <c r="M58" s="71"/>
      <c r="N58" s="71"/>
      <c r="O58" s="71"/>
      <c r="P58" s="71"/>
      <c r="Q58" s="71"/>
      <c r="R58" s="71"/>
    </row>
    <row r="59" spans="1:19" ht="12" customHeight="1" x14ac:dyDescent="0.3">
      <c r="B59" s="47" t="s">
        <v>775</v>
      </c>
      <c r="C59" s="70"/>
      <c r="D59" s="70"/>
      <c r="E59" s="70"/>
      <c r="F59" s="70"/>
      <c r="G59" s="70"/>
      <c r="H59" s="70"/>
      <c r="I59" s="70"/>
      <c r="J59" s="70"/>
      <c r="K59" s="70"/>
      <c r="L59" s="70"/>
      <c r="M59" s="70"/>
      <c r="N59" s="70"/>
      <c r="O59" s="70"/>
      <c r="P59" s="70"/>
      <c r="Q59" s="70"/>
      <c r="R59" s="70"/>
    </row>
    <row r="60" spans="1:19" ht="12" customHeight="1" x14ac:dyDescent="0.3">
      <c r="B60" s="71"/>
      <c r="C60" s="71"/>
      <c r="D60" s="71"/>
      <c r="E60" s="71"/>
      <c r="F60" s="71"/>
      <c r="G60" s="71"/>
      <c r="H60" s="71"/>
      <c r="I60" s="71"/>
      <c r="J60" s="71"/>
      <c r="K60" s="71"/>
      <c r="L60" s="71"/>
      <c r="M60" s="71"/>
      <c r="N60" s="71"/>
      <c r="O60" s="71"/>
      <c r="P60" s="71"/>
      <c r="Q60" s="71"/>
      <c r="R60" s="71"/>
    </row>
    <row r="61" spans="1:19" s="21" customFormat="1" ht="12" customHeight="1" x14ac:dyDescent="0.3">
      <c r="A61" s="3"/>
      <c r="B61" s="22" t="s">
        <v>776</v>
      </c>
      <c r="C61" s="22"/>
      <c r="D61" s="23"/>
      <c r="E61" s="24"/>
      <c r="F61" s="23"/>
      <c r="G61" s="23"/>
      <c r="H61" s="23"/>
      <c r="I61" s="23"/>
      <c r="J61" s="23"/>
      <c r="K61" s="23"/>
      <c r="L61" s="23"/>
      <c r="M61" s="23"/>
      <c r="N61" s="23"/>
      <c r="O61" s="23"/>
      <c r="P61" s="23"/>
      <c r="Q61" s="23"/>
      <c r="R61" s="23"/>
      <c r="S61" s="7"/>
    </row>
    <row r="62" spans="1:19" ht="12" customHeight="1" x14ac:dyDescent="0.3">
      <c r="B62" s="71"/>
      <c r="C62" s="71"/>
      <c r="D62" s="71"/>
      <c r="E62" s="71"/>
      <c r="F62" s="71"/>
      <c r="G62" s="71"/>
      <c r="H62" s="71"/>
      <c r="I62" s="71"/>
      <c r="J62" s="71"/>
      <c r="K62" s="71"/>
      <c r="L62" s="71"/>
      <c r="M62" s="71"/>
      <c r="N62" s="71"/>
      <c r="O62" s="71"/>
      <c r="P62" s="71"/>
      <c r="Q62" s="71"/>
      <c r="R62" s="71"/>
    </row>
    <row r="63" spans="1:19" s="7" customFormat="1" ht="12" customHeight="1" x14ac:dyDescent="0.3">
      <c r="A63" s="3"/>
      <c r="B63" s="59"/>
      <c r="C63" s="60" t="s">
        <v>415</v>
      </c>
      <c r="D63" s="66"/>
      <c r="E63" s="59"/>
      <c r="F63" s="59"/>
      <c r="G63" s="62" t="s">
        <v>12</v>
      </c>
      <c r="H63" s="59"/>
      <c r="I63" s="59"/>
      <c r="J63" s="64"/>
      <c r="K63" s="64"/>
      <c r="L63" s="64"/>
      <c r="M63" s="64"/>
      <c r="N63" s="64"/>
      <c r="O63" s="64"/>
      <c r="P63" s="64"/>
      <c r="Q63" s="64"/>
      <c r="R63" s="64"/>
    </row>
    <row r="64" spans="1:19" s="7" customFormat="1" ht="12" customHeight="1" x14ac:dyDescent="0.3">
      <c r="A64" s="3"/>
      <c r="B64" s="59"/>
      <c r="C64" s="60" t="s">
        <v>416</v>
      </c>
      <c r="D64" s="66"/>
      <c r="E64" s="59"/>
      <c r="F64" s="59"/>
      <c r="G64" s="62" t="s">
        <v>12</v>
      </c>
      <c r="H64" s="59"/>
      <c r="I64" s="59"/>
      <c r="J64" s="64"/>
      <c r="K64" s="64"/>
      <c r="L64" s="64"/>
      <c r="M64" s="64"/>
      <c r="N64" s="64"/>
      <c r="O64" s="64"/>
      <c r="P64" s="64"/>
      <c r="Q64" s="64"/>
      <c r="R64" s="64"/>
    </row>
    <row r="65" spans="1:18" s="7" customFormat="1" ht="12" customHeight="1" x14ac:dyDescent="0.3">
      <c r="A65" s="3"/>
      <c r="B65" s="59"/>
      <c r="C65" s="52" t="s">
        <v>11</v>
      </c>
      <c r="D65" s="53"/>
      <c r="E65" s="72"/>
      <c r="F65" s="59"/>
      <c r="G65" s="62" t="s">
        <v>12</v>
      </c>
      <c r="H65" s="59"/>
      <c r="I65" s="59"/>
      <c r="J65" s="64"/>
      <c r="K65" s="64"/>
      <c r="L65" s="64"/>
      <c r="M65" s="64"/>
      <c r="N65" s="64"/>
      <c r="O65" s="64"/>
      <c r="P65" s="64"/>
      <c r="Q65" s="64"/>
      <c r="R65" s="64"/>
    </row>
    <row r="66" spans="1:18" s="7" customFormat="1" ht="12" customHeight="1" x14ac:dyDescent="0.3">
      <c r="A66" s="3"/>
      <c r="B66" s="59"/>
      <c r="C66" s="52" t="s">
        <v>11</v>
      </c>
      <c r="D66" s="53"/>
      <c r="E66" s="72"/>
      <c r="F66" s="59"/>
      <c r="G66" s="62" t="s">
        <v>12</v>
      </c>
      <c r="H66" s="59"/>
      <c r="I66" s="59"/>
      <c r="J66" s="64"/>
      <c r="K66" s="64"/>
      <c r="L66" s="64"/>
      <c r="M66" s="64"/>
      <c r="N66" s="64"/>
      <c r="O66" s="64"/>
      <c r="P66" s="64"/>
      <c r="Q66" s="64"/>
      <c r="R66" s="64"/>
    </row>
    <row r="67" spans="1:18" ht="12" customHeight="1" x14ac:dyDescent="0.3">
      <c r="B67" s="59"/>
      <c r="C67" s="61" t="s">
        <v>776</v>
      </c>
      <c r="D67" s="68"/>
      <c r="E67" s="68"/>
      <c r="F67" s="68"/>
      <c r="G67" s="63" t="s">
        <v>12</v>
      </c>
      <c r="H67" s="68"/>
      <c r="I67" s="68"/>
      <c r="J67" s="65">
        <f>SUM(J63:J66)</f>
        <v>0</v>
      </c>
      <c r="K67" s="65">
        <f t="shared" ref="K67:R67" si="10">SUM(K63:K66)</f>
        <v>0</v>
      </c>
      <c r="L67" s="65">
        <f t="shared" si="10"/>
        <v>0</v>
      </c>
      <c r="M67" s="65">
        <f t="shared" si="10"/>
        <v>0</v>
      </c>
      <c r="N67" s="65">
        <f t="shared" si="10"/>
        <v>0</v>
      </c>
      <c r="O67" s="65">
        <f t="shared" si="10"/>
        <v>0</v>
      </c>
      <c r="P67" s="65">
        <f t="shared" si="10"/>
        <v>0</v>
      </c>
      <c r="Q67" s="65">
        <f t="shared" si="10"/>
        <v>0</v>
      </c>
      <c r="R67" s="65">
        <f t="shared" si="10"/>
        <v>0</v>
      </c>
    </row>
    <row r="68" spans="1:18" ht="12" customHeight="1" x14ac:dyDescent="0.3">
      <c r="B68" s="71"/>
      <c r="C68" s="71"/>
      <c r="D68" s="71"/>
      <c r="E68" s="71"/>
      <c r="F68" s="71"/>
      <c r="G68" s="71"/>
      <c r="H68" s="71"/>
      <c r="I68" s="71"/>
      <c r="J68" s="71"/>
      <c r="K68" s="71"/>
      <c r="L68" s="71"/>
      <c r="M68" s="71"/>
      <c r="N68" s="71"/>
      <c r="O68" s="71"/>
      <c r="P68" s="71"/>
      <c r="Q68" s="71"/>
      <c r="R68" s="71"/>
    </row>
    <row r="69" spans="1:18" ht="12" customHeight="1" x14ac:dyDescent="0.3">
      <c r="B69" s="47" t="s">
        <v>1</v>
      </c>
      <c r="C69" s="70"/>
      <c r="D69" s="70"/>
      <c r="E69" s="70"/>
      <c r="F69" s="70"/>
      <c r="G69" s="70"/>
      <c r="H69" s="70"/>
      <c r="I69" s="70"/>
      <c r="J69" s="70"/>
      <c r="K69" s="70"/>
      <c r="L69" s="70"/>
      <c r="M69" s="70"/>
      <c r="N69" s="70"/>
      <c r="O69" s="70"/>
      <c r="P69" s="70"/>
      <c r="Q69" s="70"/>
      <c r="R69" s="70"/>
    </row>
    <row r="70" spans="1:18" ht="12" customHeight="1" x14ac:dyDescent="0.3"/>
    <row r="71" spans="1:18" ht="12" customHeight="1" x14ac:dyDescent="0.3"/>
    <row r="72" spans="1:18" ht="12" hidden="1" customHeight="1" x14ac:dyDescent="0.3">
      <c r="O72" s="36"/>
    </row>
    <row r="73" spans="1:18" ht="12" customHeight="1" x14ac:dyDescent="0.3"/>
    <row r="75" spans="1:18" ht="12" hidden="1" customHeight="1" x14ac:dyDescent="0.3">
      <c r="O75" s="37"/>
      <c r="R75" s="37"/>
    </row>
    <row r="76" spans="1:18" ht="12" customHeight="1" x14ac:dyDescent="0.3"/>
    <row r="77" spans="1:18" ht="12" customHeight="1" x14ac:dyDescent="0.3"/>
  </sheetData>
  <mergeCells count="1">
    <mergeCell ref="A3:C3"/>
  </mergeCells>
  <hyperlinks>
    <hyperlink ref="A3" location="Contents!A1" display="contents" xr:uid="{161E14D7-5A5E-4F2F-8B1C-D0A79BB098AF}"/>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177B1-A6EA-4826-A558-731C43BE19B7}">
  <sheetPr>
    <tabColor rgb="FF003B5C"/>
  </sheetPr>
  <dimension ref="A1:XEJ127"/>
  <sheetViews>
    <sheetView showGridLines="0" workbookViewId="0"/>
  </sheetViews>
  <sheetFormatPr defaultColWidth="0" defaultRowHeight="12" customHeight="1" zeroHeight="1" x14ac:dyDescent="0.3"/>
  <cols>
    <col min="1" max="4" width="2.6640625" style="3" customWidth="1"/>
    <col min="5" max="5" width="36" style="3" customWidth="1"/>
    <col min="6" max="6" width="2.6640625" style="3" customWidth="1"/>
    <col min="7" max="7" width="8.88671875" style="3" customWidth="1"/>
    <col min="8" max="8" width="2.6640625" style="3" customWidth="1"/>
    <col min="9" max="18" width="12.6640625" style="3" customWidth="1"/>
    <col min="19" max="19" width="2.6640625" style="43" customWidth="1"/>
    <col min="20" max="16384" width="8.88671875" style="43" hidden="1"/>
  </cols>
  <sheetData>
    <row r="1" spans="1:24" s="122" customFormat="1" ht="18.75" customHeight="1" x14ac:dyDescent="0.35">
      <c r="A1" s="81" t="str">
        <f>'Contract Information'!E8&amp;" Bus Contract Tender Price Template"</f>
        <v>[PTA Name] Bus Contract Tender Price Template</v>
      </c>
      <c r="B1" s="56"/>
      <c r="C1" s="57"/>
      <c r="D1" s="57"/>
      <c r="E1" s="57"/>
      <c r="F1" s="57"/>
      <c r="G1" s="57"/>
      <c r="H1" s="57"/>
      <c r="I1" s="57"/>
      <c r="J1" s="57"/>
      <c r="K1" s="57"/>
      <c r="L1" s="57"/>
      <c r="M1" s="57"/>
      <c r="N1" s="57"/>
      <c r="O1" s="57"/>
      <c r="P1" s="57"/>
      <c r="Q1" s="57"/>
      <c r="R1" s="57"/>
    </row>
    <row r="2" spans="1:24" ht="15" customHeight="1" x14ac:dyDescent="0.3">
      <c r="A2" s="15" t="str">
        <f ca="1">IFERROR(MID(CELL("filename",A1),FIND("]",CELL("filename",A1))+1,255),"&lt; Save workbook to show tab name &gt;")</f>
        <v>Depot Maintenance</v>
      </c>
      <c r="B2" s="15"/>
      <c r="C2" s="1"/>
      <c r="D2" s="1"/>
      <c r="E2" s="1"/>
      <c r="F2" s="1"/>
      <c r="G2" s="1"/>
      <c r="H2" s="1"/>
      <c r="I2" s="1"/>
      <c r="J2" s="1"/>
      <c r="K2" s="1"/>
      <c r="L2" s="1"/>
      <c r="M2" s="1"/>
      <c r="N2" s="1"/>
      <c r="O2" s="1"/>
      <c r="P2" s="1"/>
      <c r="Q2" s="1"/>
      <c r="R2" s="1"/>
    </row>
    <row r="3" spans="1:24" ht="12" customHeight="1" x14ac:dyDescent="0.3">
      <c r="A3" s="209" t="s">
        <v>257</v>
      </c>
      <c r="B3" s="209"/>
      <c r="C3" s="209"/>
      <c r="D3" s="1"/>
      <c r="E3" s="1"/>
      <c r="F3" s="1"/>
      <c r="G3" s="8"/>
      <c r="H3" s="8"/>
      <c r="I3" s="9"/>
      <c r="J3" s="35">
        <f>Time!J14</f>
        <v>45839</v>
      </c>
      <c r="K3" s="35">
        <f>Time!K14</f>
        <v>46204</v>
      </c>
      <c r="L3" s="35">
        <f>Time!L14</f>
        <v>46569</v>
      </c>
      <c r="M3" s="35">
        <f>Time!M14</f>
        <v>46935</v>
      </c>
      <c r="N3" s="35">
        <f>Time!N14</f>
        <v>47300</v>
      </c>
      <c r="O3" s="35">
        <f>Time!O14</f>
        <v>47665</v>
      </c>
      <c r="P3" s="35">
        <f>Time!P14</f>
        <v>48030</v>
      </c>
      <c r="Q3" s="35">
        <f>Time!Q14</f>
        <v>48396</v>
      </c>
      <c r="R3" s="35">
        <f>Time!R14</f>
        <v>48761</v>
      </c>
      <c r="S3" s="44"/>
      <c r="T3" s="44"/>
      <c r="U3" s="44"/>
      <c r="V3" s="44"/>
      <c r="W3" s="44"/>
      <c r="X3" s="44"/>
    </row>
    <row r="4" spans="1:24" ht="12" customHeight="1" x14ac:dyDescent="0.3">
      <c r="A4" s="1"/>
      <c r="B4" s="1"/>
      <c r="C4" s="1"/>
      <c r="D4" s="1"/>
      <c r="E4" s="1"/>
      <c r="F4" s="1"/>
      <c r="G4" s="11" t="s">
        <v>4</v>
      </c>
      <c r="H4" s="8"/>
      <c r="I4" s="9"/>
      <c r="J4" s="35">
        <f>Time!J15</f>
        <v>46203</v>
      </c>
      <c r="K4" s="35">
        <f>Time!K15</f>
        <v>46568</v>
      </c>
      <c r="L4" s="35">
        <f>Time!L15</f>
        <v>46934</v>
      </c>
      <c r="M4" s="35">
        <f>Time!M15</f>
        <v>47299</v>
      </c>
      <c r="N4" s="35">
        <f>Time!N15</f>
        <v>47664</v>
      </c>
      <c r="O4" s="35">
        <f>Time!O15</f>
        <v>48029</v>
      </c>
      <c r="P4" s="35">
        <f>Time!P15</f>
        <v>48395</v>
      </c>
      <c r="Q4" s="35">
        <f>Time!Q15</f>
        <v>48760</v>
      </c>
      <c r="R4" s="35">
        <f>Time!R15</f>
        <v>49125</v>
      </c>
      <c r="S4" s="44"/>
      <c r="T4" s="44"/>
      <c r="U4" s="44"/>
      <c r="V4" s="44"/>
      <c r="W4" s="44"/>
      <c r="X4" s="44"/>
    </row>
    <row r="5" spans="1:24" ht="12" customHeight="1" x14ac:dyDescent="0.3"/>
    <row r="6" spans="1:24" ht="12" customHeight="1" x14ac:dyDescent="0.3">
      <c r="B6" s="47" t="str">
        <f>'Depot Locations'!C9</f>
        <v>Depot 1</v>
      </c>
      <c r="C6" s="70"/>
      <c r="D6" s="70"/>
      <c r="E6" s="70"/>
      <c r="F6" s="70"/>
      <c r="G6" s="70"/>
      <c r="H6" s="70"/>
      <c r="I6" s="70"/>
      <c r="J6" s="70"/>
      <c r="K6" s="70"/>
      <c r="L6" s="70"/>
      <c r="M6" s="70"/>
      <c r="N6" s="70"/>
      <c r="O6" s="70"/>
      <c r="P6" s="70"/>
      <c r="Q6" s="70"/>
      <c r="R6" s="70"/>
      <c r="S6" s="7"/>
    </row>
    <row r="7" spans="1:24" ht="12" customHeight="1" x14ac:dyDescent="0.3">
      <c r="B7" s="71"/>
      <c r="C7" s="71"/>
      <c r="D7" s="71"/>
      <c r="E7" s="71"/>
      <c r="F7" s="71"/>
      <c r="G7" s="71"/>
      <c r="H7" s="71"/>
      <c r="I7" s="71"/>
      <c r="J7" s="71"/>
      <c r="K7" s="71"/>
      <c r="L7" s="71"/>
      <c r="M7" s="71"/>
      <c r="N7" s="71"/>
      <c r="O7" s="71"/>
      <c r="P7" s="71"/>
      <c r="Q7" s="71"/>
      <c r="R7" s="71"/>
      <c r="S7" s="7"/>
    </row>
    <row r="8" spans="1:24" s="21" customFormat="1" ht="12" customHeight="1" x14ac:dyDescent="0.3">
      <c r="A8" s="3"/>
      <c r="B8" s="22" t="s">
        <v>358</v>
      </c>
      <c r="C8" s="22"/>
      <c r="D8" s="23"/>
      <c r="E8" s="24"/>
      <c r="F8" s="23"/>
      <c r="G8" s="23"/>
      <c r="H8" s="23"/>
      <c r="I8" s="23"/>
      <c r="J8" s="23"/>
      <c r="K8" s="23"/>
      <c r="L8" s="23"/>
      <c r="M8" s="23"/>
      <c r="N8" s="23"/>
      <c r="O8" s="23"/>
      <c r="P8" s="23"/>
      <c r="Q8" s="23"/>
      <c r="R8" s="23"/>
      <c r="S8" s="7"/>
    </row>
    <row r="9" spans="1:24" s="7" customFormat="1" ht="12" customHeight="1" x14ac:dyDescent="0.3">
      <c r="A9" s="3"/>
      <c r="B9" s="59"/>
      <c r="C9" s="71"/>
      <c r="D9" s="59"/>
      <c r="E9" s="59"/>
      <c r="F9" s="59"/>
      <c r="G9" s="59"/>
      <c r="H9" s="59"/>
      <c r="I9" s="59"/>
      <c r="J9" s="59"/>
      <c r="K9" s="59"/>
      <c r="L9" s="59"/>
      <c r="M9" s="59"/>
      <c r="N9" s="59"/>
      <c r="O9" s="59"/>
      <c r="P9" s="59"/>
      <c r="Q9" s="59"/>
      <c r="R9" s="59"/>
    </row>
    <row r="10" spans="1:24" s="7" customFormat="1" ht="12" customHeight="1" x14ac:dyDescent="0.3">
      <c r="A10" s="3"/>
      <c r="B10" s="59"/>
      <c r="C10" s="59" t="s">
        <v>353</v>
      </c>
      <c r="D10" s="59"/>
      <c r="E10" s="59"/>
      <c r="F10" s="59"/>
      <c r="G10" s="62" t="s">
        <v>12</v>
      </c>
      <c r="H10" s="59"/>
      <c r="I10" s="59"/>
      <c r="J10" s="64"/>
      <c r="K10" s="64"/>
      <c r="L10" s="64"/>
      <c r="M10" s="64"/>
      <c r="N10" s="64"/>
      <c r="O10" s="64"/>
      <c r="P10" s="64"/>
      <c r="Q10" s="64"/>
      <c r="R10" s="64"/>
    </row>
    <row r="11" spans="1:24" s="7" customFormat="1" ht="12" customHeight="1" x14ac:dyDescent="0.3">
      <c r="A11" s="3"/>
      <c r="B11" s="59"/>
      <c r="C11" s="59" t="s">
        <v>411</v>
      </c>
      <c r="D11" s="59"/>
      <c r="E11" s="59"/>
      <c r="F11" s="59"/>
      <c r="G11" s="62" t="s">
        <v>12</v>
      </c>
      <c r="H11" s="59"/>
      <c r="I11" s="59"/>
      <c r="J11" s="64"/>
      <c r="K11" s="64"/>
      <c r="L11" s="64"/>
      <c r="M11" s="64"/>
      <c r="N11" s="64"/>
      <c r="O11" s="64"/>
      <c r="P11" s="64"/>
      <c r="Q11" s="64"/>
      <c r="R11" s="64"/>
    </row>
    <row r="12" spans="1:24" s="7" customFormat="1" ht="12" customHeight="1" x14ac:dyDescent="0.3">
      <c r="A12" s="3"/>
      <c r="B12" s="59"/>
      <c r="C12" s="59" t="s">
        <v>357</v>
      </c>
      <c r="D12" s="59"/>
      <c r="E12" s="59"/>
      <c r="F12" s="59"/>
      <c r="G12" s="62" t="s">
        <v>12</v>
      </c>
      <c r="H12" s="59"/>
      <c r="I12" s="59"/>
      <c r="J12" s="64"/>
      <c r="K12" s="64"/>
      <c r="L12" s="64"/>
      <c r="M12" s="64"/>
      <c r="N12" s="64"/>
      <c r="O12" s="64"/>
      <c r="P12" s="64"/>
      <c r="Q12" s="64"/>
      <c r="R12" s="64"/>
    </row>
    <row r="13" spans="1:24" ht="12" customHeight="1" x14ac:dyDescent="0.3">
      <c r="B13" s="59"/>
      <c r="C13" s="54" t="str">
        <f>"Total "&amp;B6&amp;" Maintenance"</f>
        <v>Total Depot 1 Maintenance</v>
      </c>
      <c r="D13" s="54"/>
      <c r="E13" s="68"/>
      <c r="F13" s="68"/>
      <c r="G13" s="63" t="s">
        <v>12</v>
      </c>
      <c r="H13" s="68"/>
      <c r="I13" s="68"/>
      <c r="J13" s="65">
        <f>SUM(J10:J12)</f>
        <v>0</v>
      </c>
      <c r="K13" s="65">
        <f t="shared" ref="K13:R13" si="0">SUM(K10:K12)</f>
        <v>0</v>
      </c>
      <c r="L13" s="65">
        <f t="shared" si="0"/>
        <v>0</v>
      </c>
      <c r="M13" s="65">
        <f t="shared" si="0"/>
        <v>0</v>
      </c>
      <c r="N13" s="65">
        <f t="shared" si="0"/>
        <v>0</v>
      </c>
      <c r="O13" s="65">
        <f t="shared" si="0"/>
        <v>0</v>
      </c>
      <c r="P13" s="65">
        <f t="shared" si="0"/>
        <v>0</v>
      </c>
      <c r="Q13" s="65">
        <f t="shared" si="0"/>
        <v>0</v>
      </c>
      <c r="R13" s="65">
        <f t="shared" si="0"/>
        <v>0</v>
      </c>
      <c r="S13" s="7"/>
    </row>
    <row r="14" spans="1:24" ht="12" customHeight="1" x14ac:dyDescent="0.3">
      <c r="B14" s="71"/>
      <c r="C14" s="71"/>
      <c r="D14" s="71"/>
      <c r="E14" s="71"/>
      <c r="F14" s="71"/>
      <c r="G14" s="71"/>
      <c r="H14" s="71"/>
      <c r="I14" s="71"/>
      <c r="J14" s="71"/>
      <c r="K14" s="71"/>
      <c r="L14" s="71"/>
      <c r="M14" s="71"/>
      <c r="N14" s="71"/>
      <c r="O14" s="71"/>
      <c r="P14" s="71"/>
      <c r="Q14" s="71"/>
      <c r="R14" s="71"/>
    </row>
    <row r="15" spans="1:24" s="21" customFormat="1" ht="12" customHeight="1" x14ac:dyDescent="0.3">
      <c r="A15" s="3"/>
      <c r="B15" s="22" t="s">
        <v>417</v>
      </c>
      <c r="C15" s="22"/>
      <c r="D15" s="23"/>
      <c r="E15" s="24"/>
      <c r="F15" s="23"/>
      <c r="G15" s="23"/>
      <c r="H15" s="23"/>
      <c r="I15" s="23"/>
      <c r="J15" s="23"/>
      <c r="K15" s="23"/>
      <c r="L15" s="23"/>
      <c r="M15" s="23"/>
      <c r="N15" s="23"/>
      <c r="O15" s="23"/>
      <c r="P15" s="23"/>
      <c r="Q15" s="23"/>
      <c r="R15" s="23"/>
      <c r="S15" s="7"/>
    </row>
    <row r="16" spans="1:24" ht="12" customHeight="1" x14ac:dyDescent="0.3">
      <c r="B16" s="71"/>
      <c r="C16" s="71"/>
      <c r="D16" s="71"/>
      <c r="E16" s="71"/>
      <c r="F16" s="71"/>
      <c r="G16" s="71"/>
      <c r="H16" s="71"/>
      <c r="I16" s="71"/>
      <c r="J16" s="71"/>
      <c r="K16" s="71"/>
      <c r="L16" s="71"/>
      <c r="M16" s="71"/>
      <c r="N16" s="71"/>
      <c r="O16" s="71"/>
      <c r="P16" s="71"/>
      <c r="Q16" s="71"/>
      <c r="R16" s="71"/>
    </row>
    <row r="17" spans="1:19" s="6" customFormat="1" ht="12" customHeight="1" x14ac:dyDescent="0.25">
      <c r="B17" s="59"/>
      <c r="C17" s="59" t="s">
        <v>350</v>
      </c>
      <c r="D17" s="59"/>
      <c r="E17" s="59"/>
      <c r="F17" s="59"/>
      <c r="G17" s="62" t="s">
        <v>12</v>
      </c>
      <c r="H17" s="59"/>
      <c r="I17" s="59"/>
      <c r="J17" s="64"/>
      <c r="K17" s="64"/>
      <c r="L17" s="64"/>
      <c r="M17" s="64"/>
      <c r="N17" s="64"/>
      <c r="O17" s="64"/>
      <c r="P17" s="64"/>
      <c r="Q17" s="64"/>
      <c r="R17" s="64"/>
    </row>
    <row r="18" spans="1:19" s="6" customFormat="1" ht="12" customHeight="1" x14ac:dyDescent="0.25">
      <c r="B18" s="59"/>
      <c r="C18" s="59" t="s">
        <v>366</v>
      </c>
      <c r="D18" s="59"/>
      <c r="E18" s="59"/>
      <c r="F18" s="59"/>
      <c r="G18" s="62" t="s">
        <v>12</v>
      </c>
      <c r="H18" s="59"/>
      <c r="I18" s="59"/>
      <c r="J18" s="64"/>
      <c r="K18" s="64"/>
      <c r="L18" s="64"/>
      <c r="M18" s="64"/>
      <c r="N18" s="64"/>
      <c r="O18" s="64"/>
      <c r="P18" s="64"/>
      <c r="Q18" s="64"/>
      <c r="R18" s="64"/>
    </row>
    <row r="19" spans="1:19" s="6" customFormat="1" ht="12" customHeight="1" x14ac:dyDescent="0.25">
      <c r="B19" s="59"/>
      <c r="C19" s="59" t="s">
        <v>367</v>
      </c>
      <c r="D19" s="59"/>
      <c r="E19" s="59"/>
      <c r="F19" s="59"/>
      <c r="G19" s="62" t="s">
        <v>12</v>
      </c>
      <c r="H19" s="59"/>
      <c r="I19" s="59"/>
      <c r="J19" s="64"/>
      <c r="K19" s="64"/>
      <c r="L19" s="64"/>
      <c r="M19" s="64"/>
      <c r="N19" s="64"/>
      <c r="O19" s="64"/>
      <c r="P19" s="64"/>
      <c r="Q19" s="64"/>
      <c r="R19" s="64"/>
    </row>
    <row r="20" spans="1:19" s="6" customFormat="1" ht="12" customHeight="1" x14ac:dyDescent="0.25">
      <c r="B20" s="59"/>
      <c r="C20" s="59" t="s">
        <v>368</v>
      </c>
      <c r="D20" s="59"/>
      <c r="E20" s="59"/>
      <c r="F20" s="59"/>
      <c r="G20" s="62" t="s">
        <v>12</v>
      </c>
      <c r="H20" s="59"/>
      <c r="I20" s="59"/>
      <c r="J20" s="64"/>
      <c r="K20" s="64"/>
      <c r="L20" s="64"/>
      <c r="M20" s="64"/>
      <c r="N20" s="64"/>
      <c r="O20" s="64"/>
      <c r="P20" s="64"/>
      <c r="Q20" s="64"/>
      <c r="R20" s="64"/>
    </row>
    <row r="21" spans="1:19" s="6" customFormat="1" ht="12" customHeight="1" x14ac:dyDescent="0.25">
      <c r="B21" s="59"/>
      <c r="C21" s="54" t="str">
        <f>C13</f>
        <v>Total Depot 1 Maintenance</v>
      </c>
      <c r="D21" s="54"/>
      <c r="E21" s="68"/>
      <c r="F21" s="68"/>
      <c r="G21" s="63" t="s">
        <v>12</v>
      </c>
      <c r="H21" s="68"/>
      <c r="I21" s="68"/>
      <c r="J21" s="65">
        <f>SUM(J17:J20)</f>
        <v>0</v>
      </c>
      <c r="K21" s="65">
        <f t="shared" ref="K21:R21" si="1">SUM(K17:K20)</f>
        <v>0</v>
      </c>
      <c r="L21" s="65">
        <f t="shared" si="1"/>
        <v>0</v>
      </c>
      <c r="M21" s="65">
        <f t="shared" si="1"/>
        <v>0</v>
      </c>
      <c r="N21" s="65">
        <f t="shared" si="1"/>
        <v>0</v>
      </c>
      <c r="O21" s="65">
        <f t="shared" si="1"/>
        <v>0</v>
      </c>
      <c r="P21" s="65">
        <f t="shared" si="1"/>
        <v>0</v>
      </c>
      <c r="Q21" s="65">
        <f t="shared" si="1"/>
        <v>0</v>
      </c>
      <c r="R21" s="65">
        <f t="shared" si="1"/>
        <v>0</v>
      </c>
    </row>
    <row r="22" spans="1:19" s="6" customFormat="1" ht="12" customHeight="1" x14ac:dyDescent="0.3">
      <c r="B22" s="59"/>
      <c r="C22" s="106" t="s">
        <v>809</v>
      </c>
      <c r="D22" s="66"/>
      <c r="E22" s="59"/>
      <c r="F22" s="59"/>
      <c r="G22" s="62"/>
      <c r="H22" s="59"/>
      <c r="I22" s="59"/>
      <c r="J22" s="107">
        <f>IF(ABS(J13-J21)&lt;2,0,1)</f>
        <v>0</v>
      </c>
      <c r="K22" s="107">
        <f t="shared" ref="K22:R22" si="2">IF(ABS(K13-K21)&lt;2,0,1)</f>
        <v>0</v>
      </c>
      <c r="L22" s="107">
        <f t="shared" si="2"/>
        <v>0</v>
      </c>
      <c r="M22" s="107">
        <f t="shared" si="2"/>
        <v>0</v>
      </c>
      <c r="N22" s="107">
        <f t="shared" si="2"/>
        <v>0</v>
      </c>
      <c r="O22" s="107">
        <f t="shared" si="2"/>
        <v>0</v>
      </c>
      <c r="P22" s="107">
        <f t="shared" si="2"/>
        <v>0</v>
      </c>
      <c r="Q22" s="107">
        <f t="shared" si="2"/>
        <v>0</v>
      </c>
      <c r="R22" s="107">
        <f t="shared" si="2"/>
        <v>0</v>
      </c>
    </row>
    <row r="23" spans="1:19" s="20" customFormat="1" ht="12" customHeight="1" x14ac:dyDescent="0.25">
      <c r="B23" s="60"/>
      <c r="C23" s="60"/>
      <c r="D23" s="60"/>
      <c r="E23" s="60"/>
      <c r="F23" s="60"/>
      <c r="G23" s="145"/>
      <c r="H23" s="60"/>
      <c r="I23" s="60"/>
      <c r="J23" s="146"/>
      <c r="K23" s="146"/>
      <c r="L23" s="146"/>
      <c r="M23" s="146"/>
      <c r="N23" s="146"/>
      <c r="O23" s="146"/>
      <c r="P23" s="146"/>
      <c r="Q23" s="146"/>
      <c r="R23" s="146"/>
    </row>
    <row r="24" spans="1:19" ht="12" customHeight="1" x14ac:dyDescent="0.3">
      <c r="B24" s="47" t="str">
        <f>'Depot Locations'!$C$10</f>
        <v>Depot 2</v>
      </c>
      <c r="C24" s="70"/>
      <c r="D24" s="70"/>
      <c r="E24" s="70"/>
      <c r="F24" s="70"/>
      <c r="G24" s="70"/>
      <c r="H24" s="70"/>
      <c r="I24" s="70"/>
      <c r="J24" s="70"/>
      <c r="K24" s="70"/>
      <c r="L24" s="70"/>
      <c r="M24" s="70"/>
      <c r="N24" s="70"/>
      <c r="O24" s="70"/>
      <c r="P24" s="70"/>
      <c r="Q24" s="70"/>
      <c r="R24" s="70"/>
      <c r="S24" s="7"/>
    </row>
    <row r="25" spans="1:19" ht="12" customHeight="1" x14ac:dyDescent="0.3">
      <c r="B25" s="71"/>
      <c r="C25" s="71"/>
      <c r="D25" s="71"/>
      <c r="E25" s="71"/>
      <c r="F25" s="71"/>
      <c r="G25" s="71"/>
      <c r="H25" s="71"/>
      <c r="I25" s="71"/>
      <c r="J25" s="71"/>
      <c r="K25" s="71"/>
      <c r="L25" s="71"/>
      <c r="M25" s="71"/>
      <c r="N25" s="71"/>
      <c r="O25" s="71"/>
      <c r="P25" s="71"/>
      <c r="Q25" s="71"/>
      <c r="R25" s="71"/>
      <c r="S25" s="7"/>
    </row>
    <row r="26" spans="1:19" s="21" customFormat="1" ht="12" customHeight="1" x14ac:dyDescent="0.3">
      <c r="A26" s="3"/>
      <c r="B26" s="22" t="s">
        <v>358</v>
      </c>
      <c r="C26" s="22"/>
      <c r="D26" s="23"/>
      <c r="E26" s="24"/>
      <c r="F26" s="23"/>
      <c r="G26" s="23"/>
      <c r="H26" s="23"/>
      <c r="I26" s="23"/>
      <c r="J26" s="23"/>
      <c r="K26" s="23"/>
      <c r="L26" s="23"/>
      <c r="M26" s="23"/>
      <c r="N26" s="23"/>
      <c r="O26" s="23"/>
      <c r="P26" s="23"/>
      <c r="Q26" s="23"/>
      <c r="R26" s="23"/>
      <c r="S26" s="7"/>
    </row>
    <row r="27" spans="1:19" s="7" customFormat="1" ht="12" customHeight="1" x14ac:dyDescent="0.3">
      <c r="A27" s="3"/>
      <c r="B27" s="59"/>
      <c r="C27" s="71"/>
      <c r="D27" s="59"/>
      <c r="E27" s="59"/>
      <c r="F27" s="59"/>
      <c r="G27" s="59"/>
      <c r="H27" s="59"/>
      <c r="I27" s="59"/>
      <c r="J27" s="59"/>
      <c r="K27" s="59"/>
      <c r="L27" s="59"/>
      <c r="M27" s="59"/>
      <c r="N27" s="59"/>
      <c r="O27" s="59"/>
      <c r="P27" s="59"/>
      <c r="Q27" s="59"/>
      <c r="R27" s="59"/>
    </row>
    <row r="28" spans="1:19" s="7" customFormat="1" ht="12" customHeight="1" x14ac:dyDescent="0.3">
      <c r="A28" s="3"/>
      <c r="B28" s="59"/>
      <c r="C28" s="59" t="s">
        <v>353</v>
      </c>
      <c r="D28" s="59"/>
      <c r="E28" s="59"/>
      <c r="F28" s="59"/>
      <c r="G28" s="62" t="s">
        <v>12</v>
      </c>
      <c r="H28" s="59"/>
      <c r="I28" s="59"/>
      <c r="J28" s="64"/>
      <c r="K28" s="64"/>
      <c r="L28" s="64"/>
      <c r="M28" s="64"/>
      <c r="N28" s="64"/>
      <c r="O28" s="64"/>
      <c r="P28" s="64"/>
      <c r="Q28" s="64"/>
      <c r="R28" s="64"/>
    </row>
    <row r="29" spans="1:19" s="7" customFormat="1" ht="12" customHeight="1" x14ac:dyDescent="0.3">
      <c r="A29" s="3"/>
      <c r="B29" s="59"/>
      <c r="C29" s="59" t="s">
        <v>411</v>
      </c>
      <c r="D29" s="59"/>
      <c r="E29" s="59"/>
      <c r="F29" s="59"/>
      <c r="G29" s="62" t="s">
        <v>12</v>
      </c>
      <c r="H29" s="59"/>
      <c r="I29" s="59"/>
      <c r="J29" s="64"/>
      <c r="K29" s="64"/>
      <c r="L29" s="64"/>
      <c r="M29" s="64"/>
      <c r="N29" s="64"/>
      <c r="O29" s="64"/>
      <c r="P29" s="64"/>
      <c r="Q29" s="64"/>
      <c r="R29" s="64"/>
    </row>
    <row r="30" spans="1:19" s="7" customFormat="1" ht="12" customHeight="1" x14ac:dyDescent="0.3">
      <c r="A30" s="3"/>
      <c r="B30" s="59"/>
      <c r="C30" s="59" t="s">
        <v>357</v>
      </c>
      <c r="D30" s="59"/>
      <c r="E30" s="59"/>
      <c r="F30" s="59"/>
      <c r="G30" s="62" t="s">
        <v>12</v>
      </c>
      <c r="H30" s="59"/>
      <c r="I30" s="59"/>
      <c r="J30" s="64"/>
      <c r="K30" s="64"/>
      <c r="L30" s="64"/>
      <c r="M30" s="64"/>
      <c r="N30" s="64"/>
      <c r="O30" s="64"/>
      <c r="P30" s="64"/>
      <c r="Q30" s="64"/>
      <c r="R30" s="64"/>
    </row>
    <row r="31" spans="1:19" ht="12" customHeight="1" x14ac:dyDescent="0.3">
      <c r="B31" s="59"/>
      <c r="C31" s="54" t="str">
        <f>"Total "&amp;B24&amp;" Maintenance"</f>
        <v>Total Depot 2 Maintenance</v>
      </c>
      <c r="D31" s="54"/>
      <c r="E31" s="68"/>
      <c r="F31" s="68"/>
      <c r="G31" s="63" t="s">
        <v>12</v>
      </c>
      <c r="H31" s="68"/>
      <c r="I31" s="68"/>
      <c r="J31" s="65">
        <f>SUM(J28:J30)</f>
        <v>0</v>
      </c>
      <c r="K31" s="65">
        <f t="shared" ref="K31" si="3">SUM(K28:K30)</f>
        <v>0</v>
      </c>
      <c r="L31" s="65">
        <f t="shared" ref="L31" si="4">SUM(L28:L30)</f>
        <v>0</v>
      </c>
      <c r="M31" s="65">
        <f t="shared" ref="M31" si="5">SUM(M28:M30)</f>
        <v>0</v>
      </c>
      <c r="N31" s="65">
        <f t="shared" ref="N31" si="6">SUM(N28:N30)</f>
        <v>0</v>
      </c>
      <c r="O31" s="65">
        <f t="shared" ref="O31" si="7">SUM(O28:O30)</f>
        <v>0</v>
      </c>
      <c r="P31" s="65">
        <f t="shared" ref="P31" si="8">SUM(P28:P30)</f>
        <v>0</v>
      </c>
      <c r="Q31" s="65">
        <f t="shared" ref="Q31" si="9">SUM(Q28:Q30)</f>
        <v>0</v>
      </c>
      <c r="R31" s="65">
        <f t="shared" ref="R31" si="10">SUM(R28:R30)</f>
        <v>0</v>
      </c>
      <c r="S31" s="7"/>
    </row>
    <row r="32" spans="1:19" ht="12" customHeight="1" x14ac:dyDescent="0.3">
      <c r="B32" s="71"/>
      <c r="C32" s="71"/>
      <c r="D32" s="71"/>
      <c r="E32" s="71"/>
      <c r="F32" s="71"/>
      <c r="G32" s="71"/>
      <c r="H32" s="71"/>
      <c r="I32" s="71"/>
      <c r="J32" s="71"/>
      <c r="K32" s="71"/>
      <c r="L32" s="71"/>
      <c r="M32" s="71"/>
      <c r="N32" s="71"/>
      <c r="O32" s="71"/>
      <c r="P32" s="71"/>
      <c r="Q32" s="71"/>
      <c r="R32" s="71"/>
    </row>
    <row r="33" spans="1:19" s="21" customFormat="1" ht="12" customHeight="1" x14ac:dyDescent="0.3">
      <c r="A33" s="3"/>
      <c r="B33" s="22" t="s">
        <v>417</v>
      </c>
      <c r="C33" s="22"/>
      <c r="D33" s="23"/>
      <c r="E33" s="24"/>
      <c r="F33" s="23"/>
      <c r="G33" s="23"/>
      <c r="H33" s="23"/>
      <c r="I33" s="23"/>
      <c r="J33" s="23"/>
      <c r="K33" s="23"/>
      <c r="L33" s="23"/>
      <c r="M33" s="23"/>
      <c r="N33" s="23"/>
      <c r="O33" s="23"/>
      <c r="P33" s="23"/>
      <c r="Q33" s="23"/>
      <c r="R33" s="23"/>
      <c r="S33" s="7"/>
    </row>
    <row r="34" spans="1:19" ht="12" customHeight="1" x14ac:dyDescent="0.3">
      <c r="B34" s="71"/>
      <c r="C34" s="71"/>
      <c r="D34" s="71"/>
      <c r="E34" s="71"/>
      <c r="F34" s="71"/>
      <c r="G34" s="71"/>
      <c r="H34" s="71"/>
      <c r="I34" s="71"/>
      <c r="J34" s="71"/>
      <c r="K34" s="71"/>
      <c r="L34" s="71"/>
      <c r="M34" s="71"/>
      <c r="N34" s="71"/>
      <c r="O34" s="71"/>
      <c r="P34" s="71"/>
      <c r="Q34" s="71"/>
      <c r="R34" s="71"/>
    </row>
    <row r="35" spans="1:19" s="6" customFormat="1" ht="12" customHeight="1" x14ac:dyDescent="0.25">
      <c r="B35" s="59"/>
      <c r="C35" s="59" t="s">
        <v>350</v>
      </c>
      <c r="D35" s="59"/>
      <c r="E35" s="59"/>
      <c r="F35" s="59"/>
      <c r="G35" s="62" t="s">
        <v>12</v>
      </c>
      <c r="H35" s="59"/>
      <c r="I35" s="59"/>
      <c r="J35" s="64"/>
      <c r="K35" s="64"/>
      <c r="L35" s="64"/>
      <c r="M35" s="64"/>
      <c r="N35" s="64"/>
      <c r="O35" s="64"/>
      <c r="P35" s="64"/>
      <c r="Q35" s="64"/>
      <c r="R35" s="64"/>
    </row>
    <row r="36" spans="1:19" s="6" customFormat="1" ht="12" customHeight="1" x14ac:dyDescent="0.25">
      <c r="B36" s="59"/>
      <c r="C36" s="59" t="s">
        <v>366</v>
      </c>
      <c r="D36" s="59"/>
      <c r="E36" s="59"/>
      <c r="F36" s="59"/>
      <c r="G36" s="62" t="s">
        <v>12</v>
      </c>
      <c r="H36" s="59"/>
      <c r="I36" s="59"/>
      <c r="J36" s="64"/>
      <c r="K36" s="64"/>
      <c r="L36" s="64"/>
      <c r="M36" s="64"/>
      <c r="N36" s="64"/>
      <c r="O36" s="64"/>
      <c r="P36" s="64"/>
      <c r="Q36" s="64"/>
      <c r="R36" s="64"/>
    </row>
    <row r="37" spans="1:19" s="6" customFormat="1" ht="12" customHeight="1" x14ac:dyDescent="0.25">
      <c r="B37" s="59"/>
      <c r="C37" s="59" t="s">
        <v>367</v>
      </c>
      <c r="D37" s="59"/>
      <c r="E37" s="59"/>
      <c r="F37" s="59"/>
      <c r="G37" s="62" t="s">
        <v>12</v>
      </c>
      <c r="H37" s="59"/>
      <c r="I37" s="59"/>
      <c r="J37" s="64"/>
      <c r="K37" s="64"/>
      <c r="L37" s="64"/>
      <c r="M37" s="64"/>
      <c r="N37" s="64"/>
      <c r="O37" s="64"/>
      <c r="P37" s="64"/>
      <c r="Q37" s="64"/>
      <c r="R37" s="64"/>
    </row>
    <row r="38" spans="1:19" s="6" customFormat="1" ht="12" customHeight="1" x14ac:dyDescent="0.25">
      <c r="B38" s="59"/>
      <c r="C38" s="59" t="s">
        <v>368</v>
      </c>
      <c r="D38" s="59"/>
      <c r="E38" s="59"/>
      <c r="F38" s="59"/>
      <c r="G38" s="62" t="s">
        <v>12</v>
      </c>
      <c r="H38" s="59"/>
      <c r="I38" s="59"/>
      <c r="J38" s="64"/>
      <c r="K38" s="64"/>
      <c r="L38" s="64"/>
      <c r="M38" s="64"/>
      <c r="N38" s="64"/>
      <c r="O38" s="64"/>
      <c r="P38" s="64"/>
      <c r="Q38" s="64"/>
      <c r="R38" s="64"/>
    </row>
    <row r="39" spans="1:19" s="6" customFormat="1" ht="12" customHeight="1" x14ac:dyDescent="0.25">
      <c r="B39" s="59"/>
      <c r="C39" s="54" t="str">
        <f>C31</f>
        <v>Total Depot 2 Maintenance</v>
      </c>
      <c r="D39" s="54"/>
      <c r="E39" s="68"/>
      <c r="F39" s="68"/>
      <c r="G39" s="63" t="s">
        <v>12</v>
      </c>
      <c r="H39" s="68"/>
      <c r="I39" s="68"/>
      <c r="J39" s="65">
        <f>SUM(J35:J38)</f>
        <v>0</v>
      </c>
      <c r="K39" s="65">
        <f t="shared" ref="K39" si="11">SUM(K35:K38)</f>
        <v>0</v>
      </c>
      <c r="L39" s="65">
        <f t="shared" ref="L39" si="12">SUM(L35:L38)</f>
        <v>0</v>
      </c>
      <c r="M39" s="65">
        <f t="shared" ref="M39" si="13">SUM(M35:M38)</f>
        <v>0</v>
      </c>
      <c r="N39" s="65">
        <f t="shared" ref="N39" si="14">SUM(N35:N38)</f>
        <v>0</v>
      </c>
      <c r="O39" s="65">
        <f t="shared" ref="O39" si="15">SUM(O35:O38)</f>
        <v>0</v>
      </c>
      <c r="P39" s="65">
        <f t="shared" ref="P39" si="16">SUM(P35:P38)</f>
        <v>0</v>
      </c>
      <c r="Q39" s="65">
        <f t="shared" ref="Q39" si="17">SUM(Q35:Q38)</f>
        <v>0</v>
      </c>
      <c r="R39" s="65">
        <f t="shared" ref="R39" si="18">SUM(R35:R38)</f>
        <v>0</v>
      </c>
    </row>
    <row r="40" spans="1:19" s="6" customFormat="1" ht="12" customHeight="1" x14ac:dyDescent="0.3">
      <c r="B40" s="59"/>
      <c r="C40" s="106" t="s">
        <v>809</v>
      </c>
      <c r="D40" s="66"/>
      <c r="E40" s="59"/>
      <c r="F40" s="59"/>
      <c r="G40" s="62"/>
      <c r="H40" s="59"/>
      <c r="I40" s="59"/>
      <c r="J40" s="107">
        <f>IF(ABS(J31-J39)&lt;2,0,1)</f>
        <v>0</v>
      </c>
      <c r="K40" s="107">
        <f t="shared" ref="K40" si="19">IF(ABS(K31-K39)&lt;2,0,1)</f>
        <v>0</v>
      </c>
      <c r="L40" s="107">
        <f t="shared" ref="L40" si="20">IF(ABS(L31-L39)&lt;2,0,1)</f>
        <v>0</v>
      </c>
      <c r="M40" s="107">
        <f t="shared" ref="M40" si="21">IF(ABS(M31-M39)&lt;2,0,1)</f>
        <v>0</v>
      </c>
      <c r="N40" s="107">
        <f t="shared" ref="N40" si="22">IF(ABS(N31-N39)&lt;2,0,1)</f>
        <v>0</v>
      </c>
      <c r="O40" s="107">
        <f t="shared" ref="O40" si="23">IF(ABS(O31-O39)&lt;2,0,1)</f>
        <v>0</v>
      </c>
      <c r="P40" s="107">
        <f t="shared" ref="P40" si="24">IF(ABS(P31-P39)&lt;2,0,1)</f>
        <v>0</v>
      </c>
      <c r="Q40" s="107">
        <f t="shared" ref="Q40" si="25">IF(ABS(Q31-Q39)&lt;2,0,1)</f>
        <v>0</v>
      </c>
      <c r="R40" s="107">
        <f t="shared" ref="R40" si="26">IF(ABS(R31-R39)&lt;2,0,1)</f>
        <v>0</v>
      </c>
    </row>
    <row r="41" spans="1:19" s="20" customFormat="1" ht="12" customHeight="1" x14ac:dyDescent="0.25">
      <c r="B41" s="60"/>
      <c r="C41" s="60"/>
      <c r="D41" s="60"/>
      <c r="E41" s="60"/>
      <c r="F41" s="60"/>
      <c r="G41" s="145"/>
      <c r="H41" s="60"/>
      <c r="I41" s="60"/>
      <c r="J41" s="146"/>
      <c r="K41" s="146"/>
      <c r="L41" s="146"/>
      <c r="M41" s="146"/>
      <c r="N41" s="146"/>
      <c r="O41" s="146"/>
      <c r="P41" s="146"/>
      <c r="Q41" s="146"/>
      <c r="R41" s="146"/>
    </row>
    <row r="42" spans="1:19" ht="12" customHeight="1" x14ac:dyDescent="0.3">
      <c r="B42" s="47" t="str">
        <f>'Depot Locations'!$C$11</f>
        <v>Depot 3</v>
      </c>
      <c r="C42" s="70"/>
      <c r="D42" s="70"/>
      <c r="E42" s="70"/>
      <c r="F42" s="70"/>
      <c r="G42" s="70"/>
      <c r="H42" s="70"/>
      <c r="I42" s="70"/>
      <c r="J42" s="70"/>
      <c r="K42" s="70"/>
      <c r="L42" s="70"/>
      <c r="M42" s="70"/>
      <c r="N42" s="70"/>
      <c r="O42" s="70"/>
      <c r="P42" s="70"/>
      <c r="Q42" s="70"/>
      <c r="R42" s="70"/>
      <c r="S42" s="7"/>
    </row>
    <row r="43" spans="1:19" ht="12" customHeight="1" x14ac:dyDescent="0.3">
      <c r="B43" s="71"/>
      <c r="C43" s="71"/>
      <c r="D43" s="71"/>
      <c r="E43" s="71"/>
      <c r="F43" s="71"/>
      <c r="G43" s="71"/>
      <c r="H43" s="71"/>
      <c r="I43" s="71"/>
      <c r="J43" s="71"/>
      <c r="K43" s="71"/>
      <c r="L43" s="71"/>
      <c r="M43" s="71"/>
      <c r="N43" s="71"/>
      <c r="O43" s="71"/>
      <c r="P43" s="71"/>
      <c r="Q43" s="71"/>
      <c r="R43" s="71"/>
      <c r="S43" s="7"/>
    </row>
    <row r="44" spans="1:19" s="21" customFormat="1" ht="12" customHeight="1" x14ac:dyDescent="0.3">
      <c r="A44" s="3"/>
      <c r="B44" s="22" t="s">
        <v>358</v>
      </c>
      <c r="C44" s="22"/>
      <c r="D44" s="23"/>
      <c r="E44" s="24"/>
      <c r="F44" s="23"/>
      <c r="G44" s="23"/>
      <c r="H44" s="23"/>
      <c r="I44" s="23"/>
      <c r="J44" s="23"/>
      <c r="K44" s="23"/>
      <c r="L44" s="23"/>
      <c r="M44" s="23"/>
      <c r="N44" s="23"/>
      <c r="O44" s="23"/>
      <c r="P44" s="23"/>
      <c r="Q44" s="23"/>
      <c r="R44" s="23"/>
      <c r="S44" s="7"/>
    </row>
    <row r="45" spans="1:19" s="7" customFormat="1" ht="12" customHeight="1" x14ac:dyDescent="0.3">
      <c r="A45" s="3"/>
      <c r="B45" s="59"/>
      <c r="C45" s="71"/>
      <c r="D45" s="59"/>
      <c r="E45" s="59"/>
      <c r="F45" s="59"/>
      <c r="G45" s="59"/>
      <c r="H45" s="59"/>
      <c r="I45" s="59"/>
      <c r="J45" s="59"/>
      <c r="K45" s="59"/>
      <c r="L45" s="59"/>
      <c r="M45" s="59"/>
      <c r="N45" s="59"/>
      <c r="O45" s="59"/>
      <c r="P45" s="59"/>
      <c r="Q45" s="59"/>
      <c r="R45" s="59"/>
    </row>
    <row r="46" spans="1:19" s="7" customFormat="1" ht="12" customHeight="1" x14ac:dyDescent="0.3">
      <c r="A46" s="3"/>
      <c r="B46" s="59"/>
      <c r="C46" s="59" t="s">
        <v>353</v>
      </c>
      <c r="D46" s="59"/>
      <c r="E46" s="59"/>
      <c r="F46" s="59"/>
      <c r="G46" s="62" t="s">
        <v>12</v>
      </c>
      <c r="H46" s="59"/>
      <c r="I46" s="59"/>
      <c r="J46" s="64"/>
      <c r="K46" s="64"/>
      <c r="L46" s="64"/>
      <c r="M46" s="64"/>
      <c r="N46" s="64"/>
      <c r="O46" s="64"/>
      <c r="P46" s="64"/>
      <c r="Q46" s="64"/>
      <c r="R46" s="64"/>
    </row>
    <row r="47" spans="1:19" s="7" customFormat="1" ht="12" customHeight="1" x14ac:dyDescent="0.3">
      <c r="A47" s="3"/>
      <c r="B47" s="59"/>
      <c r="C47" s="59" t="s">
        <v>411</v>
      </c>
      <c r="D47" s="59"/>
      <c r="E47" s="59"/>
      <c r="F47" s="59"/>
      <c r="G47" s="62" t="s">
        <v>12</v>
      </c>
      <c r="H47" s="59"/>
      <c r="I47" s="59"/>
      <c r="J47" s="64"/>
      <c r="K47" s="64"/>
      <c r="L47" s="64"/>
      <c r="M47" s="64"/>
      <c r="N47" s="64"/>
      <c r="O47" s="64"/>
      <c r="P47" s="64"/>
      <c r="Q47" s="64"/>
      <c r="R47" s="64"/>
    </row>
    <row r="48" spans="1:19" s="7" customFormat="1" ht="12" customHeight="1" x14ac:dyDescent="0.3">
      <c r="A48" s="3"/>
      <c r="B48" s="59"/>
      <c r="C48" s="59" t="s">
        <v>357</v>
      </c>
      <c r="D48" s="59"/>
      <c r="E48" s="59"/>
      <c r="F48" s="59"/>
      <c r="G48" s="62" t="s">
        <v>12</v>
      </c>
      <c r="H48" s="59"/>
      <c r="I48" s="59"/>
      <c r="J48" s="64"/>
      <c r="K48" s="64"/>
      <c r="L48" s="64"/>
      <c r="M48" s="64"/>
      <c r="N48" s="64"/>
      <c r="O48" s="64"/>
      <c r="P48" s="64"/>
      <c r="Q48" s="64"/>
      <c r="R48" s="64"/>
    </row>
    <row r="49" spans="1:19" ht="12" customHeight="1" x14ac:dyDescent="0.3">
      <c r="B49" s="59"/>
      <c r="C49" s="54" t="str">
        <f>"Total "&amp;B42&amp;" Maintenance"</f>
        <v>Total Depot 3 Maintenance</v>
      </c>
      <c r="D49" s="54"/>
      <c r="E49" s="68"/>
      <c r="F49" s="68"/>
      <c r="G49" s="63" t="s">
        <v>12</v>
      </c>
      <c r="H49" s="68"/>
      <c r="I49" s="68"/>
      <c r="J49" s="65">
        <f>SUM(J46:J48)</f>
        <v>0</v>
      </c>
      <c r="K49" s="65">
        <f t="shared" ref="K49" si="27">SUM(K46:K48)</f>
        <v>0</v>
      </c>
      <c r="L49" s="65">
        <f t="shared" ref="L49" si="28">SUM(L46:L48)</f>
        <v>0</v>
      </c>
      <c r="M49" s="65">
        <f t="shared" ref="M49" si="29">SUM(M46:M48)</f>
        <v>0</v>
      </c>
      <c r="N49" s="65">
        <f t="shared" ref="N49" si="30">SUM(N46:N48)</f>
        <v>0</v>
      </c>
      <c r="O49" s="65">
        <f t="shared" ref="O49" si="31">SUM(O46:O48)</f>
        <v>0</v>
      </c>
      <c r="P49" s="65">
        <f t="shared" ref="P49" si="32">SUM(P46:P48)</f>
        <v>0</v>
      </c>
      <c r="Q49" s="65">
        <f t="shared" ref="Q49" si="33">SUM(Q46:Q48)</f>
        <v>0</v>
      </c>
      <c r="R49" s="65">
        <f t="shared" ref="R49" si="34">SUM(R46:R48)</f>
        <v>0</v>
      </c>
      <c r="S49" s="7"/>
    </row>
    <row r="50" spans="1:19" ht="12" customHeight="1" x14ac:dyDescent="0.3">
      <c r="B50" s="71"/>
      <c r="C50" s="71"/>
      <c r="D50" s="71"/>
      <c r="E50" s="71"/>
      <c r="F50" s="71"/>
      <c r="G50" s="71"/>
      <c r="H50" s="71"/>
      <c r="I50" s="71"/>
      <c r="J50" s="71"/>
      <c r="K50" s="71"/>
      <c r="L50" s="71"/>
      <c r="M50" s="71"/>
      <c r="N50" s="71"/>
      <c r="O50" s="71"/>
      <c r="P50" s="71"/>
      <c r="Q50" s="71"/>
      <c r="R50" s="71"/>
    </row>
    <row r="51" spans="1:19" s="21" customFormat="1" ht="12" customHeight="1" x14ac:dyDescent="0.3">
      <c r="A51" s="3"/>
      <c r="B51" s="22" t="s">
        <v>417</v>
      </c>
      <c r="C51" s="22"/>
      <c r="D51" s="23"/>
      <c r="E51" s="24"/>
      <c r="F51" s="23"/>
      <c r="G51" s="23"/>
      <c r="H51" s="23"/>
      <c r="I51" s="23"/>
      <c r="J51" s="23"/>
      <c r="K51" s="23"/>
      <c r="L51" s="23"/>
      <c r="M51" s="23"/>
      <c r="N51" s="23"/>
      <c r="O51" s="23"/>
      <c r="P51" s="23"/>
      <c r="Q51" s="23"/>
      <c r="R51" s="23"/>
      <c r="S51" s="7"/>
    </row>
    <row r="52" spans="1:19" ht="12" customHeight="1" x14ac:dyDescent="0.3">
      <c r="B52" s="71"/>
      <c r="C52" s="71"/>
      <c r="D52" s="71"/>
      <c r="E52" s="71"/>
      <c r="F52" s="71"/>
      <c r="G52" s="71"/>
      <c r="H52" s="71"/>
      <c r="I52" s="71"/>
      <c r="J52" s="71"/>
      <c r="K52" s="71"/>
      <c r="L52" s="71"/>
      <c r="M52" s="71"/>
      <c r="N52" s="71"/>
      <c r="O52" s="71"/>
      <c r="P52" s="71"/>
      <c r="Q52" s="71"/>
      <c r="R52" s="71"/>
    </row>
    <row r="53" spans="1:19" s="6" customFormat="1" ht="12" customHeight="1" x14ac:dyDescent="0.25">
      <c r="B53" s="59"/>
      <c r="C53" s="59" t="s">
        <v>350</v>
      </c>
      <c r="D53" s="59"/>
      <c r="E53" s="59"/>
      <c r="F53" s="59"/>
      <c r="G53" s="62" t="s">
        <v>12</v>
      </c>
      <c r="H53" s="59"/>
      <c r="I53" s="59"/>
      <c r="J53" s="64"/>
      <c r="K53" s="64"/>
      <c r="L53" s="64"/>
      <c r="M53" s="64"/>
      <c r="N53" s="64"/>
      <c r="O53" s="64"/>
      <c r="P53" s="64"/>
      <c r="Q53" s="64"/>
      <c r="R53" s="64"/>
    </row>
    <row r="54" spans="1:19" s="6" customFormat="1" ht="12" customHeight="1" x14ac:dyDescent="0.25">
      <c r="B54" s="59"/>
      <c r="C54" s="59" t="s">
        <v>366</v>
      </c>
      <c r="D54" s="59"/>
      <c r="E54" s="59"/>
      <c r="F54" s="59"/>
      <c r="G54" s="62" t="s">
        <v>12</v>
      </c>
      <c r="H54" s="59"/>
      <c r="I54" s="59"/>
      <c r="J54" s="64"/>
      <c r="K54" s="64"/>
      <c r="L54" s="64"/>
      <c r="M54" s="64"/>
      <c r="N54" s="64"/>
      <c r="O54" s="64"/>
      <c r="P54" s="64"/>
      <c r="Q54" s="64"/>
      <c r="R54" s="64"/>
    </row>
    <row r="55" spans="1:19" s="6" customFormat="1" ht="12" customHeight="1" x14ac:dyDescent="0.25">
      <c r="B55" s="59"/>
      <c r="C55" s="59" t="s">
        <v>367</v>
      </c>
      <c r="D55" s="59"/>
      <c r="E55" s="59"/>
      <c r="F55" s="59"/>
      <c r="G55" s="62" t="s">
        <v>12</v>
      </c>
      <c r="H55" s="59"/>
      <c r="I55" s="59"/>
      <c r="J55" s="64"/>
      <c r="K55" s="64"/>
      <c r="L55" s="64"/>
      <c r="M55" s="64"/>
      <c r="N55" s="64"/>
      <c r="O55" s="64"/>
      <c r="P55" s="64"/>
      <c r="Q55" s="64"/>
      <c r="R55" s="64"/>
    </row>
    <row r="56" spans="1:19" s="6" customFormat="1" ht="12" customHeight="1" x14ac:dyDescent="0.25">
      <c r="B56" s="59"/>
      <c r="C56" s="59" t="s">
        <v>368</v>
      </c>
      <c r="D56" s="59"/>
      <c r="E56" s="59"/>
      <c r="F56" s="59"/>
      <c r="G56" s="62" t="s">
        <v>12</v>
      </c>
      <c r="H56" s="59"/>
      <c r="I56" s="59"/>
      <c r="J56" s="64"/>
      <c r="K56" s="64"/>
      <c r="L56" s="64"/>
      <c r="M56" s="64"/>
      <c r="N56" s="64"/>
      <c r="O56" s="64"/>
      <c r="P56" s="64"/>
      <c r="Q56" s="64"/>
      <c r="R56" s="64"/>
    </row>
    <row r="57" spans="1:19" s="6" customFormat="1" ht="12" customHeight="1" x14ac:dyDescent="0.25">
      <c r="B57" s="59"/>
      <c r="C57" s="54" t="str">
        <f>C49</f>
        <v>Total Depot 3 Maintenance</v>
      </c>
      <c r="D57" s="54"/>
      <c r="E57" s="68"/>
      <c r="F57" s="68"/>
      <c r="G57" s="63" t="s">
        <v>12</v>
      </c>
      <c r="H57" s="68"/>
      <c r="I57" s="68"/>
      <c r="J57" s="65">
        <f>SUM(J53:J56)</f>
        <v>0</v>
      </c>
      <c r="K57" s="65">
        <f t="shared" ref="K57" si="35">SUM(K53:K56)</f>
        <v>0</v>
      </c>
      <c r="L57" s="65">
        <f t="shared" ref="L57" si="36">SUM(L53:L56)</f>
        <v>0</v>
      </c>
      <c r="M57" s="65">
        <f t="shared" ref="M57" si="37">SUM(M53:M56)</f>
        <v>0</v>
      </c>
      <c r="N57" s="65">
        <f t="shared" ref="N57" si="38">SUM(N53:N56)</f>
        <v>0</v>
      </c>
      <c r="O57" s="65">
        <f t="shared" ref="O57" si="39">SUM(O53:O56)</f>
        <v>0</v>
      </c>
      <c r="P57" s="65">
        <f t="shared" ref="P57" si="40">SUM(P53:P56)</f>
        <v>0</v>
      </c>
      <c r="Q57" s="65">
        <f t="shared" ref="Q57" si="41">SUM(Q53:Q56)</f>
        <v>0</v>
      </c>
      <c r="R57" s="65">
        <f t="shared" ref="R57" si="42">SUM(R53:R56)</f>
        <v>0</v>
      </c>
    </row>
    <row r="58" spans="1:19" s="6" customFormat="1" ht="12" customHeight="1" x14ac:dyDescent="0.3">
      <c r="B58" s="59"/>
      <c r="C58" s="106" t="s">
        <v>809</v>
      </c>
      <c r="D58" s="66"/>
      <c r="E58" s="59"/>
      <c r="F58" s="59"/>
      <c r="G58" s="62"/>
      <c r="H58" s="59"/>
      <c r="I58" s="59"/>
      <c r="J58" s="107">
        <f>IF(ABS(J49-J57)&lt;2,0,1)</f>
        <v>0</v>
      </c>
      <c r="K58" s="107">
        <f t="shared" ref="K58" si="43">IF(ABS(K49-K57)&lt;2,0,1)</f>
        <v>0</v>
      </c>
      <c r="L58" s="107">
        <f t="shared" ref="L58" si="44">IF(ABS(L49-L57)&lt;2,0,1)</f>
        <v>0</v>
      </c>
      <c r="M58" s="107">
        <f t="shared" ref="M58" si="45">IF(ABS(M49-M57)&lt;2,0,1)</f>
        <v>0</v>
      </c>
      <c r="N58" s="107">
        <f t="shared" ref="N58" si="46">IF(ABS(N49-N57)&lt;2,0,1)</f>
        <v>0</v>
      </c>
      <c r="O58" s="107">
        <f t="shared" ref="O58" si="47">IF(ABS(O49-O57)&lt;2,0,1)</f>
        <v>0</v>
      </c>
      <c r="P58" s="107">
        <f t="shared" ref="P58" si="48">IF(ABS(P49-P57)&lt;2,0,1)</f>
        <v>0</v>
      </c>
      <c r="Q58" s="107">
        <f t="shared" ref="Q58" si="49">IF(ABS(Q49-Q57)&lt;2,0,1)</f>
        <v>0</v>
      </c>
      <c r="R58" s="107">
        <f t="shared" ref="R58" si="50">IF(ABS(R49-R57)&lt;2,0,1)</f>
        <v>0</v>
      </c>
    </row>
    <row r="59" spans="1:19" s="20" customFormat="1" ht="12" customHeight="1" x14ac:dyDescent="0.25">
      <c r="B59" s="60"/>
      <c r="C59" s="60"/>
      <c r="D59" s="60"/>
      <c r="E59" s="60"/>
      <c r="F59" s="60"/>
      <c r="G59" s="145"/>
      <c r="H59" s="60"/>
      <c r="I59" s="60"/>
      <c r="J59" s="146"/>
      <c r="K59" s="146"/>
      <c r="L59" s="146"/>
      <c r="M59" s="146"/>
      <c r="N59" s="146"/>
      <c r="O59" s="146"/>
      <c r="P59" s="146"/>
      <c r="Q59" s="146"/>
      <c r="R59" s="146"/>
    </row>
    <row r="60" spans="1:19" ht="12" customHeight="1" x14ac:dyDescent="0.3">
      <c r="B60" s="47" t="str">
        <f>'Depot Locations'!$C$12</f>
        <v>Depot 4</v>
      </c>
      <c r="C60" s="70"/>
      <c r="D60" s="70"/>
      <c r="E60" s="70"/>
      <c r="F60" s="70"/>
      <c r="G60" s="70"/>
      <c r="H60" s="70"/>
      <c r="I60" s="70"/>
      <c r="J60" s="70"/>
      <c r="K60" s="70"/>
      <c r="L60" s="70"/>
      <c r="M60" s="70"/>
      <c r="N60" s="70"/>
      <c r="O60" s="70"/>
      <c r="P60" s="70"/>
      <c r="Q60" s="70"/>
      <c r="R60" s="70"/>
      <c r="S60" s="7"/>
    </row>
    <row r="61" spans="1:19" ht="12" customHeight="1" x14ac:dyDescent="0.3">
      <c r="B61" s="71"/>
      <c r="C61" s="71"/>
      <c r="D61" s="71"/>
      <c r="E61" s="71"/>
      <c r="F61" s="71"/>
      <c r="G61" s="71"/>
      <c r="H61" s="71"/>
      <c r="I61" s="71"/>
      <c r="J61" s="71"/>
      <c r="K61" s="71"/>
      <c r="L61" s="71"/>
      <c r="M61" s="71"/>
      <c r="N61" s="71"/>
      <c r="O61" s="71"/>
      <c r="P61" s="71"/>
      <c r="Q61" s="71"/>
      <c r="R61" s="71"/>
      <c r="S61" s="7"/>
    </row>
    <row r="62" spans="1:19" s="21" customFormat="1" ht="12" customHeight="1" x14ac:dyDescent="0.3">
      <c r="A62" s="3"/>
      <c r="B62" s="22" t="s">
        <v>358</v>
      </c>
      <c r="C62" s="22"/>
      <c r="D62" s="23"/>
      <c r="E62" s="24"/>
      <c r="F62" s="23"/>
      <c r="G62" s="23"/>
      <c r="H62" s="23"/>
      <c r="I62" s="23"/>
      <c r="J62" s="23"/>
      <c r="K62" s="23"/>
      <c r="L62" s="23"/>
      <c r="M62" s="23"/>
      <c r="N62" s="23"/>
      <c r="O62" s="23"/>
      <c r="P62" s="23"/>
      <c r="Q62" s="23"/>
      <c r="R62" s="23"/>
      <c r="S62" s="7"/>
    </row>
    <row r="63" spans="1:19" s="7" customFormat="1" ht="12" customHeight="1" x14ac:dyDescent="0.3">
      <c r="A63" s="3"/>
      <c r="B63" s="59"/>
      <c r="C63" s="71"/>
      <c r="D63" s="59"/>
      <c r="E63" s="59"/>
      <c r="F63" s="59"/>
      <c r="G63" s="59"/>
      <c r="H63" s="59"/>
      <c r="I63" s="59"/>
      <c r="J63" s="59"/>
      <c r="K63" s="59"/>
      <c r="L63" s="59"/>
      <c r="M63" s="59"/>
      <c r="N63" s="59"/>
      <c r="O63" s="59"/>
      <c r="P63" s="59"/>
      <c r="Q63" s="59"/>
      <c r="R63" s="59"/>
    </row>
    <row r="64" spans="1:19" s="7" customFormat="1" ht="12" customHeight="1" x14ac:dyDescent="0.3">
      <c r="A64" s="3"/>
      <c r="B64" s="59"/>
      <c r="C64" s="59" t="s">
        <v>353</v>
      </c>
      <c r="D64" s="59"/>
      <c r="E64" s="59"/>
      <c r="F64" s="59"/>
      <c r="G64" s="62" t="s">
        <v>12</v>
      </c>
      <c r="H64" s="59"/>
      <c r="I64" s="59"/>
      <c r="J64" s="64"/>
      <c r="K64" s="64"/>
      <c r="L64" s="64"/>
      <c r="M64" s="64"/>
      <c r="N64" s="64"/>
      <c r="O64" s="64"/>
      <c r="P64" s="64"/>
      <c r="Q64" s="64"/>
      <c r="R64" s="64"/>
    </row>
    <row r="65" spans="1:19" s="7" customFormat="1" ht="12" customHeight="1" x14ac:dyDescent="0.3">
      <c r="A65" s="3"/>
      <c r="B65" s="59"/>
      <c r="C65" s="59" t="s">
        <v>411</v>
      </c>
      <c r="D65" s="59"/>
      <c r="E65" s="59"/>
      <c r="F65" s="59"/>
      <c r="G65" s="62" t="s">
        <v>12</v>
      </c>
      <c r="H65" s="59"/>
      <c r="I65" s="59"/>
      <c r="J65" s="64"/>
      <c r="K65" s="64"/>
      <c r="L65" s="64"/>
      <c r="M65" s="64"/>
      <c r="N65" s="64"/>
      <c r="O65" s="64"/>
      <c r="P65" s="64"/>
      <c r="Q65" s="64"/>
      <c r="R65" s="64"/>
    </row>
    <row r="66" spans="1:19" s="7" customFormat="1" ht="12" customHeight="1" x14ac:dyDescent="0.3">
      <c r="A66" s="3"/>
      <c r="B66" s="59"/>
      <c r="C66" s="59" t="s">
        <v>357</v>
      </c>
      <c r="D66" s="59"/>
      <c r="E66" s="59"/>
      <c r="F66" s="59"/>
      <c r="G66" s="62" t="s">
        <v>12</v>
      </c>
      <c r="H66" s="59"/>
      <c r="I66" s="59"/>
      <c r="J66" s="64"/>
      <c r="K66" s="64"/>
      <c r="L66" s="64"/>
      <c r="M66" s="64"/>
      <c r="N66" s="64"/>
      <c r="O66" s="64"/>
      <c r="P66" s="64"/>
      <c r="Q66" s="64"/>
      <c r="R66" s="64"/>
    </row>
    <row r="67" spans="1:19" ht="12" customHeight="1" x14ac:dyDescent="0.3">
      <c r="B67" s="59"/>
      <c r="C67" s="54" t="str">
        <f>"Total "&amp;B60&amp;" Maintenance"</f>
        <v>Total Depot 4 Maintenance</v>
      </c>
      <c r="D67" s="54"/>
      <c r="E67" s="68"/>
      <c r="F67" s="68"/>
      <c r="G67" s="63" t="s">
        <v>12</v>
      </c>
      <c r="H67" s="68"/>
      <c r="I67" s="68"/>
      <c r="J67" s="65">
        <f>SUM(J64:J66)</f>
        <v>0</v>
      </c>
      <c r="K67" s="65">
        <f t="shared" ref="K67" si="51">SUM(K64:K66)</f>
        <v>0</v>
      </c>
      <c r="L67" s="65">
        <f t="shared" ref="L67" si="52">SUM(L64:L66)</f>
        <v>0</v>
      </c>
      <c r="M67" s="65">
        <f t="shared" ref="M67" si="53">SUM(M64:M66)</f>
        <v>0</v>
      </c>
      <c r="N67" s="65">
        <f t="shared" ref="N67" si="54">SUM(N64:N66)</f>
        <v>0</v>
      </c>
      <c r="O67" s="65">
        <f t="shared" ref="O67" si="55">SUM(O64:O66)</f>
        <v>0</v>
      </c>
      <c r="P67" s="65">
        <f t="shared" ref="P67" si="56">SUM(P64:P66)</f>
        <v>0</v>
      </c>
      <c r="Q67" s="65">
        <f t="shared" ref="Q67" si="57">SUM(Q64:Q66)</f>
        <v>0</v>
      </c>
      <c r="R67" s="65">
        <f t="shared" ref="R67" si="58">SUM(R64:R66)</f>
        <v>0</v>
      </c>
      <c r="S67" s="7"/>
    </row>
    <row r="68" spans="1:19" ht="12" customHeight="1" x14ac:dyDescent="0.3">
      <c r="B68" s="71"/>
      <c r="C68" s="71"/>
      <c r="D68" s="71"/>
      <c r="E68" s="71"/>
      <c r="F68" s="71"/>
      <c r="G68" s="71"/>
      <c r="H68" s="71"/>
      <c r="I68" s="71"/>
      <c r="J68" s="71"/>
      <c r="K68" s="71"/>
      <c r="L68" s="71"/>
      <c r="M68" s="71"/>
      <c r="N68" s="71"/>
      <c r="O68" s="71"/>
      <c r="P68" s="71"/>
      <c r="Q68" s="71"/>
      <c r="R68" s="71"/>
    </row>
    <row r="69" spans="1:19" s="21" customFormat="1" ht="12" customHeight="1" x14ac:dyDescent="0.3">
      <c r="A69" s="3"/>
      <c r="B69" s="22" t="s">
        <v>417</v>
      </c>
      <c r="C69" s="22"/>
      <c r="D69" s="23"/>
      <c r="E69" s="24"/>
      <c r="F69" s="23"/>
      <c r="G69" s="23"/>
      <c r="H69" s="23"/>
      <c r="I69" s="23"/>
      <c r="J69" s="23"/>
      <c r="K69" s="23"/>
      <c r="L69" s="23"/>
      <c r="M69" s="23"/>
      <c r="N69" s="23"/>
      <c r="O69" s="23"/>
      <c r="P69" s="23"/>
      <c r="Q69" s="23"/>
      <c r="R69" s="23"/>
      <c r="S69" s="7"/>
    </row>
    <row r="70" spans="1:19" ht="12" customHeight="1" x14ac:dyDescent="0.3">
      <c r="B70" s="71"/>
      <c r="C70" s="71"/>
      <c r="D70" s="71"/>
      <c r="E70" s="71"/>
      <c r="F70" s="71"/>
      <c r="G70" s="71"/>
      <c r="H70" s="71"/>
      <c r="I70" s="71"/>
      <c r="J70" s="71"/>
      <c r="K70" s="71"/>
      <c r="L70" s="71"/>
      <c r="M70" s="71"/>
      <c r="N70" s="71"/>
      <c r="O70" s="71"/>
      <c r="P70" s="71"/>
      <c r="Q70" s="71"/>
      <c r="R70" s="71"/>
    </row>
    <row r="71" spans="1:19" s="6" customFormat="1" ht="12" customHeight="1" x14ac:dyDescent="0.25">
      <c r="B71" s="59"/>
      <c r="C71" s="59" t="s">
        <v>350</v>
      </c>
      <c r="D71" s="59"/>
      <c r="E71" s="59"/>
      <c r="F71" s="59"/>
      <c r="G71" s="62" t="s">
        <v>12</v>
      </c>
      <c r="H71" s="59"/>
      <c r="I71" s="59"/>
      <c r="J71" s="64"/>
      <c r="K71" s="64"/>
      <c r="L71" s="64"/>
      <c r="M71" s="64"/>
      <c r="N71" s="64"/>
      <c r="O71" s="64"/>
      <c r="P71" s="64"/>
      <c r="Q71" s="64"/>
      <c r="R71" s="64"/>
    </row>
    <row r="72" spans="1:19" s="6" customFormat="1" ht="12" customHeight="1" x14ac:dyDescent="0.25">
      <c r="B72" s="59"/>
      <c r="C72" s="59" t="s">
        <v>366</v>
      </c>
      <c r="D72" s="59"/>
      <c r="E72" s="59"/>
      <c r="F72" s="59"/>
      <c r="G72" s="62" t="s">
        <v>12</v>
      </c>
      <c r="H72" s="59"/>
      <c r="I72" s="59"/>
      <c r="J72" s="64"/>
      <c r="K72" s="64"/>
      <c r="L72" s="64"/>
      <c r="M72" s="64"/>
      <c r="N72" s="64"/>
      <c r="O72" s="64"/>
      <c r="P72" s="64"/>
      <c r="Q72" s="64"/>
      <c r="R72" s="64"/>
    </row>
    <row r="73" spans="1:19" s="6" customFormat="1" ht="12" customHeight="1" x14ac:dyDescent="0.25">
      <c r="B73" s="59"/>
      <c r="C73" s="59" t="s">
        <v>367</v>
      </c>
      <c r="D73" s="59"/>
      <c r="E73" s="59"/>
      <c r="F73" s="59"/>
      <c r="G73" s="62" t="s">
        <v>12</v>
      </c>
      <c r="H73" s="59"/>
      <c r="I73" s="59"/>
      <c r="J73" s="64"/>
      <c r="K73" s="64"/>
      <c r="L73" s="64"/>
      <c r="M73" s="64"/>
      <c r="N73" s="64"/>
      <c r="O73" s="64"/>
      <c r="P73" s="64"/>
      <c r="Q73" s="64"/>
      <c r="R73" s="64"/>
    </row>
    <row r="74" spans="1:19" s="6" customFormat="1" ht="12" customHeight="1" x14ac:dyDescent="0.25">
      <c r="B74" s="59"/>
      <c r="C74" s="59" t="s">
        <v>368</v>
      </c>
      <c r="D74" s="59"/>
      <c r="E74" s="59"/>
      <c r="F74" s="59"/>
      <c r="G74" s="62" t="s">
        <v>12</v>
      </c>
      <c r="H74" s="59"/>
      <c r="I74" s="59"/>
      <c r="J74" s="64"/>
      <c r="K74" s="64"/>
      <c r="L74" s="64"/>
      <c r="M74" s="64"/>
      <c r="N74" s="64"/>
      <c r="O74" s="64"/>
      <c r="P74" s="64"/>
      <c r="Q74" s="64"/>
      <c r="R74" s="64"/>
    </row>
    <row r="75" spans="1:19" s="6" customFormat="1" ht="12" customHeight="1" x14ac:dyDescent="0.25">
      <c r="B75" s="59"/>
      <c r="C75" s="54" t="str">
        <f>C67</f>
        <v>Total Depot 4 Maintenance</v>
      </c>
      <c r="D75" s="54"/>
      <c r="E75" s="68"/>
      <c r="F75" s="68"/>
      <c r="G75" s="63" t="s">
        <v>12</v>
      </c>
      <c r="H75" s="68"/>
      <c r="I75" s="68"/>
      <c r="J75" s="65">
        <f>SUM(J71:J74)</f>
        <v>0</v>
      </c>
      <c r="K75" s="65">
        <f t="shared" ref="K75" si="59">SUM(K71:K74)</f>
        <v>0</v>
      </c>
      <c r="L75" s="65">
        <f t="shared" ref="L75" si="60">SUM(L71:L74)</f>
        <v>0</v>
      </c>
      <c r="M75" s="65">
        <f t="shared" ref="M75" si="61">SUM(M71:M74)</f>
        <v>0</v>
      </c>
      <c r="N75" s="65">
        <f t="shared" ref="N75" si="62">SUM(N71:N74)</f>
        <v>0</v>
      </c>
      <c r="O75" s="65">
        <f t="shared" ref="O75" si="63">SUM(O71:O74)</f>
        <v>0</v>
      </c>
      <c r="P75" s="65">
        <f t="shared" ref="P75" si="64">SUM(P71:P74)</f>
        <v>0</v>
      </c>
      <c r="Q75" s="65">
        <f t="shared" ref="Q75" si="65">SUM(Q71:Q74)</f>
        <v>0</v>
      </c>
      <c r="R75" s="65">
        <f t="shared" ref="R75" si="66">SUM(R71:R74)</f>
        <v>0</v>
      </c>
    </row>
    <row r="76" spans="1:19" s="6" customFormat="1" ht="12" customHeight="1" x14ac:dyDescent="0.3">
      <c r="B76" s="59"/>
      <c r="C76" s="106" t="s">
        <v>809</v>
      </c>
      <c r="D76" s="66"/>
      <c r="E76" s="59"/>
      <c r="F76" s="59"/>
      <c r="G76" s="62"/>
      <c r="H76" s="59"/>
      <c r="I76" s="59"/>
      <c r="J76" s="107">
        <f>IF(ABS(J67-J75)&lt;2,0,1)</f>
        <v>0</v>
      </c>
      <c r="K76" s="107">
        <f t="shared" ref="K76" si="67">IF(ABS(K67-K75)&lt;2,0,1)</f>
        <v>0</v>
      </c>
      <c r="L76" s="107">
        <f t="shared" ref="L76" si="68">IF(ABS(L67-L75)&lt;2,0,1)</f>
        <v>0</v>
      </c>
      <c r="M76" s="107">
        <f t="shared" ref="M76" si="69">IF(ABS(M67-M75)&lt;2,0,1)</f>
        <v>0</v>
      </c>
      <c r="N76" s="107">
        <f t="shared" ref="N76" si="70">IF(ABS(N67-N75)&lt;2,0,1)</f>
        <v>0</v>
      </c>
      <c r="O76" s="107">
        <f t="shared" ref="O76" si="71">IF(ABS(O67-O75)&lt;2,0,1)</f>
        <v>0</v>
      </c>
      <c r="P76" s="107">
        <f t="shared" ref="P76" si="72">IF(ABS(P67-P75)&lt;2,0,1)</f>
        <v>0</v>
      </c>
      <c r="Q76" s="107">
        <f t="shared" ref="Q76" si="73">IF(ABS(Q67-Q75)&lt;2,0,1)</f>
        <v>0</v>
      </c>
      <c r="R76" s="107">
        <f t="shared" ref="R76" si="74">IF(ABS(R67-R75)&lt;2,0,1)</f>
        <v>0</v>
      </c>
    </row>
    <row r="77" spans="1:19" s="20" customFormat="1" ht="12" customHeight="1" x14ac:dyDescent="0.25">
      <c r="B77" s="60"/>
      <c r="C77" s="60"/>
      <c r="D77" s="60"/>
      <c r="E77" s="60"/>
      <c r="F77" s="60"/>
      <c r="G77" s="145"/>
      <c r="H77" s="60"/>
      <c r="I77" s="60"/>
      <c r="J77" s="146"/>
      <c r="K77" s="146"/>
      <c r="L77" s="146"/>
      <c r="M77" s="146"/>
      <c r="N77" s="146"/>
      <c r="O77" s="146"/>
      <c r="P77" s="146"/>
      <c r="Q77" s="146"/>
      <c r="R77" s="146"/>
    </row>
    <row r="78" spans="1:19" ht="12" customHeight="1" x14ac:dyDescent="0.3">
      <c r="B78" s="47" t="str">
        <f>'Depot Locations'!$C$13</f>
        <v>Depot 5</v>
      </c>
      <c r="C78" s="70"/>
      <c r="D78" s="70"/>
      <c r="E78" s="70"/>
      <c r="F78" s="70"/>
      <c r="G78" s="70"/>
      <c r="H78" s="70"/>
      <c r="I78" s="70"/>
      <c r="J78" s="70"/>
      <c r="K78" s="70"/>
      <c r="L78" s="70"/>
      <c r="M78" s="70"/>
      <c r="N78" s="70"/>
      <c r="O78" s="70"/>
      <c r="P78" s="70"/>
      <c r="Q78" s="70"/>
      <c r="R78" s="70"/>
      <c r="S78" s="7"/>
    </row>
    <row r="79" spans="1:19" ht="12" customHeight="1" x14ac:dyDescent="0.3">
      <c r="B79" s="71"/>
      <c r="C79" s="71"/>
      <c r="D79" s="71"/>
      <c r="E79" s="71"/>
      <c r="F79" s="71"/>
      <c r="G79" s="71"/>
      <c r="H79" s="71"/>
      <c r="I79" s="71"/>
      <c r="J79" s="71"/>
      <c r="K79" s="71"/>
      <c r="L79" s="71"/>
      <c r="M79" s="71"/>
      <c r="N79" s="71"/>
      <c r="O79" s="71"/>
      <c r="P79" s="71"/>
      <c r="Q79" s="71"/>
      <c r="R79" s="71"/>
      <c r="S79" s="7"/>
    </row>
    <row r="80" spans="1:19" s="21" customFormat="1" ht="12" customHeight="1" x14ac:dyDescent="0.3">
      <c r="A80" s="3"/>
      <c r="B80" s="22" t="s">
        <v>358</v>
      </c>
      <c r="C80" s="22"/>
      <c r="D80" s="23"/>
      <c r="E80" s="24"/>
      <c r="F80" s="23"/>
      <c r="G80" s="23"/>
      <c r="H80" s="23"/>
      <c r="I80" s="23"/>
      <c r="J80" s="23"/>
      <c r="K80" s="23"/>
      <c r="L80" s="23"/>
      <c r="M80" s="23"/>
      <c r="N80" s="23"/>
      <c r="O80" s="23"/>
      <c r="P80" s="23"/>
      <c r="Q80" s="23"/>
      <c r="R80" s="23"/>
      <c r="S80" s="7"/>
    </row>
    <row r="81" spans="1:19" s="7" customFormat="1" ht="12" customHeight="1" x14ac:dyDescent="0.3">
      <c r="A81" s="3"/>
      <c r="B81" s="59"/>
      <c r="C81" s="71"/>
      <c r="D81" s="59"/>
      <c r="E81" s="59"/>
      <c r="F81" s="59"/>
      <c r="G81" s="59"/>
      <c r="H81" s="59"/>
      <c r="I81" s="59"/>
      <c r="J81" s="59"/>
      <c r="K81" s="59"/>
      <c r="L81" s="59"/>
      <c r="M81" s="59"/>
      <c r="N81" s="59"/>
      <c r="O81" s="59"/>
      <c r="P81" s="59"/>
      <c r="Q81" s="59"/>
      <c r="R81" s="59"/>
    </row>
    <row r="82" spans="1:19" s="7" customFormat="1" ht="12" customHeight="1" x14ac:dyDescent="0.3">
      <c r="A82" s="3"/>
      <c r="B82" s="59"/>
      <c r="C82" s="59" t="s">
        <v>353</v>
      </c>
      <c r="D82" s="59"/>
      <c r="E82" s="59"/>
      <c r="F82" s="59"/>
      <c r="G82" s="62" t="s">
        <v>12</v>
      </c>
      <c r="H82" s="59"/>
      <c r="I82" s="59"/>
      <c r="J82" s="64"/>
      <c r="K82" s="64"/>
      <c r="L82" s="64"/>
      <c r="M82" s="64"/>
      <c r="N82" s="64"/>
      <c r="O82" s="64"/>
      <c r="P82" s="64"/>
      <c r="Q82" s="64"/>
      <c r="R82" s="64"/>
    </row>
    <row r="83" spans="1:19" s="7" customFormat="1" ht="12" customHeight="1" x14ac:dyDescent="0.3">
      <c r="A83" s="3"/>
      <c r="B83" s="59"/>
      <c r="C83" s="59" t="s">
        <v>411</v>
      </c>
      <c r="D83" s="59"/>
      <c r="E83" s="59"/>
      <c r="F83" s="59"/>
      <c r="G83" s="62" t="s">
        <v>12</v>
      </c>
      <c r="H83" s="59"/>
      <c r="I83" s="59"/>
      <c r="J83" s="64"/>
      <c r="K83" s="64"/>
      <c r="L83" s="64"/>
      <c r="M83" s="64"/>
      <c r="N83" s="64"/>
      <c r="O83" s="64"/>
      <c r="P83" s="64"/>
      <c r="Q83" s="64"/>
      <c r="R83" s="64"/>
    </row>
    <row r="84" spans="1:19" s="7" customFormat="1" ht="12" customHeight="1" x14ac:dyDescent="0.3">
      <c r="A84" s="3"/>
      <c r="B84" s="59"/>
      <c r="C84" s="59" t="s">
        <v>357</v>
      </c>
      <c r="D84" s="59"/>
      <c r="E84" s="59"/>
      <c r="F84" s="59"/>
      <c r="G84" s="62" t="s">
        <v>12</v>
      </c>
      <c r="H84" s="59"/>
      <c r="I84" s="59"/>
      <c r="J84" s="64"/>
      <c r="K84" s="64"/>
      <c r="L84" s="64"/>
      <c r="M84" s="64"/>
      <c r="N84" s="64"/>
      <c r="O84" s="64"/>
      <c r="P84" s="64"/>
      <c r="Q84" s="64"/>
      <c r="R84" s="64"/>
    </row>
    <row r="85" spans="1:19" ht="12" customHeight="1" x14ac:dyDescent="0.3">
      <c r="B85" s="59"/>
      <c r="C85" s="54" t="str">
        <f>"Total "&amp;B78&amp;" Maintenance"</f>
        <v>Total Depot 5 Maintenance</v>
      </c>
      <c r="D85" s="54"/>
      <c r="E85" s="68"/>
      <c r="F85" s="68"/>
      <c r="G85" s="63" t="s">
        <v>12</v>
      </c>
      <c r="H85" s="68"/>
      <c r="I85" s="68"/>
      <c r="J85" s="65">
        <f>SUM(J82:J84)</f>
        <v>0</v>
      </c>
      <c r="K85" s="65">
        <f t="shared" ref="K85" si="75">SUM(K82:K84)</f>
        <v>0</v>
      </c>
      <c r="L85" s="65">
        <f t="shared" ref="L85" si="76">SUM(L82:L84)</f>
        <v>0</v>
      </c>
      <c r="M85" s="65">
        <f t="shared" ref="M85" si="77">SUM(M82:M84)</f>
        <v>0</v>
      </c>
      <c r="N85" s="65">
        <f t="shared" ref="N85" si="78">SUM(N82:N84)</f>
        <v>0</v>
      </c>
      <c r="O85" s="65">
        <f t="shared" ref="O85" si="79">SUM(O82:O84)</f>
        <v>0</v>
      </c>
      <c r="P85" s="65">
        <f t="shared" ref="P85" si="80">SUM(P82:P84)</f>
        <v>0</v>
      </c>
      <c r="Q85" s="65">
        <f t="shared" ref="Q85" si="81">SUM(Q82:Q84)</f>
        <v>0</v>
      </c>
      <c r="R85" s="65">
        <f t="shared" ref="R85" si="82">SUM(R82:R84)</f>
        <v>0</v>
      </c>
      <c r="S85" s="7"/>
    </row>
    <row r="86" spans="1:19" ht="12" customHeight="1" x14ac:dyDescent="0.3">
      <c r="B86" s="71"/>
      <c r="C86" s="71"/>
      <c r="D86" s="71"/>
      <c r="E86" s="71"/>
      <c r="F86" s="71"/>
      <c r="G86" s="71"/>
      <c r="H86" s="71"/>
      <c r="I86" s="71"/>
      <c r="J86" s="71"/>
      <c r="K86" s="71"/>
      <c r="L86" s="71"/>
      <c r="M86" s="71"/>
      <c r="N86" s="71"/>
      <c r="O86" s="71"/>
      <c r="P86" s="71"/>
      <c r="Q86" s="71"/>
      <c r="R86" s="71"/>
    </row>
    <row r="87" spans="1:19" s="21" customFormat="1" ht="12" customHeight="1" x14ac:dyDescent="0.3">
      <c r="A87" s="3"/>
      <c r="B87" s="22" t="s">
        <v>417</v>
      </c>
      <c r="C87" s="22"/>
      <c r="D87" s="23"/>
      <c r="E87" s="24"/>
      <c r="F87" s="23"/>
      <c r="G87" s="23"/>
      <c r="H87" s="23"/>
      <c r="I87" s="23"/>
      <c r="J87" s="23"/>
      <c r="K87" s="23"/>
      <c r="L87" s="23"/>
      <c r="M87" s="23"/>
      <c r="N87" s="23"/>
      <c r="O87" s="23"/>
      <c r="P87" s="23"/>
      <c r="Q87" s="23"/>
      <c r="R87" s="23"/>
      <c r="S87" s="7"/>
    </row>
    <row r="88" spans="1:19" ht="12" customHeight="1" x14ac:dyDescent="0.3">
      <c r="B88" s="71"/>
      <c r="C88" s="71"/>
      <c r="D88" s="71"/>
      <c r="E88" s="71"/>
      <c r="F88" s="71"/>
      <c r="G88" s="71"/>
      <c r="H88" s="71"/>
      <c r="I88" s="71"/>
      <c r="J88" s="71"/>
      <c r="K88" s="71"/>
      <c r="L88" s="71"/>
      <c r="M88" s="71"/>
      <c r="N88" s="71"/>
      <c r="O88" s="71"/>
      <c r="P88" s="71"/>
      <c r="Q88" s="71"/>
      <c r="R88" s="71"/>
    </row>
    <row r="89" spans="1:19" s="6" customFormat="1" ht="12" customHeight="1" x14ac:dyDescent="0.25">
      <c r="B89" s="59"/>
      <c r="C89" s="59" t="s">
        <v>350</v>
      </c>
      <c r="D89" s="59"/>
      <c r="E89" s="59"/>
      <c r="F89" s="59"/>
      <c r="G89" s="62" t="s">
        <v>12</v>
      </c>
      <c r="H89" s="59"/>
      <c r="I89" s="59"/>
      <c r="J89" s="64"/>
      <c r="K89" s="64"/>
      <c r="L89" s="64"/>
      <c r="M89" s="64"/>
      <c r="N89" s="64"/>
      <c r="O89" s="64"/>
      <c r="P89" s="64"/>
      <c r="Q89" s="64"/>
      <c r="R89" s="64"/>
    </row>
    <row r="90" spans="1:19" s="6" customFormat="1" ht="12" customHeight="1" x14ac:dyDescent="0.25">
      <c r="B90" s="59"/>
      <c r="C90" s="59" t="s">
        <v>366</v>
      </c>
      <c r="D90" s="59"/>
      <c r="E90" s="59"/>
      <c r="F90" s="59"/>
      <c r="G90" s="62" t="s">
        <v>12</v>
      </c>
      <c r="H90" s="59"/>
      <c r="I90" s="59"/>
      <c r="J90" s="64"/>
      <c r="K90" s="64"/>
      <c r="L90" s="64"/>
      <c r="M90" s="64"/>
      <c r="N90" s="64"/>
      <c r="O90" s="64"/>
      <c r="P90" s="64"/>
      <c r="Q90" s="64"/>
      <c r="R90" s="64"/>
    </row>
    <row r="91" spans="1:19" s="6" customFormat="1" ht="12" customHeight="1" x14ac:dyDescent="0.25">
      <c r="B91" s="59"/>
      <c r="C91" s="59" t="s">
        <v>367</v>
      </c>
      <c r="D91" s="59"/>
      <c r="E91" s="59"/>
      <c r="F91" s="59"/>
      <c r="G91" s="62" t="s">
        <v>12</v>
      </c>
      <c r="H91" s="59"/>
      <c r="I91" s="59"/>
      <c r="J91" s="64"/>
      <c r="K91" s="64"/>
      <c r="L91" s="64"/>
      <c r="M91" s="64"/>
      <c r="N91" s="64"/>
      <c r="O91" s="64"/>
      <c r="P91" s="64"/>
      <c r="Q91" s="64"/>
      <c r="R91" s="64"/>
    </row>
    <row r="92" spans="1:19" s="6" customFormat="1" ht="12" customHeight="1" x14ac:dyDescent="0.25">
      <c r="B92" s="59"/>
      <c r="C92" s="59" t="s">
        <v>368</v>
      </c>
      <c r="D92" s="59"/>
      <c r="E92" s="59"/>
      <c r="F92" s="59"/>
      <c r="G92" s="62" t="s">
        <v>12</v>
      </c>
      <c r="H92" s="59"/>
      <c r="I92" s="59"/>
      <c r="J92" s="64"/>
      <c r="K92" s="64"/>
      <c r="L92" s="64"/>
      <c r="M92" s="64"/>
      <c r="N92" s="64"/>
      <c r="O92" s="64"/>
      <c r="P92" s="64"/>
      <c r="Q92" s="64"/>
      <c r="R92" s="64"/>
    </row>
    <row r="93" spans="1:19" s="6" customFormat="1" ht="12" customHeight="1" x14ac:dyDescent="0.25">
      <c r="B93" s="59"/>
      <c r="C93" s="54" t="str">
        <f>C85</f>
        <v>Total Depot 5 Maintenance</v>
      </c>
      <c r="D93" s="54"/>
      <c r="E93" s="68"/>
      <c r="F93" s="68"/>
      <c r="G93" s="63" t="s">
        <v>12</v>
      </c>
      <c r="H93" s="68"/>
      <c r="I93" s="68"/>
      <c r="J93" s="65">
        <f>SUM(J89:J92)</f>
        <v>0</v>
      </c>
      <c r="K93" s="65">
        <f t="shared" ref="K93" si="83">SUM(K89:K92)</f>
        <v>0</v>
      </c>
      <c r="L93" s="65">
        <f t="shared" ref="L93" si="84">SUM(L89:L92)</f>
        <v>0</v>
      </c>
      <c r="M93" s="65">
        <f t="shared" ref="M93" si="85">SUM(M89:M92)</f>
        <v>0</v>
      </c>
      <c r="N93" s="65">
        <f t="shared" ref="N93" si="86">SUM(N89:N92)</f>
        <v>0</v>
      </c>
      <c r="O93" s="65">
        <f t="shared" ref="O93" si="87">SUM(O89:O92)</f>
        <v>0</v>
      </c>
      <c r="P93" s="65">
        <f t="shared" ref="P93" si="88">SUM(P89:P92)</f>
        <v>0</v>
      </c>
      <c r="Q93" s="65">
        <f t="shared" ref="Q93" si="89">SUM(Q89:Q92)</f>
        <v>0</v>
      </c>
      <c r="R93" s="65">
        <f t="shared" ref="R93" si="90">SUM(R89:R92)</f>
        <v>0</v>
      </c>
    </row>
    <row r="94" spans="1:19" s="6" customFormat="1" ht="12" customHeight="1" x14ac:dyDescent="0.3">
      <c r="B94" s="59"/>
      <c r="C94" s="106" t="s">
        <v>809</v>
      </c>
      <c r="D94" s="66"/>
      <c r="E94" s="59"/>
      <c r="F94" s="59"/>
      <c r="G94" s="62"/>
      <c r="H94" s="59"/>
      <c r="I94" s="59"/>
      <c r="J94" s="107">
        <f>IF(ABS(J85-J93)&lt;2,0,1)</f>
        <v>0</v>
      </c>
      <c r="K94" s="107">
        <f t="shared" ref="K94" si="91">IF(ABS(K85-K93)&lt;2,0,1)</f>
        <v>0</v>
      </c>
      <c r="L94" s="107">
        <f t="shared" ref="L94" si="92">IF(ABS(L85-L93)&lt;2,0,1)</f>
        <v>0</v>
      </c>
      <c r="M94" s="107">
        <f t="shared" ref="M94" si="93">IF(ABS(M85-M93)&lt;2,0,1)</f>
        <v>0</v>
      </c>
      <c r="N94" s="107">
        <f t="shared" ref="N94" si="94">IF(ABS(N85-N93)&lt;2,0,1)</f>
        <v>0</v>
      </c>
      <c r="O94" s="107">
        <f t="shared" ref="O94" si="95">IF(ABS(O85-O93)&lt;2,0,1)</f>
        <v>0</v>
      </c>
      <c r="P94" s="107">
        <f t="shared" ref="P94" si="96">IF(ABS(P85-P93)&lt;2,0,1)</f>
        <v>0</v>
      </c>
      <c r="Q94" s="107">
        <f t="shared" ref="Q94" si="97">IF(ABS(Q85-Q93)&lt;2,0,1)</f>
        <v>0</v>
      </c>
      <c r="R94" s="107">
        <f t="shared" ref="R94" si="98">IF(ABS(R85-R93)&lt;2,0,1)</f>
        <v>0</v>
      </c>
    </row>
    <row r="95" spans="1:19" s="20" customFormat="1" ht="12" customHeight="1" x14ac:dyDescent="0.25">
      <c r="B95" s="60"/>
      <c r="C95" s="60"/>
      <c r="D95" s="60"/>
      <c r="E95" s="60"/>
      <c r="F95" s="60"/>
      <c r="G95" s="145"/>
      <c r="H95" s="60"/>
      <c r="I95" s="60"/>
      <c r="J95" s="146"/>
      <c r="K95" s="146"/>
      <c r="L95" s="146"/>
      <c r="M95" s="146"/>
      <c r="N95" s="146"/>
      <c r="O95" s="146"/>
      <c r="P95" s="146"/>
      <c r="Q95" s="146"/>
      <c r="R95" s="146"/>
    </row>
    <row r="96" spans="1:19" ht="12" customHeight="1" x14ac:dyDescent="0.3">
      <c r="B96" s="47" t="str">
        <f>'Depot Locations'!$C$14</f>
        <v>Depot 6</v>
      </c>
      <c r="C96" s="70"/>
      <c r="D96" s="70"/>
      <c r="E96" s="70"/>
      <c r="F96" s="70"/>
      <c r="G96" s="70"/>
      <c r="H96" s="70"/>
      <c r="I96" s="70"/>
      <c r="J96" s="70"/>
      <c r="K96" s="70"/>
      <c r="L96" s="70"/>
      <c r="M96" s="70"/>
      <c r="N96" s="70"/>
      <c r="O96" s="70"/>
      <c r="P96" s="70"/>
      <c r="Q96" s="70"/>
      <c r="R96" s="70"/>
      <c r="S96" s="7"/>
    </row>
    <row r="97" spans="1:19" ht="12" customHeight="1" x14ac:dyDescent="0.3">
      <c r="B97" s="71"/>
      <c r="C97" s="71"/>
      <c r="D97" s="71"/>
      <c r="E97" s="71"/>
      <c r="F97" s="71"/>
      <c r="G97" s="71"/>
      <c r="H97" s="71"/>
      <c r="I97" s="71"/>
      <c r="J97" s="71"/>
      <c r="K97" s="71"/>
      <c r="L97" s="71"/>
      <c r="M97" s="71"/>
      <c r="N97" s="71"/>
      <c r="O97" s="71"/>
      <c r="P97" s="71"/>
      <c r="Q97" s="71"/>
      <c r="R97" s="71"/>
      <c r="S97" s="7"/>
    </row>
    <row r="98" spans="1:19" s="21" customFormat="1" ht="12" customHeight="1" x14ac:dyDescent="0.3">
      <c r="A98" s="3"/>
      <c r="B98" s="22" t="s">
        <v>358</v>
      </c>
      <c r="C98" s="22"/>
      <c r="D98" s="23"/>
      <c r="E98" s="24"/>
      <c r="F98" s="23"/>
      <c r="G98" s="23"/>
      <c r="H98" s="23"/>
      <c r="I98" s="23"/>
      <c r="J98" s="23"/>
      <c r="K98" s="23"/>
      <c r="L98" s="23"/>
      <c r="M98" s="23"/>
      <c r="N98" s="23"/>
      <c r="O98" s="23"/>
      <c r="P98" s="23"/>
      <c r="Q98" s="23"/>
      <c r="R98" s="23"/>
      <c r="S98" s="7"/>
    </row>
    <row r="99" spans="1:19" s="7" customFormat="1" ht="12" customHeight="1" x14ac:dyDescent="0.3">
      <c r="A99" s="3"/>
      <c r="B99" s="59"/>
      <c r="C99" s="71"/>
      <c r="D99" s="59"/>
      <c r="E99" s="59"/>
      <c r="F99" s="59"/>
      <c r="G99" s="59"/>
      <c r="H99" s="59"/>
      <c r="I99" s="59"/>
      <c r="J99" s="59"/>
      <c r="K99" s="59"/>
      <c r="L99" s="59"/>
      <c r="M99" s="59"/>
      <c r="N99" s="59"/>
      <c r="O99" s="59"/>
      <c r="P99" s="59"/>
      <c r="Q99" s="59"/>
      <c r="R99" s="59"/>
    </row>
    <row r="100" spans="1:19" s="7" customFormat="1" ht="12" customHeight="1" x14ac:dyDescent="0.3">
      <c r="A100" s="3"/>
      <c r="B100" s="59"/>
      <c r="C100" s="59" t="s">
        <v>353</v>
      </c>
      <c r="D100" s="59"/>
      <c r="E100" s="59"/>
      <c r="F100" s="59"/>
      <c r="G100" s="62" t="s">
        <v>12</v>
      </c>
      <c r="H100" s="59"/>
      <c r="I100" s="59"/>
      <c r="J100" s="64"/>
      <c r="K100" s="64"/>
      <c r="L100" s="64"/>
      <c r="M100" s="64"/>
      <c r="N100" s="64"/>
      <c r="O100" s="64"/>
      <c r="P100" s="64"/>
      <c r="Q100" s="64"/>
      <c r="R100" s="64"/>
    </row>
    <row r="101" spans="1:19" s="7" customFormat="1" ht="12" customHeight="1" x14ac:dyDescent="0.3">
      <c r="A101" s="3"/>
      <c r="B101" s="59"/>
      <c r="C101" s="59" t="s">
        <v>411</v>
      </c>
      <c r="D101" s="59"/>
      <c r="E101" s="59"/>
      <c r="F101" s="59"/>
      <c r="G101" s="62" t="s">
        <v>12</v>
      </c>
      <c r="H101" s="59"/>
      <c r="I101" s="59"/>
      <c r="J101" s="64"/>
      <c r="K101" s="64"/>
      <c r="L101" s="64"/>
      <c r="M101" s="64"/>
      <c r="N101" s="64"/>
      <c r="O101" s="64"/>
      <c r="P101" s="64"/>
      <c r="Q101" s="64"/>
      <c r="R101" s="64"/>
    </row>
    <row r="102" spans="1:19" s="7" customFormat="1" ht="12" customHeight="1" x14ac:dyDescent="0.3">
      <c r="A102" s="3"/>
      <c r="B102" s="59"/>
      <c r="C102" s="59" t="s">
        <v>357</v>
      </c>
      <c r="D102" s="59"/>
      <c r="E102" s="59"/>
      <c r="F102" s="59"/>
      <c r="G102" s="62" t="s">
        <v>12</v>
      </c>
      <c r="H102" s="59"/>
      <c r="I102" s="59"/>
      <c r="J102" s="64"/>
      <c r="K102" s="64"/>
      <c r="L102" s="64"/>
      <c r="M102" s="64"/>
      <c r="N102" s="64"/>
      <c r="O102" s="64"/>
      <c r="P102" s="64"/>
      <c r="Q102" s="64"/>
      <c r="R102" s="64"/>
    </row>
    <row r="103" spans="1:19" ht="12" customHeight="1" x14ac:dyDescent="0.3">
      <c r="B103" s="59"/>
      <c r="C103" s="54" t="str">
        <f>"Total "&amp;B96&amp;" Maintenance"</f>
        <v>Total Depot 6 Maintenance</v>
      </c>
      <c r="D103" s="54"/>
      <c r="E103" s="68"/>
      <c r="F103" s="68"/>
      <c r="G103" s="63" t="s">
        <v>12</v>
      </c>
      <c r="H103" s="68"/>
      <c r="I103" s="68"/>
      <c r="J103" s="65">
        <f>SUM(J100:J102)</f>
        <v>0</v>
      </c>
      <c r="K103" s="65">
        <f t="shared" ref="K103" si="99">SUM(K100:K102)</f>
        <v>0</v>
      </c>
      <c r="L103" s="65">
        <f t="shared" ref="L103" si="100">SUM(L100:L102)</f>
        <v>0</v>
      </c>
      <c r="M103" s="65">
        <f t="shared" ref="M103" si="101">SUM(M100:M102)</f>
        <v>0</v>
      </c>
      <c r="N103" s="65">
        <f t="shared" ref="N103" si="102">SUM(N100:N102)</f>
        <v>0</v>
      </c>
      <c r="O103" s="65">
        <f t="shared" ref="O103" si="103">SUM(O100:O102)</f>
        <v>0</v>
      </c>
      <c r="P103" s="65">
        <f t="shared" ref="P103" si="104">SUM(P100:P102)</f>
        <v>0</v>
      </c>
      <c r="Q103" s="65">
        <f t="shared" ref="Q103" si="105">SUM(Q100:Q102)</f>
        <v>0</v>
      </c>
      <c r="R103" s="65">
        <f t="shared" ref="R103" si="106">SUM(R100:R102)</f>
        <v>0</v>
      </c>
      <c r="S103" s="7"/>
    </row>
    <row r="104" spans="1:19" ht="12" customHeight="1" x14ac:dyDescent="0.3">
      <c r="B104" s="71"/>
      <c r="C104" s="71"/>
      <c r="D104" s="71"/>
      <c r="E104" s="71"/>
      <c r="F104" s="71"/>
      <c r="G104" s="71"/>
      <c r="H104" s="71"/>
      <c r="I104" s="71"/>
      <c r="J104" s="71"/>
      <c r="K104" s="71"/>
      <c r="L104" s="71"/>
      <c r="M104" s="71"/>
      <c r="N104" s="71"/>
      <c r="O104" s="71"/>
      <c r="P104" s="71"/>
      <c r="Q104" s="71"/>
      <c r="R104" s="71"/>
    </row>
    <row r="105" spans="1:19" s="21" customFormat="1" ht="12" customHeight="1" x14ac:dyDescent="0.3">
      <c r="A105" s="3"/>
      <c r="B105" s="22" t="s">
        <v>417</v>
      </c>
      <c r="C105" s="22"/>
      <c r="D105" s="23"/>
      <c r="E105" s="24"/>
      <c r="F105" s="23"/>
      <c r="G105" s="23"/>
      <c r="H105" s="23"/>
      <c r="I105" s="23"/>
      <c r="J105" s="23"/>
      <c r="K105" s="23"/>
      <c r="L105" s="23"/>
      <c r="M105" s="23"/>
      <c r="N105" s="23"/>
      <c r="O105" s="23"/>
      <c r="P105" s="23"/>
      <c r="Q105" s="23"/>
      <c r="R105" s="23"/>
      <c r="S105" s="7"/>
    </row>
    <row r="106" spans="1:19" ht="12" customHeight="1" x14ac:dyDescent="0.3">
      <c r="B106" s="71"/>
      <c r="C106" s="71"/>
      <c r="D106" s="71"/>
      <c r="E106" s="71"/>
      <c r="F106" s="71"/>
      <c r="G106" s="71"/>
      <c r="H106" s="71"/>
      <c r="I106" s="71"/>
      <c r="J106" s="71"/>
      <c r="K106" s="71"/>
      <c r="L106" s="71"/>
      <c r="M106" s="71"/>
      <c r="N106" s="71"/>
      <c r="O106" s="71"/>
      <c r="P106" s="71"/>
      <c r="Q106" s="71"/>
      <c r="R106" s="71"/>
    </row>
    <row r="107" spans="1:19" s="6" customFormat="1" ht="12" customHeight="1" x14ac:dyDescent="0.25">
      <c r="B107" s="59"/>
      <c r="C107" s="59" t="s">
        <v>350</v>
      </c>
      <c r="D107" s="59"/>
      <c r="E107" s="59"/>
      <c r="F107" s="59"/>
      <c r="G107" s="62" t="s">
        <v>12</v>
      </c>
      <c r="H107" s="59"/>
      <c r="I107" s="59"/>
      <c r="J107" s="64"/>
      <c r="K107" s="64"/>
      <c r="L107" s="64"/>
      <c r="M107" s="64"/>
      <c r="N107" s="64"/>
      <c r="O107" s="64"/>
      <c r="P107" s="64"/>
      <c r="Q107" s="64"/>
      <c r="R107" s="64"/>
    </row>
    <row r="108" spans="1:19" s="6" customFormat="1" ht="12" customHeight="1" x14ac:dyDescent="0.25">
      <c r="B108" s="59"/>
      <c r="C108" s="59" t="s">
        <v>366</v>
      </c>
      <c r="D108" s="59"/>
      <c r="E108" s="59"/>
      <c r="F108" s="59"/>
      <c r="G108" s="62" t="s">
        <v>12</v>
      </c>
      <c r="H108" s="59"/>
      <c r="I108" s="59"/>
      <c r="J108" s="64"/>
      <c r="K108" s="64"/>
      <c r="L108" s="64"/>
      <c r="M108" s="64"/>
      <c r="N108" s="64"/>
      <c r="O108" s="64"/>
      <c r="P108" s="64"/>
      <c r="Q108" s="64"/>
      <c r="R108" s="64"/>
    </row>
    <row r="109" spans="1:19" s="6" customFormat="1" ht="12" customHeight="1" x14ac:dyDescent="0.25">
      <c r="B109" s="59"/>
      <c r="C109" s="59" t="s">
        <v>367</v>
      </c>
      <c r="D109" s="59"/>
      <c r="E109" s="59"/>
      <c r="F109" s="59"/>
      <c r="G109" s="62" t="s">
        <v>12</v>
      </c>
      <c r="H109" s="59"/>
      <c r="I109" s="59"/>
      <c r="J109" s="64"/>
      <c r="K109" s="64"/>
      <c r="L109" s="64"/>
      <c r="M109" s="64"/>
      <c r="N109" s="64"/>
      <c r="O109" s="64"/>
      <c r="P109" s="64"/>
      <c r="Q109" s="64"/>
      <c r="R109" s="64"/>
    </row>
    <row r="110" spans="1:19" s="6" customFormat="1" ht="12" customHeight="1" x14ac:dyDescent="0.25">
      <c r="B110" s="59"/>
      <c r="C110" s="59" t="s">
        <v>368</v>
      </c>
      <c r="D110" s="59"/>
      <c r="E110" s="59"/>
      <c r="F110" s="59"/>
      <c r="G110" s="62" t="s">
        <v>12</v>
      </c>
      <c r="H110" s="59"/>
      <c r="I110" s="59"/>
      <c r="J110" s="64"/>
      <c r="K110" s="64"/>
      <c r="L110" s="64"/>
      <c r="M110" s="64"/>
      <c r="N110" s="64"/>
      <c r="O110" s="64"/>
      <c r="P110" s="64"/>
      <c r="Q110" s="64"/>
      <c r="R110" s="64"/>
    </row>
    <row r="111" spans="1:19" s="6" customFormat="1" ht="12" customHeight="1" x14ac:dyDescent="0.25">
      <c r="B111" s="59"/>
      <c r="C111" s="54" t="str">
        <f>C103</f>
        <v>Total Depot 6 Maintenance</v>
      </c>
      <c r="D111" s="54"/>
      <c r="E111" s="68"/>
      <c r="F111" s="68"/>
      <c r="G111" s="63" t="s">
        <v>12</v>
      </c>
      <c r="H111" s="68"/>
      <c r="I111" s="68"/>
      <c r="J111" s="65">
        <f>SUM(J107:J110)</f>
        <v>0</v>
      </c>
      <c r="K111" s="65">
        <f t="shared" ref="K111" si="107">SUM(K107:K110)</f>
        <v>0</v>
      </c>
      <c r="L111" s="65">
        <f t="shared" ref="L111" si="108">SUM(L107:L110)</f>
        <v>0</v>
      </c>
      <c r="M111" s="65">
        <f t="shared" ref="M111" si="109">SUM(M107:M110)</f>
        <v>0</v>
      </c>
      <c r="N111" s="65">
        <f t="shared" ref="N111" si="110">SUM(N107:N110)</f>
        <v>0</v>
      </c>
      <c r="O111" s="65">
        <f t="shared" ref="O111" si="111">SUM(O107:O110)</f>
        <v>0</v>
      </c>
      <c r="P111" s="65">
        <f t="shared" ref="P111" si="112">SUM(P107:P110)</f>
        <v>0</v>
      </c>
      <c r="Q111" s="65">
        <f t="shared" ref="Q111" si="113">SUM(Q107:Q110)</f>
        <v>0</v>
      </c>
      <c r="R111" s="65">
        <f t="shared" ref="R111" si="114">SUM(R107:R110)</f>
        <v>0</v>
      </c>
    </row>
    <row r="112" spans="1:19" s="6" customFormat="1" ht="12" customHeight="1" x14ac:dyDescent="0.3">
      <c r="B112" s="59"/>
      <c r="C112" s="106" t="s">
        <v>809</v>
      </c>
      <c r="D112" s="66"/>
      <c r="E112" s="59"/>
      <c r="F112" s="59"/>
      <c r="G112" s="62"/>
      <c r="H112" s="59"/>
      <c r="I112" s="59"/>
      <c r="J112" s="107">
        <f>IF(ABS(J103-J111)&lt;2,0,1)</f>
        <v>0</v>
      </c>
      <c r="K112" s="107">
        <f t="shared" ref="K112" si="115">IF(ABS(K103-K111)&lt;2,0,1)</f>
        <v>0</v>
      </c>
      <c r="L112" s="107">
        <f t="shared" ref="L112" si="116">IF(ABS(L103-L111)&lt;2,0,1)</f>
        <v>0</v>
      </c>
      <c r="M112" s="107">
        <f t="shared" ref="M112" si="117">IF(ABS(M103-M111)&lt;2,0,1)</f>
        <v>0</v>
      </c>
      <c r="N112" s="107">
        <f t="shared" ref="N112" si="118">IF(ABS(N103-N111)&lt;2,0,1)</f>
        <v>0</v>
      </c>
      <c r="O112" s="107">
        <f t="shared" ref="O112" si="119">IF(ABS(O103-O111)&lt;2,0,1)</f>
        <v>0</v>
      </c>
      <c r="P112" s="107">
        <f t="shared" ref="P112" si="120">IF(ABS(P103-P111)&lt;2,0,1)</f>
        <v>0</v>
      </c>
      <c r="Q112" s="107">
        <f t="shared" ref="Q112" si="121">IF(ABS(Q103-Q111)&lt;2,0,1)</f>
        <v>0</v>
      </c>
      <c r="R112" s="107">
        <f t="shared" ref="R112" si="122">IF(ABS(R103-R111)&lt;2,0,1)</f>
        <v>0</v>
      </c>
    </row>
    <row r="113" spans="1:16364" s="20" customFormat="1" ht="12" customHeight="1" x14ac:dyDescent="0.25">
      <c r="B113" s="60"/>
      <c r="C113" s="60"/>
      <c r="D113" s="60"/>
      <c r="E113" s="60"/>
      <c r="F113" s="60"/>
      <c r="G113" s="145"/>
      <c r="H113" s="60"/>
      <c r="I113" s="60"/>
      <c r="J113" s="146"/>
      <c r="K113" s="146"/>
      <c r="L113" s="146"/>
      <c r="M113" s="146"/>
      <c r="N113" s="146"/>
      <c r="O113" s="146"/>
      <c r="P113" s="146"/>
      <c r="Q113" s="146"/>
      <c r="R113" s="146"/>
    </row>
    <row r="114" spans="1:16364" s="20" customFormat="1" ht="12" customHeight="1" x14ac:dyDescent="0.3">
      <c r="B114" s="47" t="s">
        <v>759</v>
      </c>
      <c r="C114" s="70"/>
      <c r="D114" s="70"/>
      <c r="E114" s="70"/>
      <c r="F114" s="70"/>
      <c r="G114" s="70"/>
      <c r="H114" s="70"/>
      <c r="I114" s="70"/>
      <c r="J114" s="70"/>
      <c r="K114" s="70"/>
      <c r="L114" s="70"/>
      <c r="M114" s="70"/>
      <c r="N114" s="70"/>
      <c r="O114" s="70"/>
      <c r="P114" s="70"/>
      <c r="Q114" s="70"/>
      <c r="R114" s="70"/>
    </row>
    <row r="115" spans="1:16364" s="20" customFormat="1" ht="12" customHeight="1" x14ac:dyDescent="0.25">
      <c r="B115" s="60"/>
      <c r="C115" s="60"/>
      <c r="D115" s="60"/>
      <c r="E115" s="60"/>
      <c r="F115" s="60"/>
      <c r="G115" s="145"/>
      <c r="H115" s="60"/>
      <c r="I115" s="60"/>
      <c r="J115" s="146"/>
      <c r="K115" s="146"/>
      <c r="L115" s="146"/>
      <c r="M115" s="146"/>
      <c r="N115" s="146"/>
      <c r="O115" s="146"/>
      <c r="P115" s="146"/>
      <c r="Q115" s="146"/>
      <c r="R115" s="146"/>
    </row>
    <row r="116" spans="1:16364" ht="12" customHeight="1" thickBot="1" x14ac:dyDescent="0.35">
      <c r="B116" s="97" t="s">
        <v>358</v>
      </c>
      <c r="C116" s="98"/>
      <c r="D116" s="98"/>
      <c r="E116" s="98"/>
      <c r="F116" s="98"/>
      <c r="G116" s="99" t="s">
        <v>12</v>
      </c>
      <c r="H116" s="98"/>
      <c r="I116" s="99"/>
      <c r="J116" s="100">
        <f>SUM(J13,J31,J49,J67,J85,J103)</f>
        <v>0</v>
      </c>
      <c r="K116" s="100">
        <f t="shared" ref="K116:R116" si="123">SUM(K13,K31,K49,K67,K85,K103)</f>
        <v>0</v>
      </c>
      <c r="L116" s="100">
        <f t="shared" si="123"/>
        <v>0</v>
      </c>
      <c r="M116" s="100">
        <f t="shared" si="123"/>
        <v>0</v>
      </c>
      <c r="N116" s="100">
        <f t="shared" si="123"/>
        <v>0</v>
      </c>
      <c r="O116" s="100">
        <f t="shared" si="123"/>
        <v>0</v>
      </c>
      <c r="P116" s="100">
        <f t="shared" si="123"/>
        <v>0</v>
      </c>
      <c r="Q116" s="100">
        <f t="shared" si="123"/>
        <v>0</v>
      </c>
      <c r="R116" s="100">
        <f t="shared" si="123"/>
        <v>0</v>
      </c>
      <c r="S116" s="7"/>
    </row>
    <row r="117" spans="1:16364" s="20" customFormat="1" ht="12" customHeight="1" x14ac:dyDescent="0.25">
      <c r="B117" s="60"/>
      <c r="C117" s="60"/>
      <c r="D117" s="60"/>
      <c r="E117" s="60"/>
      <c r="F117" s="60"/>
      <c r="G117" s="145"/>
      <c r="H117" s="60"/>
      <c r="I117" s="60"/>
      <c r="J117" s="146"/>
      <c r="K117" s="146"/>
      <c r="L117" s="146"/>
      <c r="M117" s="146"/>
      <c r="N117" s="146"/>
      <c r="O117" s="146"/>
      <c r="P117" s="146"/>
      <c r="Q117" s="146"/>
      <c r="R117" s="146"/>
    </row>
    <row r="118" spans="1:16364" ht="12" customHeight="1" x14ac:dyDescent="0.3">
      <c r="B118" s="47" t="s">
        <v>1</v>
      </c>
      <c r="C118" s="70"/>
      <c r="D118" s="70"/>
      <c r="E118" s="70"/>
      <c r="F118" s="70"/>
      <c r="G118" s="70"/>
      <c r="H118" s="70"/>
      <c r="I118" s="70"/>
      <c r="J118" s="70"/>
      <c r="K118" s="70"/>
      <c r="L118" s="70"/>
      <c r="M118" s="70"/>
      <c r="N118" s="70"/>
      <c r="O118" s="70"/>
      <c r="P118" s="70"/>
      <c r="Q118" s="70"/>
      <c r="R118" s="70"/>
    </row>
    <row r="119" spans="1:16364" ht="12" customHeight="1" x14ac:dyDescent="0.3"/>
    <row r="120" spans="1:16364" s="45" customFormat="1" ht="12" hidden="1" customHeight="1" x14ac:dyDescent="0.3">
      <c r="A120" s="3"/>
      <c r="B120" s="3"/>
      <c r="C120" s="3"/>
      <c r="D120" s="3"/>
      <c r="E120" s="3"/>
      <c r="F120" s="3"/>
      <c r="G120" s="3"/>
      <c r="H120" s="3"/>
      <c r="I120" s="3"/>
      <c r="J120" s="3"/>
      <c r="K120" s="3"/>
      <c r="L120" s="3"/>
      <c r="M120" s="3"/>
      <c r="N120" s="3"/>
      <c r="O120" s="3"/>
      <c r="P120" s="3"/>
      <c r="Q120" s="3"/>
      <c r="R120" s="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c r="BG120" s="43"/>
      <c r="BH120" s="43"/>
      <c r="BI120" s="43"/>
      <c r="BJ120" s="43"/>
      <c r="BK120" s="43"/>
      <c r="BL120" s="43"/>
      <c r="BM120" s="43"/>
      <c r="BN120" s="43"/>
      <c r="BO120" s="43"/>
      <c r="BP120" s="43"/>
      <c r="BQ120" s="43"/>
      <c r="BR120" s="43"/>
      <c r="BS120" s="43"/>
      <c r="BT120" s="43"/>
      <c r="BU120" s="43"/>
      <c r="BV120" s="43"/>
      <c r="BW120" s="43"/>
      <c r="BX120" s="43"/>
      <c r="BY120" s="43"/>
      <c r="BZ120" s="43"/>
      <c r="CA120" s="43"/>
      <c r="CB120" s="43"/>
      <c r="CC120" s="43"/>
      <c r="CD120" s="43"/>
      <c r="CE120" s="43"/>
      <c r="CF120" s="43"/>
      <c r="CG120" s="43"/>
      <c r="CH120" s="43"/>
      <c r="CI120" s="43"/>
      <c r="CJ120" s="43"/>
      <c r="CK120" s="43"/>
      <c r="CL120" s="43"/>
      <c r="CM120" s="43"/>
      <c r="CN120" s="43"/>
      <c r="CO120" s="43"/>
      <c r="CP120" s="43"/>
      <c r="CQ120" s="43"/>
      <c r="CR120" s="43"/>
      <c r="CS120" s="43"/>
      <c r="CT120" s="43"/>
      <c r="CU120" s="43"/>
      <c r="CV120" s="43"/>
      <c r="CW120" s="43"/>
      <c r="CX120" s="43"/>
      <c r="CY120" s="43"/>
      <c r="CZ120" s="43"/>
      <c r="DA120" s="43"/>
      <c r="DB120" s="43"/>
      <c r="DC120" s="43"/>
      <c r="DD120" s="43"/>
      <c r="DE120" s="43"/>
      <c r="DF120" s="43"/>
      <c r="DG120" s="43"/>
      <c r="DH120" s="43"/>
      <c r="DI120" s="43"/>
      <c r="DJ120" s="43"/>
      <c r="DK120" s="43"/>
      <c r="DL120" s="43"/>
      <c r="DM120" s="43"/>
      <c r="DN120" s="43"/>
      <c r="DO120" s="43"/>
      <c r="DP120" s="43"/>
      <c r="DQ120" s="43"/>
      <c r="DR120" s="43"/>
      <c r="DS120" s="43"/>
      <c r="DT120" s="43"/>
      <c r="DU120" s="43"/>
      <c r="DV120" s="43"/>
      <c r="DW120" s="43"/>
      <c r="DX120" s="43"/>
      <c r="DY120" s="43"/>
      <c r="DZ120" s="43"/>
      <c r="EA120" s="43"/>
      <c r="EB120" s="43"/>
      <c r="EC120" s="43"/>
      <c r="ED120" s="43"/>
      <c r="EE120" s="43"/>
      <c r="EF120" s="43"/>
      <c r="EG120" s="43"/>
      <c r="EH120" s="43"/>
      <c r="EI120" s="43"/>
      <c r="EJ120" s="43"/>
      <c r="EK120" s="43"/>
      <c r="EL120" s="43"/>
      <c r="EM120" s="43"/>
      <c r="EN120" s="43"/>
      <c r="EO120" s="43"/>
      <c r="EP120" s="43"/>
      <c r="EQ120" s="43"/>
      <c r="ER120" s="43"/>
      <c r="ES120" s="43"/>
      <c r="ET120" s="43"/>
      <c r="EU120" s="43"/>
      <c r="EV120" s="43"/>
      <c r="EW120" s="43"/>
      <c r="EX120" s="43"/>
      <c r="EY120" s="43"/>
      <c r="EZ120" s="43"/>
      <c r="FA120" s="43"/>
      <c r="FB120" s="43"/>
      <c r="FC120" s="43"/>
      <c r="FD120" s="43"/>
      <c r="FE120" s="43"/>
      <c r="FF120" s="43"/>
      <c r="FG120" s="43"/>
      <c r="FH120" s="43"/>
      <c r="FI120" s="43"/>
      <c r="FJ120" s="43"/>
      <c r="FK120" s="43"/>
      <c r="FL120" s="43"/>
      <c r="FM120" s="43"/>
      <c r="FN120" s="43"/>
      <c r="FO120" s="43"/>
      <c r="FP120" s="43"/>
      <c r="FQ120" s="43"/>
      <c r="FR120" s="43"/>
      <c r="FS120" s="43"/>
      <c r="FT120" s="43"/>
      <c r="FU120" s="43"/>
      <c r="FV120" s="43"/>
      <c r="FW120" s="43"/>
      <c r="FX120" s="43"/>
      <c r="FY120" s="43"/>
      <c r="FZ120" s="43"/>
      <c r="GA120" s="43"/>
      <c r="GB120" s="43"/>
      <c r="GC120" s="43"/>
      <c r="GD120" s="43"/>
      <c r="GE120" s="43"/>
      <c r="GF120" s="43"/>
      <c r="GG120" s="43"/>
      <c r="GH120" s="43"/>
      <c r="GI120" s="43"/>
      <c r="GJ120" s="43"/>
      <c r="GK120" s="43"/>
      <c r="GL120" s="43"/>
      <c r="GM120" s="43"/>
      <c r="GN120" s="43"/>
      <c r="GO120" s="43"/>
      <c r="GP120" s="43"/>
      <c r="GQ120" s="43"/>
      <c r="GR120" s="43"/>
      <c r="GS120" s="43"/>
      <c r="GT120" s="43"/>
      <c r="GU120" s="43"/>
      <c r="GV120" s="43"/>
      <c r="GW120" s="43"/>
      <c r="GX120" s="43"/>
      <c r="GY120" s="43"/>
      <c r="GZ120" s="43"/>
      <c r="HA120" s="43"/>
      <c r="HB120" s="43"/>
      <c r="HC120" s="43"/>
      <c r="HD120" s="43"/>
      <c r="HE120" s="43"/>
      <c r="HF120" s="43"/>
      <c r="HG120" s="43"/>
      <c r="HH120" s="43"/>
      <c r="HI120" s="43"/>
      <c r="HJ120" s="43"/>
      <c r="HK120" s="43"/>
      <c r="HL120" s="43"/>
      <c r="HM120" s="43"/>
      <c r="HN120" s="43"/>
      <c r="HO120" s="43"/>
      <c r="HP120" s="43"/>
      <c r="HQ120" s="43"/>
      <c r="HR120" s="43"/>
      <c r="HS120" s="43"/>
      <c r="HT120" s="43"/>
      <c r="HU120" s="43"/>
      <c r="HV120" s="43"/>
      <c r="HW120" s="43"/>
      <c r="HX120" s="43"/>
      <c r="HY120" s="43"/>
      <c r="HZ120" s="43"/>
      <c r="IA120" s="43"/>
      <c r="IB120" s="43"/>
      <c r="IC120" s="43"/>
      <c r="ID120" s="43"/>
      <c r="IE120" s="43"/>
      <c r="IF120" s="43"/>
      <c r="IG120" s="43"/>
      <c r="IH120" s="43"/>
      <c r="II120" s="43"/>
      <c r="IJ120" s="43"/>
      <c r="IK120" s="43"/>
      <c r="IL120" s="43"/>
      <c r="IM120" s="43"/>
      <c r="IN120" s="43"/>
      <c r="IO120" s="43"/>
      <c r="IP120" s="43"/>
      <c r="IQ120" s="43"/>
      <c r="IR120" s="43"/>
      <c r="IS120" s="43"/>
      <c r="IT120" s="43"/>
      <c r="IU120" s="43"/>
      <c r="IV120" s="43"/>
      <c r="IW120" s="43"/>
      <c r="IX120" s="43"/>
      <c r="IY120" s="43"/>
      <c r="IZ120" s="43"/>
      <c r="JA120" s="43"/>
      <c r="JB120" s="43"/>
      <c r="JC120" s="43"/>
      <c r="JD120" s="43"/>
      <c r="JE120" s="43"/>
      <c r="JF120" s="43"/>
      <c r="JG120" s="43"/>
      <c r="JH120" s="43"/>
      <c r="JI120" s="43"/>
      <c r="JJ120" s="43"/>
      <c r="JK120" s="43"/>
      <c r="JL120" s="43"/>
      <c r="JM120" s="43"/>
      <c r="JN120" s="43"/>
      <c r="JO120" s="43"/>
      <c r="JP120" s="43"/>
      <c r="JQ120" s="43"/>
      <c r="JR120" s="43"/>
      <c r="JS120" s="43"/>
      <c r="JT120" s="43"/>
      <c r="JU120" s="43"/>
      <c r="JV120" s="43"/>
      <c r="JW120" s="43"/>
      <c r="JX120" s="43"/>
      <c r="JY120" s="43"/>
      <c r="JZ120" s="43"/>
      <c r="KA120" s="43"/>
      <c r="KB120" s="43"/>
      <c r="KC120" s="43"/>
      <c r="KD120" s="43"/>
      <c r="KE120" s="43"/>
      <c r="KF120" s="43"/>
      <c r="KG120" s="43"/>
      <c r="KH120" s="43"/>
      <c r="KI120" s="43"/>
      <c r="KJ120" s="43"/>
      <c r="KK120" s="43"/>
      <c r="KL120" s="43"/>
      <c r="KM120" s="43"/>
      <c r="KN120" s="43"/>
      <c r="KO120" s="43"/>
      <c r="KP120" s="43"/>
      <c r="KQ120" s="43"/>
      <c r="KR120" s="43"/>
      <c r="KS120" s="43"/>
      <c r="KT120" s="43"/>
      <c r="KU120" s="43"/>
      <c r="KV120" s="43"/>
      <c r="KW120" s="43"/>
      <c r="KX120" s="43"/>
      <c r="KY120" s="43"/>
      <c r="KZ120" s="43"/>
      <c r="LA120" s="43"/>
      <c r="LB120" s="43"/>
      <c r="LC120" s="43"/>
      <c r="LD120" s="43"/>
      <c r="LE120" s="43"/>
      <c r="LF120" s="43"/>
      <c r="LG120" s="43"/>
      <c r="LH120" s="43"/>
      <c r="LI120" s="43"/>
      <c r="LJ120" s="43"/>
      <c r="LK120" s="43"/>
      <c r="LL120" s="43"/>
      <c r="LM120" s="43"/>
      <c r="LN120" s="43"/>
      <c r="LO120" s="43"/>
      <c r="LP120" s="43"/>
      <c r="LQ120" s="43"/>
      <c r="LR120" s="43"/>
      <c r="LS120" s="43"/>
      <c r="LT120" s="43"/>
      <c r="LU120" s="43"/>
      <c r="LV120" s="43"/>
      <c r="LW120" s="43"/>
      <c r="LX120" s="43"/>
      <c r="LY120" s="43"/>
      <c r="LZ120" s="43"/>
      <c r="MA120" s="43"/>
      <c r="MB120" s="43"/>
      <c r="MC120" s="43"/>
      <c r="MD120" s="43"/>
      <c r="ME120" s="43"/>
      <c r="MF120" s="43"/>
      <c r="MG120" s="43"/>
      <c r="MH120" s="43"/>
      <c r="MI120" s="43"/>
      <c r="MJ120" s="43"/>
      <c r="MK120" s="43"/>
      <c r="ML120" s="43"/>
      <c r="MM120" s="43"/>
      <c r="MN120" s="43"/>
      <c r="MO120" s="43"/>
      <c r="MP120" s="43"/>
      <c r="MQ120" s="43"/>
      <c r="MR120" s="43"/>
      <c r="MS120" s="43"/>
      <c r="MT120" s="43"/>
      <c r="MU120" s="43"/>
      <c r="MV120" s="43"/>
      <c r="MW120" s="43"/>
      <c r="MX120" s="43"/>
      <c r="MY120" s="43"/>
      <c r="MZ120" s="43"/>
      <c r="NA120" s="43"/>
      <c r="NB120" s="43"/>
      <c r="NC120" s="43"/>
      <c r="ND120" s="43"/>
      <c r="NE120" s="43"/>
      <c r="NF120" s="43"/>
      <c r="NG120" s="43"/>
      <c r="NH120" s="43"/>
      <c r="NI120" s="43"/>
      <c r="NJ120" s="43"/>
      <c r="NK120" s="43"/>
      <c r="NL120" s="43"/>
      <c r="NM120" s="43"/>
      <c r="NN120" s="43"/>
      <c r="NO120" s="43"/>
      <c r="NP120" s="43"/>
      <c r="NQ120" s="43"/>
      <c r="NR120" s="43"/>
      <c r="NS120" s="43"/>
      <c r="NT120" s="43"/>
      <c r="NU120" s="43"/>
      <c r="NV120" s="43"/>
      <c r="NW120" s="43"/>
      <c r="NX120" s="43"/>
      <c r="NY120" s="43"/>
      <c r="NZ120" s="43"/>
      <c r="OA120" s="43"/>
      <c r="OB120" s="43"/>
      <c r="OC120" s="43"/>
      <c r="OD120" s="43"/>
      <c r="OE120" s="43"/>
      <c r="OF120" s="43"/>
      <c r="OG120" s="43"/>
      <c r="OH120" s="43"/>
      <c r="OI120" s="43"/>
      <c r="OJ120" s="43"/>
      <c r="OK120" s="43"/>
      <c r="OL120" s="43"/>
      <c r="OM120" s="43"/>
      <c r="ON120" s="43"/>
      <c r="OO120" s="43"/>
      <c r="OP120" s="43"/>
      <c r="OQ120" s="43"/>
      <c r="OR120" s="43"/>
      <c r="OS120" s="43"/>
      <c r="OT120" s="43"/>
      <c r="OU120" s="43"/>
      <c r="OV120" s="43"/>
      <c r="OW120" s="43"/>
      <c r="OX120" s="43"/>
      <c r="OY120" s="43"/>
      <c r="OZ120" s="43"/>
      <c r="PA120" s="43"/>
      <c r="PB120" s="43"/>
      <c r="PC120" s="43"/>
      <c r="PD120" s="43"/>
      <c r="PE120" s="43"/>
      <c r="PF120" s="43"/>
      <c r="PG120" s="43"/>
      <c r="PH120" s="43"/>
      <c r="PI120" s="43"/>
      <c r="PJ120" s="43"/>
      <c r="PK120" s="43"/>
      <c r="PL120" s="43"/>
      <c r="PM120" s="43"/>
      <c r="PN120" s="43"/>
      <c r="PO120" s="43"/>
      <c r="PP120" s="43"/>
      <c r="PQ120" s="43"/>
      <c r="PR120" s="43"/>
      <c r="PS120" s="43"/>
      <c r="PT120" s="43"/>
      <c r="PU120" s="43"/>
      <c r="PV120" s="43"/>
      <c r="PW120" s="43"/>
      <c r="PX120" s="43"/>
      <c r="PY120" s="43"/>
      <c r="PZ120" s="43"/>
      <c r="QA120" s="43"/>
      <c r="QB120" s="43"/>
      <c r="QC120" s="43"/>
      <c r="QD120" s="43"/>
      <c r="QE120" s="43"/>
      <c r="QF120" s="43"/>
      <c r="QG120" s="43"/>
      <c r="QH120" s="43"/>
      <c r="QI120" s="43"/>
      <c r="QJ120" s="43"/>
      <c r="QK120" s="43"/>
      <c r="QL120" s="43"/>
      <c r="QM120" s="43"/>
      <c r="QN120" s="43"/>
      <c r="QO120" s="43"/>
      <c r="QP120" s="43"/>
      <c r="QQ120" s="43"/>
      <c r="QR120" s="43"/>
      <c r="QS120" s="43"/>
      <c r="QT120" s="43"/>
      <c r="QU120" s="43"/>
      <c r="QV120" s="43"/>
      <c r="QW120" s="43"/>
      <c r="QX120" s="43"/>
      <c r="QY120" s="43"/>
      <c r="QZ120" s="43"/>
      <c r="RA120" s="43"/>
      <c r="RB120" s="43"/>
      <c r="RC120" s="43"/>
      <c r="RD120" s="43"/>
      <c r="RE120" s="43"/>
      <c r="RF120" s="43"/>
      <c r="RG120" s="43"/>
      <c r="RH120" s="43"/>
      <c r="RI120" s="43"/>
      <c r="RJ120" s="43"/>
      <c r="RK120" s="43"/>
      <c r="RL120" s="43"/>
      <c r="RM120" s="43"/>
      <c r="RN120" s="43"/>
      <c r="RO120" s="43"/>
      <c r="RP120" s="43"/>
      <c r="RQ120" s="43"/>
      <c r="RR120" s="43"/>
      <c r="RS120" s="43"/>
      <c r="RT120" s="43"/>
      <c r="RU120" s="43"/>
      <c r="RV120" s="43"/>
      <c r="RW120" s="43"/>
      <c r="RX120" s="43"/>
      <c r="RY120" s="43"/>
      <c r="RZ120" s="43"/>
      <c r="SA120" s="43"/>
      <c r="SB120" s="43"/>
      <c r="SC120" s="43"/>
      <c r="SD120" s="43"/>
      <c r="SE120" s="43"/>
      <c r="SF120" s="43"/>
      <c r="SG120" s="43"/>
      <c r="SH120" s="43"/>
      <c r="SI120" s="43"/>
      <c r="SJ120" s="43"/>
      <c r="SK120" s="43"/>
      <c r="SL120" s="43"/>
      <c r="SM120" s="43"/>
      <c r="SN120" s="43"/>
      <c r="SO120" s="43"/>
      <c r="SP120" s="43"/>
      <c r="SQ120" s="43"/>
      <c r="SR120" s="43"/>
      <c r="SS120" s="43"/>
      <c r="ST120" s="43"/>
      <c r="SU120" s="43"/>
      <c r="SV120" s="43"/>
      <c r="SW120" s="43"/>
      <c r="SX120" s="43"/>
      <c r="SY120" s="43"/>
      <c r="SZ120" s="43"/>
      <c r="TA120" s="43"/>
      <c r="TB120" s="43"/>
      <c r="TC120" s="43"/>
      <c r="TD120" s="43"/>
      <c r="TE120" s="43"/>
      <c r="TF120" s="43"/>
      <c r="TG120" s="43"/>
      <c r="TH120" s="43"/>
      <c r="TI120" s="43"/>
      <c r="TJ120" s="43"/>
      <c r="TK120" s="43"/>
      <c r="TL120" s="43"/>
      <c r="TM120" s="43"/>
      <c r="TN120" s="43"/>
      <c r="TO120" s="43"/>
      <c r="TP120" s="43"/>
      <c r="TQ120" s="43"/>
      <c r="TR120" s="43"/>
      <c r="TS120" s="43"/>
      <c r="TT120" s="43"/>
      <c r="TU120" s="43"/>
      <c r="TV120" s="43"/>
      <c r="TW120" s="43"/>
      <c r="TX120" s="43"/>
      <c r="TY120" s="43"/>
      <c r="TZ120" s="43"/>
      <c r="UA120" s="43"/>
      <c r="UB120" s="43"/>
      <c r="UC120" s="43"/>
      <c r="UD120" s="43"/>
      <c r="UE120" s="43"/>
      <c r="UF120" s="43"/>
      <c r="UG120" s="43"/>
      <c r="UH120" s="43"/>
      <c r="UI120" s="43"/>
      <c r="UJ120" s="43"/>
      <c r="UK120" s="43"/>
      <c r="UL120" s="43"/>
      <c r="UM120" s="43"/>
      <c r="UN120" s="43"/>
      <c r="UO120" s="43"/>
      <c r="UP120" s="43"/>
      <c r="UQ120" s="43"/>
      <c r="UR120" s="43"/>
      <c r="US120" s="43"/>
      <c r="UT120" s="43"/>
      <c r="UU120" s="43"/>
      <c r="UV120" s="43"/>
      <c r="UW120" s="43"/>
      <c r="UX120" s="43"/>
      <c r="UY120" s="43"/>
      <c r="UZ120" s="43"/>
      <c r="VA120" s="43"/>
      <c r="VB120" s="43"/>
      <c r="VC120" s="43"/>
      <c r="VD120" s="43"/>
      <c r="VE120" s="43"/>
      <c r="VF120" s="43"/>
      <c r="VG120" s="43"/>
      <c r="VH120" s="43"/>
      <c r="VI120" s="43"/>
      <c r="VJ120" s="43"/>
      <c r="VK120" s="43"/>
      <c r="VL120" s="43"/>
      <c r="VM120" s="43"/>
      <c r="VN120" s="43"/>
      <c r="VO120" s="43"/>
      <c r="VP120" s="43"/>
      <c r="VQ120" s="43"/>
      <c r="VR120" s="43"/>
      <c r="VS120" s="43"/>
      <c r="VT120" s="43"/>
      <c r="VU120" s="43"/>
      <c r="VV120" s="43"/>
      <c r="VW120" s="43"/>
      <c r="VX120" s="43"/>
      <c r="VY120" s="43"/>
      <c r="VZ120" s="43"/>
      <c r="WA120" s="43"/>
      <c r="WB120" s="43"/>
      <c r="WC120" s="43"/>
      <c r="WD120" s="43"/>
      <c r="WE120" s="43"/>
      <c r="WF120" s="43"/>
      <c r="WG120" s="43"/>
      <c r="WH120" s="43"/>
      <c r="WI120" s="43"/>
      <c r="WJ120" s="43"/>
      <c r="WK120" s="43"/>
      <c r="WL120" s="43"/>
      <c r="WM120" s="43"/>
      <c r="WN120" s="43"/>
      <c r="WO120" s="43"/>
      <c r="WP120" s="43"/>
      <c r="WQ120" s="43"/>
      <c r="WR120" s="43"/>
      <c r="WS120" s="43"/>
      <c r="WT120" s="43"/>
      <c r="WU120" s="43"/>
      <c r="WV120" s="43"/>
      <c r="WW120" s="43"/>
      <c r="WX120" s="43"/>
      <c r="WY120" s="43"/>
      <c r="WZ120" s="43"/>
      <c r="XA120" s="43"/>
      <c r="XB120" s="43"/>
      <c r="XC120" s="43"/>
      <c r="XD120" s="43"/>
      <c r="XE120" s="43"/>
      <c r="XF120" s="43"/>
      <c r="XG120" s="43"/>
      <c r="XH120" s="43"/>
      <c r="XI120" s="43"/>
      <c r="XJ120" s="43"/>
      <c r="XK120" s="43"/>
      <c r="XL120" s="43"/>
      <c r="XM120" s="43"/>
      <c r="XN120" s="43"/>
      <c r="XO120" s="43"/>
      <c r="XP120" s="43"/>
      <c r="XQ120" s="43"/>
      <c r="XR120" s="43"/>
      <c r="XS120" s="43"/>
      <c r="XT120" s="43"/>
      <c r="XU120" s="43"/>
      <c r="XV120" s="43"/>
      <c r="XW120" s="43"/>
      <c r="XX120" s="43"/>
      <c r="XY120" s="43"/>
      <c r="XZ120" s="43"/>
      <c r="YA120" s="43"/>
      <c r="YB120" s="43"/>
      <c r="YC120" s="43"/>
      <c r="YD120" s="43"/>
      <c r="YE120" s="43"/>
      <c r="YF120" s="43"/>
      <c r="YG120" s="43"/>
      <c r="YH120" s="43"/>
      <c r="YI120" s="43"/>
      <c r="YJ120" s="43"/>
      <c r="YK120" s="43"/>
      <c r="YL120" s="43"/>
      <c r="YM120" s="43"/>
      <c r="YN120" s="43"/>
      <c r="YO120" s="43"/>
      <c r="YP120" s="43"/>
      <c r="YQ120" s="43"/>
      <c r="YR120" s="43"/>
      <c r="YS120" s="43"/>
      <c r="YT120" s="43"/>
      <c r="YU120" s="43"/>
      <c r="YV120" s="43"/>
      <c r="YW120" s="43"/>
      <c r="YX120" s="43"/>
      <c r="YY120" s="43"/>
      <c r="YZ120" s="43"/>
      <c r="ZA120" s="43"/>
      <c r="ZB120" s="43"/>
      <c r="ZC120" s="43"/>
      <c r="ZD120" s="43"/>
      <c r="ZE120" s="43"/>
      <c r="ZF120" s="43"/>
      <c r="ZG120" s="43"/>
      <c r="ZH120" s="43"/>
      <c r="ZI120" s="43"/>
      <c r="ZJ120" s="43"/>
      <c r="ZK120" s="43"/>
      <c r="ZL120" s="43"/>
      <c r="ZM120" s="43"/>
      <c r="ZN120" s="43"/>
      <c r="ZO120" s="43"/>
      <c r="ZP120" s="43"/>
      <c r="ZQ120" s="43"/>
      <c r="ZR120" s="43"/>
      <c r="ZS120" s="43"/>
      <c r="ZT120" s="43"/>
      <c r="ZU120" s="43"/>
      <c r="ZV120" s="43"/>
      <c r="ZW120" s="43"/>
      <c r="ZX120" s="43"/>
      <c r="ZY120" s="43"/>
      <c r="ZZ120" s="43"/>
      <c r="AAA120" s="43"/>
      <c r="AAB120" s="43"/>
      <c r="AAC120" s="43"/>
      <c r="AAD120" s="43"/>
      <c r="AAE120" s="43"/>
      <c r="AAF120" s="43"/>
      <c r="AAG120" s="43"/>
      <c r="AAH120" s="43"/>
      <c r="AAI120" s="43"/>
      <c r="AAJ120" s="43"/>
      <c r="AAK120" s="43"/>
      <c r="AAL120" s="43"/>
      <c r="AAM120" s="43"/>
      <c r="AAN120" s="43"/>
      <c r="AAO120" s="43"/>
      <c r="AAP120" s="43"/>
      <c r="AAQ120" s="43"/>
      <c r="AAR120" s="43"/>
      <c r="AAS120" s="43"/>
      <c r="AAT120" s="43"/>
      <c r="AAU120" s="43"/>
      <c r="AAV120" s="43"/>
      <c r="AAW120" s="43"/>
      <c r="AAX120" s="43"/>
      <c r="AAY120" s="43"/>
      <c r="AAZ120" s="43"/>
      <c r="ABA120" s="43"/>
      <c r="ABB120" s="43"/>
      <c r="ABC120" s="43"/>
      <c r="ABD120" s="43"/>
      <c r="ABE120" s="43"/>
      <c r="ABF120" s="43"/>
      <c r="ABG120" s="43"/>
      <c r="ABH120" s="43"/>
      <c r="ABI120" s="43"/>
      <c r="ABJ120" s="43"/>
      <c r="ABK120" s="43"/>
      <c r="ABL120" s="43"/>
      <c r="ABM120" s="43"/>
      <c r="ABN120" s="43"/>
      <c r="ABO120" s="43"/>
      <c r="ABP120" s="43"/>
      <c r="ABQ120" s="43"/>
      <c r="ABR120" s="43"/>
      <c r="ABS120" s="43"/>
      <c r="ABT120" s="43"/>
      <c r="ABU120" s="43"/>
      <c r="ABV120" s="43"/>
      <c r="ABW120" s="43"/>
      <c r="ABX120" s="43"/>
      <c r="ABY120" s="43"/>
      <c r="ABZ120" s="43"/>
      <c r="ACA120" s="43"/>
      <c r="ACB120" s="43"/>
      <c r="ACC120" s="43"/>
      <c r="ACD120" s="43"/>
      <c r="ACE120" s="43"/>
      <c r="ACF120" s="43"/>
      <c r="ACG120" s="43"/>
      <c r="ACH120" s="43"/>
      <c r="ACI120" s="43"/>
      <c r="ACJ120" s="43"/>
      <c r="ACK120" s="43"/>
      <c r="ACL120" s="43"/>
      <c r="ACM120" s="43"/>
      <c r="ACN120" s="43"/>
      <c r="ACO120" s="43"/>
      <c r="ACP120" s="43"/>
      <c r="ACQ120" s="43"/>
      <c r="ACR120" s="43"/>
      <c r="ACS120" s="43"/>
      <c r="ACT120" s="43"/>
      <c r="ACU120" s="43"/>
      <c r="ACV120" s="43"/>
      <c r="ACW120" s="43"/>
      <c r="ACX120" s="43"/>
      <c r="ACY120" s="43"/>
      <c r="ACZ120" s="43"/>
      <c r="ADA120" s="43"/>
      <c r="ADB120" s="43"/>
      <c r="ADC120" s="43"/>
      <c r="ADD120" s="43"/>
      <c r="ADE120" s="43"/>
      <c r="ADF120" s="43"/>
      <c r="ADG120" s="43"/>
      <c r="ADH120" s="43"/>
      <c r="ADI120" s="43"/>
      <c r="ADJ120" s="43"/>
      <c r="ADK120" s="43"/>
      <c r="ADL120" s="43"/>
      <c r="ADM120" s="43"/>
      <c r="ADN120" s="43"/>
      <c r="ADO120" s="43"/>
      <c r="ADP120" s="43"/>
      <c r="ADQ120" s="43"/>
      <c r="ADR120" s="43"/>
      <c r="ADS120" s="43"/>
      <c r="ADT120" s="43"/>
      <c r="ADU120" s="43"/>
      <c r="ADV120" s="43"/>
      <c r="ADW120" s="43"/>
      <c r="ADX120" s="43"/>
      <c r="ADY120" s="43"/>
      <c r="ADZ120" s="43"/>
      <c r="AEA120" s="43"/>
      <c r="AEB120" s="43"/>
      <c r="AEC120" s="43"/>
      <c r="AED120" s="43"/>
      <c r="AEE120" s="43"/>
      <c r="AEF120" s="43"/>
      <c r="AEG120" s="43"/>
      <c r="AEH120" s="43"/>
      <c r="AEI120" s="43"/>
      <c r="AEJ120" s="43"/>
      <c r="AEK120" s="43"/>
      <c r="AEL120" s="43"/>
      <c r="AEM120" s="43"/>
      <c r="AEN120" s="43"/>
      <c r="AEO120" s="43"/>
      <c r="AEP120" s="43"/>
      <c r="AEQ120" s="43"/>
      <c r="AER120" s="43"/>
      <c r="AES120" s="43"/>
      <c r="AET120" s="43"/>
      <c r="AEU120" s="43"/>
      <c r="AEV120" s="43"/>
      <c r="AEW120" s="43"/>
      <c r="AEX120" s="43"/>
      <c r="AEY120" s="43"/>
      <c r="AEZ120" s="43"/>
      <c r="AFA120" s="43"/>
      <c r="AFB120" s="43"/>
      <c r="AFC120" s="43"/>
      <c r="AFD120" s="43"/>
      <c r="AFE120" s="43"/>
      <c r="AFF120" s="43"/>
      <c r="AFG120" s="43"/>
      <c r="AFH120" s="43"/>
      <c r="AFI120" s="43"/>
      <c r="AFJ120" s="43"/>
      <c r="AFK120" s="43"/>
      <c r="AFL120" s="43"/>
      <c r="AFM120" s="43"/>
      <c r="AFN120" s="43"/>
      <c r="AFO120" s="43"/>
      <c r="AFP120" s="43"/>
      <c r="AFQ120" s="43"/>
      <c r="AFR120" s="43"/>
      <c r="AFS120" s="43"/>
      <c r="AFT120" s="43"/>
      <c r="AFU120" s="43"/>
      <c r="AFV120" s="43"/>
      <c r="AFW120" s="43"/>
      <c r="AFX120" s="43"/>
      <c r="AFY120" s="43"/>
      <c r="AFZ120" s="43"/>
      <c r="AGA120" s="43"/>
      <c r="AGB120" s="43"/>
      <c r="AGC120" s="43"/>
      <c r="AGD120" s="43"/>
      <c r="AGE120" s="43"/>
      <c r="AGF120" s="43"/>
      <c r="AGG120" s="43"/>
      <c r="AGH120" s="43"/>
      <c r="AGI120" s="43"/>
      <c r="AGJ120" s="43"/>
      <c r="AGK120" s="43"/>
      <c r="AGL120" s="43"/>
      <c r="AGM120" s="43"/>
      <c r="AGN120" s="43"/>
      <c r="AGO120" s="43"/>
      <c r="AGP120" s="43"/>
      <c r="AGQ120" s="43"/>
      <c r="AGR120" s="43"/>
      <c r="AGS120" s="43"/>
      <c r="AGT120" s="43"/>
      <c r="AGU120" s="43"/>
      <c r="AGV120" s="43"/>
      <c r="AGW120" s="43"/>
      <c r="AGX120" s="43"/>
      <c r="AGY120" s="43"/>
      <c r="AGZ120" s="43"/>
      <c r="AHA120" s="43"/>
      <c r="AHB120" s="43"/>
      <c r="AHC120" s="43"/>
      <c r="AHD120" s="43"/>
      <c r="AHE120" s="43"/>
      <c r="AHF120" s="43"/>
      <c r="AHG120" s="43"/>
      <c r="AHH120" s="43"/>
      <c r="AHI120" s="43"/>
      <c r="AHJ120" s="43"/>
      <c r="AHK120" s="43"/>
      <c r="AHL120" s="43"/>
      <c r="AHM120" s="43"/>
      <c r="AHN120" s="43"/>
      <c r="AHO120" s="43"/>
      <c r="AHP120" s="43"/>
      <c r="AHQ120" s="43"/>
      <c r="AHR120" s="43"/>
      <c r="AHS120" s="43"/>
      <c r="AHT120" s="43"/>
      <c r="AHU120" s="43"/>
      <c r="AHV120" s="43"/>
      <c r="AHW120" s="43"/>
      <c r="AHX120" s="43"/>
      <c r="AHY120" s="43"/>
      <c r="AHZ120" s="43"/>
      <c r="AIA120" s="43"/>
      <c r="AIB120" s="43"/>
      <c r="AIC120" s="43"/>
      <c r="AID120" s="43"/>
      <c r="AIE120" s="43"/>
      <c r="AIF120" s="43"/>
      <c r="AIG120" s="43"/>
      <c r="AIH120" s="43"/>
      <c r="AII120" s="43"/>
      <c r="AIJ120" s="43"/>
      <c r="AIK120" s="43"/>
      <c r="AIL120" s="43"/>
      <c r="AIM120" s="43"/>
      <c r="AIN120" s="43"/>
      <c r="AIO120" s="43"/>
      <c r="AIP120" s="43"/>
      <c r="AIQ120" s="43"/>
      <c r="AIR120" s="43"/>
      <c r="AIS120" s="43"/>
      <c r="AIT120" s="43"/>
      <c r="AIU120" s="43"/>
      <c r="AIV120" s="43"/>
      <c r="AIW120" s="43"/>
      <c r="AIX120" s="43"/>
      <c r="AIY120" s="43"/>
      <c r="AIZ120" s="43"/>
      <c r="AJA120" s="43"/>
      <c r="AJB120" s="43"/>
      <c r="AJC120" s="43"/>
      <c r="AJD120" s="43"/>
      <c r="AJE120" s="43"/>
      <c r="AJF120" s="43"/>
      <c r="AJG120" s="43"/>
      <c r="AJH120" s="43"/>
      <c r="AJI120" s="43"/>
      <c r="AJJ120" s="43"/>
      <c r="AJK120" s="43"/>
      <c r="AJL120" s="43"/>
      <c r="AJM120" s="43"/>
      <c r="AJN120" s="43"/>
      <c r="AJO120" s="43"/>
      <c r="AJP120" s="43"/>
      <c r="AJQ120" s="43"/>
      <c r="AJR120" s="43"/>
      <c r="AJS120" s="43"/>
      <c r="AJT120" s="43"/>
      <c r="AJU120" s="43"/>
      <c r="AJV120" s="43"/>
      <c r="AJW120" s="43"/>
      <c r="AJX120" s="43"/>
      <c r="AJY120" s="43"/>
      <c r="AJZ120" s="43"/>
      <c r="AKA120" s="43"/>
      <c r="AKB120" s="43"/>
      <c r="AKC120" s="43"/>
      <c r="AKD120" s="43"/>
      <c r="AKE120" s="43"/>
      <c r="AKF120" s="43"/>
      <c r="AKG120" s="43"/>
      <c r="AKH120" s="43"/>
      <c r="AKI120" s="43"/>
      <c r="AKJ120" s="43"/>
      <c r="AKK120" s="43"/>
      <c r="AKL120" s="43"/>
      <c r="AKM120" s="43"/>
      <c r="AKN120" s="43"/>
      <c r="AKO120" s="43"/>
      <c r="AKP120" s="43"/>
      <c r="AKQ120" s="43"/>
      <c r="AKR120" s="43"/>
      <c r="AKS120" s="43"/>
      <c r="AKT120" s="43"/>
      <c r="AKU120" s="43"/>
      <c r="AKV120" s="43"/>
      <c r="AKW120" s="43"/>
      <c r="AKX120" s="43"/>
      <c r="AKY120" s="43"/>
      <c r="AKZ120" s="43"/>
      <c r="ALA120" s="43"/>
      <c r="ALB120" s="43"/>
      <c r="ALC120" s="43"/>
      <c r="ALD120" s="43"/>
      <c r="ALE120" s="43"/>
      <c r="ALF120" s="43"/>
      <c r="ALG120" s="43"/>
      <c r="ALH120" s="43"/>
      <c r="ALI120" s="43"/>
      <c r="ALJ120" s="43"/>
      <c r="ALK120" s="43"/>
      <c r="ALL120" s="43"/>
      <c r="ALM120" s="43"/>
      <c r="ALN120" s="43"/>
      <c r="ALO120" s="43"/>
      <c r="ALP120" s="43"/>
      <c r="ALQ120" s="43"/>
      <c r="ALR120" s="43"/>
      <c r="ALS120" s="43"/>
      <c r="ALT120" s="43"/>
      <c r="ALU120" s="43"/>
      <c r="ALV120" s="43"/>
      <c r="ALW120" s="43"/>
      <c r="ALX120" s="43"/>
      <c r="ALY120" s="43"/>
      <c r="ALZ120" s="43"/>
      <c r="AMA120" s="43"/>
      <c r="AMB120" s="43"/>
      <c r="AMC120" s="43"/>
      <c r="AMD120" s="43"/>
      <c r="AME120" s="43"/>
      <c r="AMF120" s="43"/>
      <c r="AMG120" s="43"/>
      <c r="AMH120" s="43"/>
      <c r="AMI120" s="43"/>
      <c r="AMJ120" s="43"/>
      <c r="AMK120" s="43"/>
      <c r="AML120" s="43"/>
      <c r="AMM120" s="43"/>
      <c r="AMN120" s="43"/>
      <c r="AMO120" s="43"/>
      <c r="AMP120" s="43"/>
      <c r="AMQ120" s="43"/>
      <c r="AMR120" s="43"/>
      <c r="AMS120" s="43"/>
      <c r="AMT120" s="43"/>
      <c r="AMU120" s="43"/>
      <c r="AMV120" s="43"/>
      <c r="AMW120" s="43"/>
      <c r="AMX120" s="43"/>
      <c r="AMY120" s="43"/>
      <c r="AMZ120" s="43"/>
      <c r="ANA120" s="43"/>
      <c r="ANB120" s="43"/>
      <c r="ANC120" s="43"/>
      <c r="AND120" s="43"/>
      <c r="ANE120" s="43"/>
      <c r="ANF120" s="43"/>
      <c r="ANG120" s="43"/>
      <c r="ANH120" s="43"/>
      <c r="ANI120" s="43"/>
      <c r="ANJ120" s="43"/>
      <c r="ANK120" s="43"/>
      <c r="ANL120" s="43"/>
      <c r="ANM120" s="43"/>
      <c r="ANN120" s="43"/>
      <c r="ANO120" s="43"/>
      <c r="ANP120" s="43"/>
      <c r="ANQ120" s="43"/>
      <c r="ANR120" s="43"/>
      <c r="ANS120" s="43"/>
      <c r="ANT120" s="43"/>
      <c r="ANU120" s="43"/>
      <c r="ANV120" s="43"/>
      <c r="ANW120" s="43"/>
      <c r="ANX120" s="43"/>
      <c r="ANY120" s="43"/>
      <c r="ANZ120" s="43"/>
      <c r="AOA120" s="43"/>
      <c r="AOB120" s="43"/>
      <c r="AOC120" s="43"/>
      <c r="AOD120" s="43"/>
      <c r="AOE120" s="43"/>
      <c r="AOF120" s="43"/>
      <c r="AOG120" s="43"/>
      <c r="AOH120" s="43"/>
      <c r="AOI120" s="43"/>
      <c r="AOJ120" s="43"/>
      <c r="AOK120" s="43"/>
      <c r="AOL120" s="43"/>
      <c r="AOM120" s="43"/>
      <c r="AON120" s="43"/>
      <c r="AOO120" s="43"/>
      <c r="AOP120" s="43"/>
      <c r="AOQ120" s="43"/>
      <c r="AOR120" s="43"/>
      <c r="AOS120" s="43"/>
      <c r="AOT120" s="43"/>
      <c r="AOU120" s="43"/>
      <c r="AOV120" s="43"/>
      <c r="AOW120" s="43"/>
      <c r="AOX120" s="43"/>
      <c r="AOY120" s="43"/>
      <c r="AOZ120" s="43"/>
      <c r="APA120" s="43"/>
      <c r="APB120" s="43"/>
      <c r="APC120" s="43"/>
      <c r="APD120" s="43"/>
      <c r="APE120" s="43"/>
      <c r="APF120" s="43"/>
      <c r="APG120" s="43"/>
      <c r="APH120" s="43"/>
      <c r="API120" s="43"/>
      <c r="APJ120" s="43"/>
      <c r="APK120" s="43"/>
      <c r="APL120" s="43"/>
      <c r="APM120" s="43"/>
      <c r="APN120" s="43"/>
      <c r="APO120" s="43"/>
      <c r="APP120" s="43"/>
      <c r="APQ120" s="43"/>
      <c r="APR120" s="43"/>
      <c r="APS120" s="43"/>
      <c r="APT120" s="43"/>
      <c r="APU120" s="43"/>
      <c r="APV120" s="43"/>
      <c r="APW120" s="43"/>
      <c r="APX120" s="43"/>
      <c r="APY120" s="43"/>
      <c r="APZ120" s="43"/>
      <c r="AQA120" s="43"/>
      <c r="AQB120" s="43"/>
      <c r="AQC120" s="43"/>
      <c r="AQD120" s="43"/>
      <c r="AQE120" s="43"/>
      <c r="AQF120" s="43"/>
      <c r="AQG120" s="43"/>
      <c r="AQH120" s="43"/>
      <c r="AQI120" s="43"/>
      <c r="AQJ120" s="43"/>
      <c r="AQK120" s="43"/>
      <c r="AQL120" s="43"/>
      <c r="AQM120" s="43"/>
      <c r="AQN120" s="43"/>
      <c r="AQO120" s="43"/>
      <c r="AQP120" s="43"/>
      <c r="AQQ120" s="43"/>
      <c r="AQR120" s="43"/>
      <c r="AQS120" s="43"/>
      <c r="AQT120" s="43"/>
      <c r="AQU120" s="43"/>
      <c r="AQV120" s="43"/>
      <c r="AQW120" s="43"/>
      <c r="AQX120" s="43"/>
      <c r="AQY120" s="43"/>
      <c r="AQZ120" s="43"/>
      <c r="ARA120" s="43"/>
      <c r="ARB120" s="43"/>
      <c r="ARC120" s="43"/>
      <c r="ARD120" s="43"/>
      <c r="ARE120" s="43"/>
      <c r="ARF120" s="43"/>
      <c r="ARG120" s="43"/>
      <c r="ARH120" s="43"/>
      <c r="ARI120" s="43"/>
      <c r="ARJ120" s="43"/>
      <c r="ARK120" s="43"/>
      <c r="ARL120" s="43"/>
      <c r="ARM120" s="43"/>
      <c r="ARN120" s="43"/>
      <c r="ARO120" s="43"/>
      <c r="ARP120" s="43"/>
      <c r="ARQ120" s="43"/>
      <c r="ARR120" s="43"/>
      <c r="ARS120" s="43"/>
      <c r="ART120" s="43"/>
      <c r="ARU120" s="43"/>
      <c r="ARV120" s="43"/>
      <c r="ARW120" s="43"/>
      <c r="ARX120" s="43"/>
      <c r="ARY120" s="43"/>
      <c r="ARZ120" s="43"/>
      <c r="ASA120" s="43"/>
      <c r="ASB120" s="43"/>
      <c r="ASC120" s="43"/>
      <c r="ASD120" s="43"/>
      <c r="ASE120" s="43"/>
      <c r="ASF120" s="43"/>
      <c r="ASG120" s="43"/>
      <c r="ASH120" s="43"/>
      <c r="ASI120" s="43"/>
      <c r="ASJ120" s="43"/>
      <c r="ASK120" s="43"/>
      <c r="ASL120" s="43"/>
      <c r="ASM120" s="43"/>
      <c r="ASN120" s="43"/>
      <c r="ASO120" s="43"/>
      <c r="ASP120" s="43"/>
      <c r="ASQ120" s="43"/>
      <c r="ASR120" s="43"/>
      <c r="ASS120" s="43"/>
      <c r="AST120" s="43"/>
      <c r="ASU120" s="43"/>
      <c r="ASV120" s="43"/>
      <c r="ASW120" s="43"/>
      <c r="ASX120" s="43"/>
      <c r="ASY120" s="43"/>
      <c r="ASZ120" s="43"/>
      <c r="ATA120" s="43"/>
      <c r="ATB120" s="43"/>
      <c r="ATC120" s="43"/>
      <c r="ATD120" s="43"/>
      <c r="ATE120" s="43"/>
      <c r="ATF120" s="43"/>
      <c r="ATG120" s="43"/>
      <c r="ATH120" s="43"/>
      <c r="ATI120" s="43"/>
      <c r="ATJ120" s="43"/>
      <c r="ATK120" s="43"/>
      <c r="ATL120" s="43"/>
      <c r="ATM120" s="43"/>
      <c r="ATN120" s="43"/>
      <c r="ATO120" s="43"/>
      <c r="ATP120" s="43"/>
      <c r="ATQ120" s="43"/>
      <c r="ATR120" s="43"/>
      <c r="ATS120" s="43"/>
      <c r="ATT120" s="43"/>
      <c r="ATU120" s="43"/>
      <c r="ATV120" s="43"/>
      <c r="ATW120" s="43"/>
      <c r="ATX120" s="43"/>
      <c r="ATY120" s="43"/>
      <c r="ATZ120" s="43"/>
      <c r="AUA120" s="43"/>
      <c r="AUB120" s="43"/>
      <c r="AUC120" s="43"/>
      <c r="AUD120" s="43"/>
      <c r="AUE120" s="43"/>
      <c r="AUF120" s="43"/>
      <c r="AUG120" s="43"/>
      <c r="AUH120" s="43"/>
      <c r="AUI120" s="43"/>
      <c r="AUJ120" s="43"/>
      <c r="AUK120" s="43"/>
      <c r="AUL120" s="43"/>
      <c r="AUM120" s="43"/>
      <c r="AUN120" s="43"/>
      <c r="AUO120" s="43"/>
      <c r="AUP120" s="43"/>
      <c r="AUQ120" s="43"/>
      <c r="AUR120" s="43"/>
      <c r="AUS120" s="43"/>
      <c r="AUT120" s="43"/>
      <c r="AUU120" s="43"/>
      <c r="AUV120" s="43"/>
      <c r="AUW120" s="43"/>
      <c r="AUX120" s="43"/>
      <c r="AUY120" s="43"/>
      <c r="AUZ120" s="43"/>
      <c r="AVA120" s="43"/>
      <c r="AVB120" s="43"/>
      <c r="AVC120" s="43"/>
      <c r="AVD120" s="43"/>
      <c r="AVE120" s="43"/>
      <c r="AVF120" s="43"/>
      <c r="AVG120" s="43"/>
      <c r="AVH120" s="43"/>
      <c r="AVI120" s="43"/>
      <c r="AVJ120" s="43"/>
      <c r="AVK120" s="43"/>
      <c r="AVL120" s="43"/>
      <c r="AVM120" s="43"/>
      <c r="AVN120" s="43"/>
      <c r="AVO120" s="43"/>
      <c r="AVP120" s="43"/>
      <c r="AVQ120" s="43"/>
      <c r="AVR120" s="43"/>
      <c r="AVS120" s="43"/>
      <c r="AVT120" s="43"/>
      <c r="AVU120" s="43"/>
      <c r="AVV120" s="43"/>
      <c r="AVW120" s="43"/>
      <c r="AVX120" s="43"/>
      <c r="AVY120" s="43"/>
      <c r="AVZ120" s="43"/>
      <c r="AWA120" s="43"/>
      <c r="AWB120" s="43"/>
      <c r="AWC120" s="43"/>
      <c r="AWD120" s="43"/>
      <c r="AWE120" s="43"/>
      <c r="AWF120" s="43"/>
      <c r="AWG120" s="43"/>
      <c r="AWH120" s="43"/>
      <c r="AWI120" s="43"/>
      <c r="AWJ120" s="43"/>
      <c r="AWK120" s="43"/>
      <c r="AWL120" s="43"/>
      <c r="AWM120" s="43"/>
      <c r="AWN120" s="43"/>
      <c r="AWO120" s="43"/>
      <c r="AWP120" s="43"/>
      <c r="AWQ120" s="43"/>
      <c r="AWR120" s="43"/>
      <c r="AWS120" s="43"/>
      <c r="AWT120" s="43"/>
      <c r="AWU120" s="43"/>
      <c r="AWV120" s="43"/>
      <c r="AWW120" s="43"/>
      <c r="AWX120" s="43"/>
      <c r="AWY120" s="43"/>
      <c r="AWZ120" s="43"/>
      <c r="AXA120" s="43"/>
      <c r="AXB120" s="43"/>
      <c r="AXC120" s="43"/>
      <c r="AXD120" s="43"/>
      <c r="AXE120" s="43"/>
      <c r="AXF120" s="43"/>
      <c r="AXG120" s="43"/>
      <c r="AXH120" s="43"/>
      <c r="AXI120" s="43"/>
      <c r="AXJ120" s="43"/>
      <c r="AXK120" s="43"/>
      <c r="AXL120" s="43"/>
      <c r="AXM120" s="43"/>
      <c r="AXN120" s="43"/>
      <c r="AXO120" s="43"/>
      <c r="AXP120" s="43"/>
      <c r="AXQ120" s="43"/>
      <c r="AXR120" s="43"/>
      <c r="AXS120" s="43"/>
      <c r="AXT120" s="43"/>
      <c r="AXU120" s="43"/>
      <c r="AXV120" s="43"/>
      <c r="AXW120" s="43"/>
      <c r="AXX120" s="43"/>
      <c r="AXY120" s="43"/>
      <c r="AXZ120" s="43"/>
      <c r="AYA120" s="43"/>
      <c r="AYB120" s="43"/>
      <c r="AYC120" s="43"/>
      <c r="AYD120" s="43"/>
      <c r="AYE120" s="43"/>
      <c r="AYF120" s="43"/>
      <c r="AYG120" s="43"/>
      <c r="AYH120" s="43"/>
      <c r="AYI120" s="43"/>
      <c r="AYJ120" s="43"/>
      <c r="AYK120" s="43"/>
      <c r="AYL120" s="43"/>
      <c r="AYM120" s="43"/>
      <c r="AYN120" s="43"/>
      <c r="AYO120" s="43"/>
      <c r="AYP120" s="43"/>
      <c r="AYQ120" s="43"/>
      <c r="AYR120" s="43"/>
      <c r="AYS120" s="43"/>
      <c r="AYT120" s="43"/>
      <c r="AYU120" s="43"/>
      <c r="AYV120" s="43"/>
      <c r="AYW120" s="43"/>
      <c r="AYX120" s="43"/>
      <c r="AYY120" s="43"/>
      <c r="AYZ120" s="43"/>
      <c r="AZA120" s="43"/>
      <c r="AZB120" s="43"/>
      <c r="AZC120" s="43"/>
      <c r="AZD120" s="43"/>
      <c r="AZE120" s="43"/>
      <c r="AZF120" s="43"/>
      <c r="AZG120" s="43"/>
      <c r="AZH120" s="43"/>
      <c r="AZI120" s="43"/>
      <c r="AZJ120" s="43"/>
      <c r="AZK120" s="43"/>
      <c r="AZL120" s="43"/>
      <c r="AZM120" s="43"/>
      <c r="AZN120" s="43"/>
      <c r="AZO120" s="43"/>
      <c r="AZP120" s="43"/>
      <c r="AZQ120" s="43"/>
      <c r="AZR120" s="43"/>
      <c r="AZS120" s="43"/>
      <c r="AZT120" s="43"/>
      <c r="AZU120" s="43"/>
      <c r="AZV120" s="43"/>
      <c r="AZW120" s="43"/>
      <c r="AZX120" s="43"/>
      <c r="AZY120" s="43"/>
      <c r="AZZ120" s="43"/>
      <c r="BAA120" s="43"/>
      <c r="BAB120" s="43"/>
      <c r="BAC120" s="43"/>
      <c r="BAD120" s="43"/>
      <c r="BAE120" s="43"/>
      <c r="BAF120" s="43"/>
      <c r="BAG120" s="43"/>
      <c r="BAH120" s="43"/>
      <c r="BAI120" s="43"/>
      <c r="BAJ120" s="43"/>
      <c r="BAK120" s="43"/>
      <c r="BAL120" s="43"/>
      <c r="BAM120" s="43"/>
      <c r="BAN120" s="43"/>
      <c r="BAO120" s="43"/>
      <c r="BAP120" s="43"/>
      <c r="BAQ120" s="43"/>
      <c r="BAR120" s="43"/>
      <c r="BAS120" s="43"/>
      <c r="BAT120" s="43"/>
      <c r="BAU120" s="43"/>
      <c r="BAV120" s="43"/>
      <c r="BAW120" s="43"/>
      <c r="BAX120" s="43"/>
      <c r="BAY120" s="43"/>
      <c r="BAZ120" s="43"/>
      <c r="BBA120" s="43"/>
      <c r="BBB120" s="43"/>
      <c r="BBC120" s="43"/>
      <c r="BBD120" s="43"/>
      <c r="BBE120" s="43"/>
      <c r="BBF120" s="43"/>
      <c r="BBG120" s="43"/>
      <c r="BBH120" s="43"/>
      <c r="BBI120" s="43"/>
      <c r="BBJ120" s="43"/>
      <c r="BBK120" s="43"/>
      <c r="BBL120" s="43"/>
      <c r="BBM120" s="43"/>
      <c r="BBN120" s="43"/>
      <c r="BBO120" s="43"/>
      <c r="BBP120" s="43"/>
      <c r="BBQ120" s="43"/>
      <c r="BBR120" s="43"/>
      <c r="BBS120" s="43"/>
      <c r="BBT120" s="43"/>
      <c r="BBU120" s="43"/>
      <c r="BBV120" s="43"/>
      <c r="BBW120" s="43"/>
      <c r="BBX120" s="43"/>
      <c r="BBY120" s="43"/>
      <c r="BBZ120" s="43"/>
      <c r="BCA120" s="43"/>
      <c r="BCB120" s="43"/>
      <c r="BCC120" s="43"/>
      <c r="BCD120" s="43"/>
      <c r="BCE120" s="43"/>
      <c r="BCF120" s="43"/>
      <c r="BCG120" s="43"/>
      <c r="BCH120" s="43"/>
      <c r="BCI120" s="43"/>
      <c r="BCJ120" s="43"/>
      <c r="BCK120" s="43"/>
      <c r="BCL120" s="43"/>
      <c r="BCM120" s="43"/>
      <c r="BCN120" s="43"/>
      <c r="BCO120" s="43"/>
      <c r="BCP120" s="43"/>
      <c r="BCQ120" s="43"/>
      <c r="BCR120" s="43"/>
      <c r="BCS120" s="43"/>
      <c r="BCT120" s="43"/>
      <c r="BCU120" s="43"/>
      <c r="BCV120" s="43"/>
      <c r="BCW120" s="43"/>
      <c r="BCX120" s="43"/>
      <c r="BCY120" s="43"/>
      <c r="BCZ120" s="43"/>
      <c r="BDA120" s="43"/>
      <c r="BDB120" s="43"/>
      <c r="BDC120" s="43"/>
      <c r="BDD120" s="43"/>
      <c r="BDE120" s="43"/>
      <c r="BDF120" s="43"/>
      <c r="BDG120" s="43"/>
      <c r="BDH120" s="43"/>
      <c r="BDI120" s="43"/>
      <c r="BDJ120" s="43"/>
      <c r="BDK120" s="43"/>
      <c r="BDL120" s="43"/>
      <c r="BDM120" s="43"/>
      <c r="BDN120" s="43"/>
      <c r="BDO120" s="43"/>
      <c r="BDP120" s="43"/>
      <c r="BDQ120" s="43"/>
      <c r="BDR120" s="43"/>
      <c r="BDS120" s="43"/>
      <c r="BDT120" s="43"/>
      <c r="BDU120" s="43"/>
      <c r="BDV120" s="43"/>
      <c r="BDW120" s="43"/>
      <c r="BDX120" s="43"/>
      <c r="BDY120" s="43"/>
      <c r="BDZ120" s="43"/>
      <c r="BEA120" s="43"/>
      <c r="BEB120" s="43"/>
      <c r="BEC120" s="43"/>
      <c r="BED120" s="43"/>
      <c r="BEE120" s="43"/>
      <c r="BEF120" s="43"/>
      <c r="BEG120" s="43"/>
      <c r="BEH120" s="43"/>
      <c r="BEI120" s="43"/>
      <c r="BEJ120" s="43"/>
      <c r="BEK120" s="43"/>
      <c r="BEL120" s="43"/>
      <c r="BEM120" s="43"/>
      <c r="BEN120" s="43"/>
      <c r="BEO120" s="43"/>
      <c r="BEP120" s="43"/>
      <c r="BEQ120" s="43"/>
      <c r="BER120" s="43"/>
      <c r="BES120" s="43"/>
      <c r="BET120" s="43"/>
      <c r="BEU120" s="43"/>
      <c r="BEV120" s="43"/>
      <c r="BEW120" s="43"/>
      <c r="BEX120" s="43"/>
      <c r="BEY120" s="43"/>
      <c r="BEZ120" s="43"/>
      <c r="BFA120" s="43"/>
      <c r="BFB120" s="43"/>
      <c r="BFC120" s="43"/>
      <c r="BFD120" s="43"/>
      <c r="BFE120" s="43"/>
      <c r="BFF120" s="43"/>
      <c r="BFG120" s="43"/>
      <c r="BFH120" s="43"/>
      <c r="BFI120" s="43"/>
      <c r="BFJ120" s="43"/>
      <c r="BFK120" s="43"/>
      <c r="BFL120" s="43"/>
      <c r="BFM120" s="43"/>
      <c r="BFN120" s="43"/>
      <c r="BFO120" s="43"/>
      <c r="BFP120" s="43"/>
      <c r="BFQ120" s="43"/>
      <c r="BFR120" s="43"/>
      <c r="BFS120" s="43"/>
      <c r="BFT120" s="43"/>
      <c r="BFU120" s="43"/>
      <c r="BFV120" s="43"/>
      <c r="BFW120" s="43"/>
      <c r="BFX120" s="43"/>
      <c r="BFY120" s="43"/>
      <c r="BFZ120" s="43"/>
      <c r="BGA120" s="43"/>
      <c r="BGB120" s="43"/>
      <c r="BGC120" s="43"/>
      <c r="BGD120" s="43"/>
      <c r="BGE120" s="43"/>
      <c r="BGF120" s="43"/>
      <c r="BGG120" s="43"/>
      <c r="BGH120" s="43"/>
      <c r="BGI120" s="43"/>
      <c r="BGJ120" s="43"/>
      <c r="BGK120" s="43"/>
      <c r="BGL120" s="43"/>
      <c r="BGM120" s="43"/>
      <c r="BGN120" s="43"/>
      <c r="BGO120" s="43"/>
      <c r="BGP120" s="43"/>
      <c r="BGQ120" s="43"/>
      <c r="BGR120" s="43"/>
      <c r="BGS120" s="43"/>
      <c r="BGT120" s="43"/>
      <c r="BGU120" s="43"/>
      <c r="BGV120" s="43"/>
      <c r="BGW120" s="43"/>
      <c r="BGX120" s="43"/>
      <c r="BGY120" s="43"/>
      <c r="BGZ120" s="43"/>
      <c r="BHA120" s="43"/>
      <c r="BHB120" s="43"/>
      <c r="BHC120" s="43"/>
      <c r="BHD120" s="43"/>
      <c r="BHE120" s="43"/>
      <c r="BHF120" s="43"/>
      <c r="BHG120" s="43"/>
      <c r="BHH120" s="43"/>
      <c r="BHI120" s="43"/>
      <c r="BHJ120" s="43"/>
      <c r="BHK120" s="43"/>
      <c r="BHL120" s="43"/>
      <c r="BHM120" s="43"/>
      <c r="BHN120" s="43"/>
      <c r="BHO120" s="43"/>
      <c r="BHP120" s="43"/>
      <c r="BHQ120" s="43"/>
      <c r="BHR120" s="43"/>
      <c r="BHS120" s="43"/>
      <c r="BHT120" s="43"/>
      <c r="BHU120" s="43"/>
      <c r="BHV120" s="43"/>
      <c r="BHW120" s="43"/>
      <c r="BHX120" s="43"/>
      <c r="BHY120" s="43"/>
      <c r="BHZ120" s="43"/>
      <c r="BIA120" s="43"/>
      <c r="BIB120" s="43"/>
      <c r="BIC120" s="43"/>
      <c r="BID120" s="43"/>
      <c r="BIE120" s="43"/>
      <c r="BIF120" s="43"/>
      <c r="BIG120" s="43"/>
      <c r="BIH120" s="43"/>
      <c r="BII120" s="43"/>
      <c r="BIJ120" s="43"/>
      <c r="BIK120" s="43"/>
      <c r="BIL120" s="43"/>
      <c r="BIM120" s="43"/>
      <c r="BIN120" s="43"/>
      <c r="BIO120" s="43"/>
      <c r="BIP120" s="43"/>
      <c r="BIQ120" s="43"/>
      <c r="BIR120" s="43"/>
      <c r="BIS120" s="43"/>
      <c r="BIT120" s="43"/>
      <c r="BIU120" s="43"/>
      <c r="BIV120" s="43"/>
      <c r="BIW120" s="43"/>
      <c r="BIX120" s="43"/>
      <c r="BIY120" s="43"/>
      <c r="BIZ120" s="43"/>
      <c r="BJA120" s="43"/>
      <c r="BJB120" s="43"/>
      <c r="BJC120" s="43"/>
      <c r="BJD120" s="43"/>
      <c r="BJE120" s="43"/>
      <c r="BJF120" s="43"/>
      <c r="BJG120" s="43"/>
      <c r="BJH120" s="43"/>
      <c r="BJI120" s="43"/>
      <c r="BJJ120" s="43"/>
      <c r="BJK120" s="43"/>
      <c r="BJL120" s="43"/>
      <c r="BJM120" s="43"/>
      <c r="BJN120" s="43"/>
      <c r="BJO120" s="43"/>
      <c r="BJP120" s="43"/>
      <c r="BJQ120" s="43"/>
      <c r="BJR120" s="43"/>
      <c r="BJS120" s="43"/>
      <c r="BJT120" s="43"/>
      <c r="BJU120" s="43"/>
      <c r="BJV120" s="43"/>
      <c r="BJW120" s="43"/>
      <c r="BJX120" s="43"/>
      <c r="BJY120" s="43"/>
      <c r="BJZ120" s="43"/>
      <c r="BKA120" s="43"/>
      <c r="BKB120" s="43"/>
      <c r="BKC120" s="43"/>
      <c r="BKD120" s="43"/>
      <c r="BKE120" s="43"/>
      <c r="BKF120" s="43"/>
      <c r="BKG120" s="43"/>
      <c r="BKH120" s="43"/>
      <c r="BKI120" s="43"/>
      <c r="BKJ120" s="43"/>
      <c r="BKK120" s="43"/>
      <c r="BKL120" s="43"/>
      <c r="BKM120" s="43"/>
      <c r="BKN120" s="43"/>
      <c r="BKO120" s="43"/>
      <c r="BKP120" s="43"/>
      <c r="BKQ120" s="43"/>
      <c r="BKR120" s="43"/>
      <c r="BKS120" s="43"/>
      <c r="BKT120" s="43"/>
      <c r="BKU120" s="43"/>
      <c r="BKV120" s="43"/>
      <c r="BKW120" s="43"/>
      <c r="BKX120" s="43"/>
      <c r="BKY120" s="43"/>
      <c r="BKZ120" s="43"/>
      <c r="BLA120" s="43"/>
      <c r="BLB120" s="43"/>
      <c r="BLC120" s="43"/>
      <c r="BLD120" s="43"/>
      <c r="BLE120" s="43"/>
      <c r="BLF120" s="43"/>
      <c r="BLG120" s="43"/>
      <c r="BLH120" s="43"/>
      <c r="BLI120" s="43"/>
      <c r="BLJ120" s="43"/>
      <c r="BLK120" s="43"/>
      <c r="BLL120" s="43"/>
      <c r="BLM120" s="43"/>
      <c r="BLN120" s="43"/>
      <c r="BLO120" s="43"/>
      <c r="BLP120" s="43"/>
      <c r="BLQ120" s="43"/>
      <c r="BLR120" s="43"/>
      <c r="BLS120" s="43"/>
      <c r="BLT120" s="43"/>
      <c r="BLU120" s="43"/>
      <c r="BLV120" s="43"/>
      <c r="BLW120" s="43"/>
      <c r="BLX120" s="43"/>
      <c r="BLY120" s="43"/>
      <c r="BLZ120" s="43"/>
      <c r="BMA120" s="43"/>
      <c r="BMB120" s="43"/>
      <c r="BMC120" s="43"/>
      <c r="BMD120" s="43"/>
      <c r="BME120" s="43"/>
      <c r="BMF120" s="43"/>
      <c r="BMG120" s="43"/>
      <c r="BMH120" s="43"/>
      <c r="BMI120" s="43"/>
      <c r="BMJ120" s="43"/>
      <c r="BMK120" s="43"/>
      <c r="BML120" s="43"/>
      <c r="BMM120" s="43"/>
      <c r="BMN120" s="43"/>
      <c r="BMO120" s="43"/>
      <c r="BMP120" s="43"/>
      <c r="BMQ120" s="43"/>
      <c r="BMR120" s="43"/>
      <c r="BMS120" s="43"/>
      <c r="BMT120" s="43"/>
      <c r="BMU120" s="43"/>
      <c r="BMV120" s="43"/>
      <c r="BMW120" s="43"/>
      <c r="BMX120" s="43"/>
      <c r="BMY120" s="43"/>
      <c r="BMZ120" s="43"/>
      <c r="BNA120" s="43"/>
      <c r="BNB120" s="43"/>
      <c r="BNC120" s="43"/>
      <c r="BND120" s="43"/>
      <c r="BNE120" s="43"/>
      <c r="BNF120" s="43"/>
      <c r="BNG120" s="43"/>
      <c r="BNH120" s="43"/>
      <c r="BNI120" s="43"/>
      <c r="BNJ120" s="43"/>
      <c r="BNK120" s="43"/>
      <c r="BNL120" s="43"/>
      <c r="BNM120" s="43"/>
      <c r="BNN120" s="43"/>
      <c r="BNO120" s="43"/>
      <c r="BNP120" s="43"/>
      <c r="BNQ120" s="43"/>
      <c r="BNR120" s="43"/>
      <c r="BNS120" s="43"/>
      <c r="BNT120" s="43"/>
      <c r="BNU120" s="43"/>
      <c r="BNV120" s="43"/>
      <c r="BNW120" s="43"/>
      <c r="BNX120" s="43"/>
      <c r="BNY120" s="43"/>
      <c r="BNZ120" s="43"/>
      <c r="BOA120" s="43"/>
      <c r="BOB120" s="43"/>
      <c r="BOC120" s="43"/>
      <c r="BOD120" s="43"/>
      <c r="BOE120" s="43"/>
      <c r="BOF120" s="43"/>
      <c r="BOG120" s="43"/>
      <c r="BOH120" s="43"/>
      <c r="BOI120" s="43"/>
      <c r="BOJ120" s="43"/>
      <c r="BOK120" s="43"/>
      <c r="BOL120" s="43"/>
      <c r="BOM120" s="43"/>
      <c r="BON120" s="43"/>
      <c r="BOO120" s="43"/>
      <c r="BOP120" s="43"/>
      <c r="BOQ120" s="43"/>
      <c r="BOR120" s="43"/>
      <c r="BOS120" s="43"/>
      <c r="BOT120" s="43"/>
      <c r="BOU120" s="43"/>
      <c r="BOV120" s="43"/>
      <c r="BOW120" s="43"/>
      <c r="BOX120" s="43"/>
      <c r="BOY120" s="43"/>
      <c r="BOZ120" s="43"/>
      <c r="BPA120" s="43"/>
      <c r="BPB120" s="43"/>
      <c r="BPC120" s="43"/>
      <c r="BPD120" s="43"/>
      <c r="BPE120" s="43"/>
      <c r="BPF120" s="43"/>
      <c r="BPG120" s="43"/>
      <c r="BPH120" s="43"/>
      <c r="BPI120" s="43"/>
      <c r="BPJ120" s="43"/>
      <c r="BPK120" s="43"/>
      <c r="BPL120" s="43"/>
      <c r="BPM120" s="43"/>
      <c r="BPN120" s="43"/>
      <c r="BPO120" s="43"/>
      <c r="BPP120" s="43"/>
      <c r="BPQ120" s="43"/>
      <c r="BPR120" s="43"/>
      <c r="BPS120" s="43"/>
      <c r="BPT120" s="43"/>
      <c r="BPU120" s="43"/>
      <c r="BPV120" s="43"/>
      <c r="BPW120" s="43"/>
      <c r="BPX120" s="43"/>
      <c r="BPY120" s="43"/>
      <c r="BPZ120" s="43"/>
      <c r="BQA120" s="43"/>
      <c r="BQB120" s="43"/>
      <c r="BQC120" s="43"/>
      <c r="BQD120" s="43"/>
      <c r="BQE120" s="43"/>
      <c r="BQF120" s="43"/>
      <c r="BQG120" s="43"/>
      <c r="BQH120" s="43"/>
      <c r="BQI120" s="43"/>
      <c r="BQJ120" s="43"/>
      <c r="BQK120" s="43"/>
      <c r="BQL120" s="43"/>
      <c r="BQM120" s="43"/>
      <c r="BQN120" s="43"/>
      <c r="BQO120" s="43"/>
      <c r="BQP120" s="43"/>
      <c r="BQQ120" s="43"/>
      <c r="BQR120" s="43"/>
      <c r="BQS120" s="43"/>
      <c r="BQT120" s="43"/>
      <c r="BQU120" s="43"/>
      <c r="BQV120" s="43"/>
      <c r="BQW120" s="43"/>
      <c r="BQX120" s="43"/>
      <c r="BQY120" s="43"/>
      <c r="BQZ120" s="43"/>
      <c r="BRA120" s="43"/>
      <c r="BRB120" s="43"/>
      <c r="BRC120" s="43"/>
      <c r="BRD120" s="43"/>
      <c r="BRE120" s="43"/>
      <c r="BRF120" s="43"/>
      <c r="BRG120" s="43"/>
      <c r="BRH120" s="43"/>
      <c r="BRI120" s="43"/>
      <c r="BRJ120" s="43"/>
      <c r="BRK120" s="43"/>
      <c r="BRL120" s="43"/>
      <c r="BRM120" s="43"/>
      <c r="BRN120" s="43"/>
      <c r="BRO120" s="43"/>
      <c r="BRP120" s="43"/>
      <c r="BRQ120" s="43"/>
      <c r="BRR120" s="43"/>
      <c r="BRS120" s="43"/>
      <c r="BRT120" s="43"/>
      <c r="BRU120" s="43"/>
      <c r="BRV120" s="43"/>
      <c r="BRW120" s="43"/>
      <c r="BRX120" s="43"/>
      <c r="BRY120" s="43"/>
      <c r="BRZ120" s="43"/>
      <c r="BSA120" s="43"/>
      <c r="BSB120" s="43"/>
      <c r="BSC120" s="43"/>
      <c r="BSD120" s="43"/>
      <c r="BSE120" s="43"/>
      <c r="BSF120" s="43"/>
      <c r="BSG120" s="43"/>
      <c r="BSH120" s="43"/>
      <c r="BSI120" s="43"/>
      <c r="BSJ120" s="43"/>
      <c r="BSK120" s="43"/>
      <c r="BSL120" s="43"/>
      <c r="BSM120" s="43"/>
      <c r="BSN120" s="43"/>
      <c r="BSO120" s="43"/>
      <c r="BSP120" s="43"/>
      <c r="BSQ120" s="43"/>
      <c r="BSR120" s="43"/>
      <c r="BSS120" s="43"/>
      <c r="BST120" s="43"/>
      <c r="BSU120" s="43"/>
      <c r="BSV120" s="43"/>
      <c r="BSW120" s="43"/>
      <c r="BSX120" s="43"/>
      <c r="BSY120" s="43"/>
      <c r="BSZ120" s="43"/>
      <c r="BTA120" s="43"/>
      <c r="BTB120" s="43"/>
      <c r="BTC120" s="43"/>
      <c r="BTD120" s="43"/>
      <c r="BTE120" s="43"/>
      <c r="BTF120" s="43"/>
      <c r="BTG120" s="43"/>
      <c r="BTH120" s="43"/>
      <c r="BTI120" s="43"/>
      <c r="BTJ120" s="43"/>
      <c r="BTK120" s="43"/>
      <c r="BTL120" s="43"/>
      <c r="BTM120" s="43"/>
      <c r="BTN120" s="43"/>
      <c r="BTO120" s="43"/>
      <c r="BTP120" s="43"/>
      <c r="BTQ120" s="43"/>
      <c r="BTR120" s="43"/>
      <c r="BTS120" s="43"/>
      <c r="BTT120" s="43"/>
      <c r="BTU120" s="43"/>
      <c r="BTV120" s="43"/>
      <c r="BTW120" s="43"/>
      <c r="BTX120" s="43"/>
      <c r="BTY120" s="43"/>
      <c r="BTZ120" s="43"/>
      <c r="BUA120" s="43"/>
      <c r="BUB120" s="43"/>
      <c r="BUC120" s="43"/>
      <c r="BUD120" s="43"/>
      <c r="BUE120" s="43"/>
      <c r="BUF120" s="43"/>
      <c r="BUG120" s="43"/>
      <c r="BUH120" s="43"/>
      <c r="BUI120" s="43"/>
      <c r="BUJ120" s="43"/>
      <c r="BUK120" s="43"/>
      <c r="BUL120" s="43"/>
      <c r="BUM120" s="43"/>
      <c r="BUN120" s="43"/>
      <c r="BUO120" s="43"/>
      <c r="BUP120" s="43"/>
      <c r="BUQ120" s="43"/>
      <c r="BUR120" s="43"/>
      <c r="BUS120" s="43"/>
      <c r="BUT120" s="43"/>
      <c r="BUU120" s="43"/>
      <c r="BUV120" s="43"/>
      <c r="BUW120" s="43"/>
      <c r="BUX120" s="43"/>
      <c r="BUY120" s="43"/>
      <c r="BUZ120" s="43"/>
      <c r="BVA120" s="43"/>
      <c r="BVB120" s="43"/>
      <c r="BVC120" s="43"/>
      <c r="BVD120" s="43"/>
      <c r="BVE120" s="43"/>
      <c r="BVF120" s="43"/>
      <c r="BVG120" s="43"/>
      <c r="BVH120" s="43"/>
      <c r="BVI120" s="43"/>
      <c r="BVJ120" s="43"/>
      <c r="BVK120" s="43"/>
      <c r="BVL120" s="43"/>
      <c r="BVM120" s="43"/>
      <c r="BVN120" s="43"/>
      <c r="BVO120" s="43"/>
      <c r="BVP120" s="43"/>
      <c r="BVQ120" s="43"/>
      <c r="BVR120" s="43"/>
      <c r="BVS120" s="43"/>
      <c r="BVT120" s="43"/>
      <c r="BVU120" s="43"/>
      <c r="BVV120" s="43"/>
      <c r="BVW120" s="43"/>
      <c r="BVX120" s="43"/>
      <c r="BVY120" s="43"/>
      <c r="BVZ120" s="43"/>
      <c r="BWA120" s="43"/>
      <c r="BWB120" s="43"/>
      <c r="BWC120" s="43"/>
      <c r="BWD120" s="43"/>
      <c r="BWE120" s="43"/>
      <c r="BWF120" s="43"/>
      <c r="BWG120" s="43"/>
      <c r="BWH120" s="43"/>
      <c r="BWI120" s="43"/>
      <c r="BWJ120" s="43"/>
      <c r="BWK120" s="43"/>
      <c r="BWL120" s="43"/>
      <c r="BWM120" s="43"/>
      <c r="BWN120" s="43"/>
      <c r="BWO120" s="43"/>
      <c r="BWP120" s="43"/>
      <c r="BWQ120" s="43"/>
      <c r="BWR120" s="43"/>
      <c r="BWS120" s="43"/>
      <c r="BWT120" s="43"/>
      <c r="BWU120" s="43"/>
      <c r="BWV120" s="43"/>
      <c r="BWW120" s="43"/>
      <c r="BWX120" s="43"/>
      <c r="BWY120" s="43"/>
      <c r="BWZ120" s="43"/>
      <c r="BXA120" s="43"/>
      <c r="BXB120" s="43"/>
      <c r="BXC120" s="43"/>
      <c r="BXD120" s="43"/>
      <c r="BXE120" s="43"/>
      <c r="BXF120" s="43"/>
      <c r="BXG120" s="43"/>
      <c r="BXH120" s="43"/>
      <c r="BXI120" s="43"/>
      <c r="BXJ120" s="43"/>
      <c r="BXK120" s="43"/>
      <c r="BXL120" s="43"/>
      <c r="BXM120" s="43"/>
      <c r="BXN120" s="43"/>
      <c r="BXO120" s="43"/>
      <c r="BXP120" s="43"/>
      <c r="BXQ120" s="43"/>
      <c r="BXR120" s="43"/>
      <c r="BXS120" s="43"/>
      <c r="BXT120" s="43"/>
      <c r="BXU120" s="43"/>
      <c r="BXV120" s="43"/>
      <c r="BXW120" s="43"/>
      <c r="BXX120" s="43"/>
      <c r="BXY120" s="43"/>
      <c r="BXZ120" s="43"/>
      <c r="BYA120" s="43"/>
      <c r="BYB120" s="43"/>
      <c r="BYC120" s="43"/>
      <c r="BYD120" s="43"/>
      <c r="BYE120" s="43"/>
      <c r="BYF120" s="43"/>
      <c r="BYG120" s="43"/>
      <c r="BYH120" s="43"/>
      <c r="BYI120" s="43"/>
      <c r="BYJ120" s="43"/>
      <c r="BYK120" s="43"/>
      <c r="BYL120" s="43"/>
      <c r="BYM120" s="43"/>
      <c r="BYN120" s="43"/>
      <c r="BYO120" s="43"/>
      <c r="BYP120" s="43"/>
      <c r="BYQ120" s="43"/>
      <c r="BYR120" s="43"/>
      <c r="BYS120" s="43"/>
      <c r="BYT120" s="43"/>
      <c r="BYU120" s="43"/>
      <c r="BYV120" s="43"/>
      <c r="BYW120" s="43"/>
      <c r="BYX120" s="43"/>
      <c r="BYY120" s="43"/>
      <c r="BYZ120" s="43"/>
      <c r="BZA120" s="43"/>
      <c r="BZB120" s="43"/>
      <c r="BZC120" s="43"/>
      <c r="BZD120" s="43"/>
      <c r="BZE120" s="43"/>
      <c r="BZF120" s="43"/>
      <c r="BZG120" s="43"/>
      <c r="BZH120" s="43"/>
      <c r="BZI120" s="43"/>
      <c r="BZJ120" s="43"/>
      <c r="BZK120" s="43"/>
      <c r="BZL120" s="43"/>
      <c r="BZM120" s="43"/>
      <c r="BZN120" s="43"/>
      <c r="BZO120" s="43"/>
      <c r="BZP120" s="43"/>
      <c r="BZQ120" s="43"/>
      <c r="BZR120" s="43"/>
      <c r="BZS120" s="43"/>
      <c r="BZT120" s="43"/>
      <c r="BZU120" s="43"/>
      <c r="BZV120" s="43"/>
      <c r="BZW120" s="43"/>
      <c r="BZX120" s="43"/>
      <c r="BZY120" s="43"/>
      <c r="BZZ120" s="43"/>
      <c r="CAA120" s="43"/>
      <c r="CAB120" s="43"/>
      <c r="CAC120" s="43"/>
      <c r="CAD120" s="43"/>
      <c r="CAE120" s="43"/>
      <c r="CAF120" s="43"/>
      <c r="CAG120" s="43"/>
      <c r="CAH120" s="43"/>
      <c r="CAI120" s="43"/>
      <c r="CAJ120" s="43"/>
      <c r="CAK120" s="43"/>
      <c r="CAL120" s="43"/>
      <c r="CAM120" s="43"/>
      <c r="CAN120" s="43"/>
      <c r="CAO120" s="43"/>
      <c r="CAP120" s="43"/>
      <c r="CAQ120" s="43"/>
      <c r="CAR120" s="43"/>
      <c r="CAS120" s="43"/>
      <c r="CAT120" s="43"/>
      <c r="CAU120" s="43"/>
      <c r="CAV120" s="43"/>
      <c r="CAW120" s="43"/>
      <c r="CAX120" s="43"/>
      <c r="CAY120" s="43"/>
      <c r="CAZ120" s="43"/>
      <c r="CBA120" s="43"/>
      <c r="CBB120" s="43"/>
      <c r="CBC120" s="43"/>
      <c r="CBD120" s="43"/>
      <c r="CBE120" s="43"/>
      <c r="CBF120" s="43"/>
      <c r="CBG120" s="43"/>
      <c r="CBH120" s="43"/>
      <c r="CBI120" s="43"/>
      <c r="CBJ120" s="43"/>
      <c r="CBK120" s="43"/>
      <c r="CBL120" s="43"/>
      <c r="CBM120" s="43"/>
      <c r="CBN120" s="43"/>
      <c r="CBO120" s="43"/>
      <c r="CBP120" s="43"/>
      <c r="CBQ120" s="43"/>
      <c r="CBR120" s="43"/>
      <c r="CBS120" s="43"/>
      <c r="CBT120" s="43"/>
      <c r="CBU120" s="43"/>
      <c r="CBV120" s="43"/>
      <c r="CBW120" s="43"/>
      <c r="CBX120" s="43"/>
      <c r="CBY120" s="43"/>
      <c r="CBZ120" s="43"/>
      <c r="CCA120" s="43"/>
      <c r="CCB120" s="43"/>
      <c r="CCC120" s="43"/>
      <c r="CCD120" s="43"/>
      <c r="CCE120" s="43"/>
      <c r="CCF120" s="43"/>
      <c r="CCG120" s="43"/>
      <c r="CCH120" s="43"/>
      <c r="CCI120" s="43"/>
      <c r="CCJ120" s="43"/>
      <c r="CCK120" s="43"/>
      <c r="CCL120" s="43"/>
      <c r="CCM120" s="43"/>
      <c r="CCN120" s="43"/>
      <c r="CCO120" s="43"/>
      <c r="CCP120" s="43"/>
      <c r="CCQ120" s="43"/>
      <c r="CCR120" s="43"/>
      <c r="CCS120" s="43"/>
      <c r="CCT120" s="43"/>
      <c r="CCU120" s="43"/>
      <c r="CCV120" s="43"/>
      <c r="CCW120" s="43"/>
      <c r="CCX120" s="43"/>
      <c r="CCY120" s="43"/>
      <c r="CCZ120" s="43"/>
      <c r="CDA120" s="43"/>
      <c r="CDB120" s="43"/>
      <c r="CDC120" s="43"/>
      <c r="CDD120" s="43"/>
      <c r="CDE120" s="43"/>
      <c r="CDF120" s="43"/>
      <c r="CDG120" s="43"/>
      <c r="CDH120" s="43"/>
      <c r="CDI120" s="43"/>
      <c r="CDJ120" s="43"/>
      <c r="CDK120" s="43"/>
      <c r="CDL120" s="43"/>
      <c r="CDM120" s="43"/>
      <c r="CDN120" s="43"/>
      <c r="CDO120" s="43"/>
      <c r="CDP120" s="43"/>
      <c r="CDQ120" s="43"/>
      <c r="CDR120" s="43"/>
      <c r="CDS120" s="43"/>
      <c r="CDT120" s="43"/>
      <c r="CDU120" s="43"/>
      <c r="CDV120" s="43"/>
      <c r="CDW120" s="43"/>
      <c r="CDX120" s="43"/>
      <c r="CDY120" s="43"/>
      <c r="CDZ120" s="43"/>
      <c r="CEA120" s="43"/>
      <c r="CEB120" s="43"/>
      <c r="CEC120" s="43"/>
      <c r="CED120" s="43"/>
      <c r="CEE120" s="43"/>
      <c r="CEF120" s="43"/>
      <c r="CEG120" s="43"/>
      <c r="CEH120" s="43"/>
      <c r="CEI120" s="43"/>
      <c r="CEJ120" s="43"/>
      <c r="CEK120" s="43"/>
      <c r="CEL120" s="43"/>
      <c r="CEM120" s="43"/>
      <c r="CEN120" s="43"/>
      <c r="CEO120" s="43"/>
      <c r="CEP120" s="43"/>
      <c r="CEQ120" s="43"/>
      <c r="CER120" s="43"/>
      <c r="CES120" s="43"/>
      <c r="CET120" s="43"/>
      <c r="CEU120" s="43"/>
      <c r="CEV120" s="43"/>
      <c r="CEW120" s="43"/>
      <c r="CEX120" s="43"/>
      <c r="CEY120" s="43"/>
      <c r="CEZ120" s="43"/>
      <c r="CFA120" s="43"/>
      <c r="CFB120" s="43"/>
      <c r="CFC120" s="43"/>
      <c r="CFD120" s="43"/>
      <c r="CFE120" s="43"/>
      <c r="CFF120" s="43"/>
      <c r="CFG120" s="43"/>
      <c r="CFH120" s="43"/>
      <c r="CFI120" s="43"/>
      <c r="CFJ120" s="43"/>
      <c r="CFK120" s="43"/>
      <c r="CFL120" s="43"/>
      <c r="CFM120" s="43"/>
      <c r="CFN120" s="43"/>
      <c r="CFO120" s="43"/>
      <c r="CFP120" s="43"/>
      <c r="CFQ120" s="43"/>
      <c r="CFR120" s="43"/>
      <c r="CFS120" s="43"/>
      <c r="CFT120" s="43"/>
      <c r="CFU120" s="43"/>
      <c r="CFV120" s="43"/>
      <c r="CFW120" s="43"/>
      <c r="CFX120" s="43"/>
      <c r="CFY120" s="43"/>
      <c r="CFZ120" s="43"/>
      <c r="CGA120" s="43"/>
      <c r="CGB120" s="43"/>
      <c r="CGC120" s="43"/>
      <c r="CGD120" s="43"/>
      <c r="CGE120" s="43"/>
      <c r="CGF120" s="43"/>
      <c r="CGG120" s="43"/>
      <c r="CGH120" s="43"/>
      <c r="CGI120" s="43"/>
      <c r="CGJ120" s="43"/>
      <c r="CGK120" s="43"/>
      <c r="CGL120" s="43"/>
      <c r="CGM120" s="43"/>
      <c r="CGN120" s="43"/>
      <c r="CGO120" s="43"/>
      <c r="CGP120" s="43"/>
      <c r="CGQ120" s="43"/>
      <c r="CGR120" s="43"/>
      <c r="CGS120" s="43"/>
      <c r="CGT120" s="43"/>
      <c r="CGU120" s="43"/>
      <c r="CGV120" s="43"/>
      <c r="CGW120" s="43"/>
      <c r="CGX120" s="43"/>
      <c r="CGY120" s="43"/>
      <c r="CGZ120" s="43"/>
      <c r="CHA120" s="43"/>
      <c r="CHB120" s="43"/>
      <c r="CHC120" s="43"/>
      <c r="CHD120" s="43"/>
      <c r="CHE120" s="43"/>
      <c r="CHF120" s="43"/>
      <c r="CHG120" s="43"/>
      <c r="CHH120" s="43"/>
      <c r="CHI120" s="43"/>
      <c r="CHJ120" s="43"/>
      <c r="CHK120" s="43"/>
      <c r="CHL120" s="43"/>
      <c r="CHM120" s="43"/>
      <c r="CHN120" s="43"/>
      <c r="CHO120" s="43"/>
      <c r="CHP120" s="43"/>
      <c r="CHQ120" s="43"/>
      <c r="CHR120" s="43"/>
      <c r="CHS120" s="43"/>
      <c r="CHT120" s="43"/>
      <c r="CHU120" s="43"/>
      <c r="CHV120" s="43"/>
      <c r="CHW120" s="43"/>
      <c r="CHX120" s="43"/>
      <c r="CHY120" s="43"/>
      <c r="CHZ120" s="43"/>
      <c r="CIA120" s="43"/>
      <c r="CIB120" s="43"/>
      <c r="CIC120" s="43"/>
      <c r="CID120" s="43"/>
      <c r="CIE120" s="43"/>
      <c r="CIF120" s="43"/>
      <c r="CIG120" s="43"/>
      <c r="CIH120" s="43"/>
      <c r="CII120" s="43"/>
      <c r="CIJ120" s="43"/>
      <c r="CIK120" s="43"/>
      <c r="CIL120" s="43"/>
      <c r="CIM120" s="43"/>
      <c r="CIN120" s="43"/>
      <c r="CIO120" s="43"/>
      <c r="CIP120" s="43"/>
      <c r="CIQ120" s="43"/>
      <c r="CIR120" s="43"/>
      <c r="CIS120" s="43"/>
      <c r="CIT120" s="43"/>
      <c r="CIU120" s="43"/>
      <c r="CIV120" s="43"/>
      <c r="CIW120" s="43"/>
      <c r="CIX120" s="43"/>
      <c r="CIY120" s="43"/>
      <c r="CIZ120" s="43"/>
      <c r="CJA120" s="43"/>
      <c r="CJB120" s="43"/>
      <c r="CJC120" s="43"/>
      <c r="CJD120" s="43"/>
      <c r="CJE120" s="43"/>
      <c r="CJF120" s="43"/>
      <c r="CJG120" s="43"/>
      <c r="CJH120" s="43"/>
      <c r="CJI120" s="43"/>
      <c r="CJJ120" s="43"/>
      <c r="CJK120" s="43"/>
      <c r="CJL120" s="43"/>
      <c r="CJM120" s="43"/>
      <c r="CJN120" s="43"/>
      <c r="CJO120" s="43"/>
      <c r="CJP120" s="43"/>
      <c r="CJQ120" s="43"/>
      <c r="CJR120" s="43"/>
      <c r="CJS120" s="43"/>
      <c r="CJT120" s="43"/>
      <c r="CJU120" s="43"/>
      <c r="CJV120" s="43"/>
      <c r="CJW120" s="43"/>
      <c r="CJX120" s="43"/>
      <c r="CJY120" s="43"/>
      <c r="CJZ120" s="43"/>
      <c r="CKA120" s="43"/>
      <c r="CKB120" s="43"/>
      <c r="CKC120" s="43"/>
      <c r="CKD120" s="43"/>
      <c r="CKE120" s="43"/>
      <c r="CKF120" s="43"/>
      <c r="CKG120" s="43"/>
      <c r="CKH120" s="43"/>
      <c r="CKI120" s="43"/>
      <c r="CKJ120" s="43"/>
      <c r="CKK120" s="43"/>
      <c r="CKL120" s="43"/>
      <c r="CKM120" s="43"/>
      <c r="CKN120" s="43"/>
      <c r="CKO120" s="43"/>
      <c r="CKP120" s="43"/>
      <c r="CKQ120" s="43"/>
      <c r="CKR120" s="43"/>
      <c r="CKS120" s="43"/>
      <c r="CKT120" s="43"/>
      <c r="CKU120" s="43"/>
      <c r="CKV120" s="43"/>
      <c r="CKW120" s="43"/>
      <c r="CKX120" s="43"/>
      <c r="CKY120" s="43"/>
      <c r="CKZ120" s="43"/>
      <c r="CLA120" s="43"/>
      <c r="CLB120" s="43"/>
      <c r="CLC120" s="43"/>
      <c r="CLD120" s="43"/>
      <c r="CLE120" s="43"/>
      <c r="CLF120" s="43"/>
      <c r="CLG120" s="43"/>
      <c r="CLH120" s="43"/>
      <c r="CLI120" s="43"/>
      <c r="CLJ120" s="43"/>
      <c r="CLK120" s="43"/>
      <c r="CLL120" s="43"/>
      <c r="CLM120" s="43"/>
      <c r="CLN120" s="43"/>
      <c r="CLO120" s="43"/>
      <c r="CLP120" s="43"/>
      <c r="CLQ120" s="43"/>
      <c r="CLR120" s="43"/>
      <c r="CLS120" s="43"/>
      <c r="CLT120" s="43"/>
      <c r="CLU120" s="43"/>
      <c r="CLV120" s="43"/>
      <c r="CLW120" s="43"/>
      <c r="CLX120" s="43"/>
      <c r="CLY120" s="43"/>
      <c r="CLZ120" s="43"/>
      <c r="CMA120" s="43"/>
      <c r="CMB120" s="43"/>
      <c r="CMC120" s="43"/>
      <c r="CMD120" s="43"/>
      <c r="CME120" s="43"/>
      <c r="CMF120" s="43"/>
      <c r="CMG120" s="43"/>
      <c r="CMH120" s="43"/>
      <c r="CMI120" s="43"/>
      <c r="CMJ120" s="43"/>
      <c r="CMK120" s="43"/>
      <c r="CML120" s="43"/>
      <c r="CMM120" s="43"/>
      <c r="CMN120" s="43"/>
      <c r="CMO120" s="43"/>
      <c r="CMP120" s="43"/>
      <c r="CMQ120" s="43"/>
      <c r="CMR120" s="43"/>
      <c r="CMS120" s="43"/>
      <c r="CMT120" s="43"/>
      <c r="CMU120" s="43"/>
      <c r="CMV120" s="43"/>
      <c r="CMW120" s="43"/>
      <c r="CMX120" s="43"/>
      <c r="CMY120" s="43"/>
      <c r="CMZ120" s="43"/>
      <c r="CNA120" s="43"/>
      <c r="CNB120" s="43"/>
      <c r="CNC120" s="43"/>
      <c r="CND120" s="43"/>
      <c r="CNE120" s="43"/>
      <c r="CNF120" s="43"/>
      <c r="CNG120" s="43"/>
      <c r="CNH120" s="43"/>
      <c r="CNI120" s="43"/>
      <c r="CNJ120" s="43"/>
      <c r="CNK120" s="43"/>
      <c r="CNL120" s="43"/>
      <c r="CNM120" s="43"/>
      <c r="CNN120" s="43"/>
      <c r="CNO120" s="43"/>
      <c r="CNP120" s="43"/>
      <c r="CNQ120" s="43"/>
      <c r="CNR120" s="43"/>
      <c r="CNS120" s="43"/>
      <c r="CNT120" s="43"/>
      <c r="CNU120" s="43"/>
      <c r="CNV120" s="43"/>
      <c r="CNW120" s="43"/>
      <c r="CNX120" s="43"/>
      <c r="CNY120" s="43"/>
      <c r="CNZ120" s="43"/>
      <c r="COA120" s="43"/>
      <c r="COB120" s="43"/>
      <c r="COC120" s="43"/>
      <c r="COD120" s="43"/>
      <c r="COE120" s="43"/>
      <c r="COF120" s="43"/>
      <c r="COG120" s="43"/>
      <c r="COH120" s="43"/>
      <c r="COI120" s="43"/>
      <c r="COJ120" s="43"/>
      <c r="COK120" s="43"/>
      <c r="COL120" s="43"/>
      <c r="COM120" s="43"/>
      <c r="CON120" s="43"/>
      <c r="COO120" s="43"/>
      <c r="COP120" s="43"/>
      <c r="COQ120" s="43"/>
      <c r="COR120" s="43"/>
      <c r="COS120" s="43"/>
      <c r="COT120" s="43"/>
      <c r="COU120" s="43"/>
      <c r="COV120" s="43"/>
      <c r="COW120" s="43"/>
      <c r="COX120" s="43"/>
      <c r="COY120" s="43"/>
      <c r="COZ120" s="43"/>
      <c r="CPA120" s="43"/>
      <c r="CPB120" s="43"/>
      <c r="CPC120" s="43"/>
      <c r="CPD120" s="43"/>
      <c r="CPE120" s="43"/>
      <c r="CPF120" s="43"/>
      <c r="CPG120" s="43"/>
      <c r="CPH120" s="43"/>
      <c r="CPI120" s="43"/>
      <c r="CPJ120" s="43"/>
      <c r="CPK120" s="43"/>
      <c r="CPL120" s="43"/>
      <c r="CPM120" s="43"/>
      <c r="CPN120" s="43"/>
      <c r="CPO120" s="43"/>
      <c r="CPP120" s="43"/>
      <c r="CPQ120" s="43"/>
      <c r="CPR120" s="43"/>
      <c r="CPS120" s="43"/>
      <c r="CPT120" s="43"/>
      <c r="CPU120" s="43"/>
      <c r="CPV120" s="43"/>
      <c r="CPW120" s="43"/>
      <c r="CPX120" s="43"/>
      <c r="CPY120" s="43"/>
      <c r="CPZ120" s="43"/>
      <c r="CQA120" s="43"/>
      <c r="CQB120" s="43"/>
      <c r="CQC120" s="43"/>
      <c r="CQD120" s="43"/>
      <c r="CQE120" s="43"/>
      <c r="CQF120" s="43"/>
      <c r="CQG120" s="43"/>
      <c r="CQH120" s="43"/>
      <c r="CQI120" s="43"/>
      <c r="CQJ120" s="43"/>
      <c r="CQK120" s="43"/>
      <c r="CQL120" s="43"/>
      <c r="CQM120" s="43"/>
      <c r="CQN120" s="43"/>
      <c r="CQO120" s="43"/>
      <c r="CQP120" s="43"/>
      <c r="CQQ120" s="43"/>
      <c r="CQR120" s="43"/>
      <c r="CQS120" s="43"/>
      <c r="CQT120" s="43"/>
      <c r="CQU120" s="43"/>
      <c r="CQV120" s="43"/>
      <c r="CQW120" s="43"/>
      <c r="CQX120" s="43"/>
      <c r="CQY120" s="43"/>
      <c r="CQZ120" s="43"/>
      <c r="CRA120" s="43"/>
      <c r="CRB120" s="43"/>
      <c r="CRC120" s="43"/>
      <c r="CRD120" s="43"/>
      <c r="CRE120" s="43"/>
      <c r="CRF120" s="43"/>
      <c r="CRG120" s="43"/>
      <c r="CRH120" s="43"/>
      <c r="CRI120" s="43"/>
      <c r="CRJ120" s="43"/>
      <c r="CRK120" s="43"/>
      <c r="CRL120" s="43"/>
      <c r="CRM120" s="43"/>
      <c r="CRN120" s="43"/>
      <c r="CRO120" s="43"/>
      <c r="CRP120" s="43"/>
      <c r="CRQ120" s="43"/>
      <c r="CRR120" s="43"/>
      <c r="CRS120" s="43"/>
      <c r="CRT120" s="43"/>
      <c r="CRU120" s="43"/>
      <c r="CRV120" s="43"/>
      <c r="CRW120" s="43"/>
      <c r="CRX120" s="43"/>
      <c r="CRY120" s="43"/>
      <c r="CRZ120" s="43"/>
      <c r="CSA120" s="43"/>
      <c r="CSB120" s="43"/>
      <c r="CSC120" s="43"/>
      <c r="CSD120" s="43"/>
      <c r="CSE120" s="43"/>
      <c r="CSF120" s="43"/>
      <c r="CSG120" s="43"/>
      <c r="CSH120" s="43"/>
      <c r="CSI120" s="43"/>
      <c r="CSJ120" s="43"/>
      <c r="CSK120" s="43"/>
      <c r="CSL120" s="43"/>
      <c r="CSM120" s="43"/>
      <c r="CSN120" s="43"/>
      <c r="CSO120" s="43"/>
      <c r="CSP120" s="43"/>
      <c r="CSQ120" s="43"/>
      <c r="CSR120" s="43"/>
      <c r="CSS120" s="43"/>
      <c r="CST120" s="43"/>
      <c r="CSU120" s="43"/>
      <c r="CSV120" s="43"/>
      <c r="CSW120" s="43"/>
      <c r="CSX120" s="43"/>
      <c r="CSY120" s="43"/>
      <c r="CSZ120" s="43"/>
      <c r="CTA120" s="43"/>
      <c r="CTB120" s="43"/>
      <c r="CTC120" s="43"/>
      <c r="CTD120" s="43"/>
      <c r="CTE120" s="43"/>
      <c r="CTF120" s="43"/>
      <c r="CTG120" s="43"/>
      <c r="CTH120" s="43"/>
      <c r="CTI120" s="43"/>
      <c r="CTJ120" s="43"/>
      <c r="CTK120" s="43"/>
      <c r="CTL120" s="43"/>
      <c r="CTM120" s="43"/>
      <c r="CTN120" s="43"/>
      <c r="CTO120" s="43"/>
      <c r="CTP120" s="43"/>
      <c r="CTQ120" s="43"/>
      <c r="CTR120" s="43"/>
      <c r="CTS120" s="43"/>
      <c r="CTT120" s="43"/>
      <c r="CTU120" s="43"/>
      <c r="CTV120" s="43"/>
      <c r="CTW120" s="43"/>
      <c r="CTX120" s="43"/>
      <c r="CTY120" s="43"/>
      <c r="CTZ120" s="43"/>
      <c r="CUA120" s="43"/>
      <c r="CUB120" s="43"/>
      <c r="CUC120" s="43"/>
      <c r="CUD120" s="43"/>
      <c r="CUE120" s="43"/>
      <c r="CUF120" s="43"/>
      <c r="CUG120" s="43"/>
      <c r="CUH120" s="43"/>
      <c r="CUI120" s="43"/>
      <c r="CUJ120" s="43"/>
      <c r="CUK120" s="43"/>
      <c r="CUL120" s="43"/>
      <c r="CUM120" s="43"/>
      <c r="CUN120" s="43"/>
      <c r="CUO120" s="43"/>
      <c r="CUP120" s="43"/>
      <c r="CUQ120" s="43"/>
      <c r="CUR120" s="43"/>
      <c r="CUS120" s="43"/>
      <c r="CUT120" s="43"/>
      <c r="CUU120" s="43"/>
      <c r="CUV120" s="43"/>
      <c r="CUW120" s="43"/>
      <c r="CUX120" s="43"/>
      <c r="CUY120" s="43"/>
      <c r="CUZ120" s="43"/>
      <c r="CVA120" s="43"/>
      <c r="CVB120" s="43"/>
      <c r="CVC120" s="43"/>
      <c r="CVD120" s="43"/>
      <c r="CVE120" s="43"/>
      <c r="CVF120" s="43"/>
      <c r="CVG120" s="43"/>
      <c r="CVH120" s="43"/>
      <c r="CVI120" s="43"/>
      <c r="CVJ120" s="43"/>
      <c r="CVK120" s="43"/>
      <c r="CVL120" s="43"/>
      <c r="CVM120" s="43"/>
      <c r="CVN120" s="43"/>
      <c r="CVO120" s="43"/>
      <c r="CVP120" s="43"/>
      <c r="CVQ120" s="43"/>
      <c r="CVR120" s="43"/>
      <c r="CVS120" s="43"/>
      <c r="CVT120" s="43"/>
      <c r="CVU120" s="43"/>
      <c r="CVV120" s="43"/>
      <c r="CVW120" s="43"/>
      <c r="CVX120" s="43"/>
      <c r="CVY120" s="43"/>
      <c r="CVZ120" s="43"/>
      <c r="CWA120" s="43"/>
      <c r="CWB120" s="43"/>
      <c r="CWC120" s="43"/>
      <c r="CWD120" s="43"/>
      <c r="CWE120" s="43"/>
      <c r="CWF120" s="43"/>
      <c r="CWG120" s="43"/>
      <c r="CWH120" s="43"/>
      <c r="CWI120" s="43"/>
      <c r="CWJ120" s="43"/>
      <c r="CWK120" s="43"/>
      <c r="CWL120" s="43"/>
      <c r="CWM120" s="43"/>
      <c r="CWN120" s="43"/>
      <c r="CWO120" s="43"/>
      <c r="CWP120" s="43"/>
      <c r="CWQ120" s="43"/>
      <c r="CWR120" s="43"/>
      <c r="CWS120" s="43"/>
      <c r="CWT120" s="43"/>
      <c r="CWU120" s="43"/>
      <c r="CWV120" s="43"/>
      <c r="CWW120" s="43"/>
      <c r="CWX120" s="43"/>
      <c r="CWY120" s="43"/>
      <c r="CWZ120" s="43"/>
      <c r="CXA120" s="43"/>
      <c r="CXB120" s="43"/>
      <c r="CXC120" s="43"/>
      <c r="CXD120" s="43"/>
      <c r="CXE120" s="43"/>
      <c r="CXF120" s="43"/>
      <c r="CXG120" s="43"/>
      <c r="CXH120" s="43"/>
      <c r="CXI120" s="43"/>
      <c r="CXJ120" s="43"/>
      <c r="CXK120" s="43"/>
      <c r="CXL120" s="43"/>
      <c r="CXM120" s="43"/>
      <c r="CXN120" s="43"/>
      <c r="CXO120" s="43"/>
      <c r="CXP120" s="43"/>
      <c r="CXQ120" s="43"/>
      <c r="CXR120" s="43"/>
      <c r="CXS120" s="43"/>
      <c r="CXT120" s="43"/>
      <c r="CXU120" s="43"/>
      <c r="CXV120" s="43"/>
      <c r="CXW120" s="43"/>
      <c r="CXX120" s="43"/>
      <c r="CXY120" s="43"/>
      <c r="CXZ120" s="43"/>
      <c r="CYA120" s="43"/>
      <c r="CYB120" s="43"/>
      <c r="CYC120" s="43"/>
      <c r="CYD120" s="43"/>
      <c r="CYE120" s="43"/>
      <c r="CYF120" s="43"/>
      <c r="CYG120" s="43"/>
      <c r="CYH120" s="43"/>
      <c r="CYI120" s="43"/>
      <c r="CYJ120" s="43"/>
      <c r="CYK120" s="43"/>
      <c r="CYL120" s="43"/>
      <c r="CYM120" s="43"/>
      <c r="CYN120" s="43"/>
      <c r="CYO120" s="43"/>
      <c r="CYP120" s="43"/>
      <c r="CYQ120" s="43"/>
      <c r="CYR120" s="43"/>
      <c r="CYS120" s="43"/>
      <c r="CYT120" s="43"/>
      <c r="CYU120" s="43"/>
      <c r="CYV120" s="43"/>
      <c r="CYW120" s="43"/>
      <c r="CYX120" s="43"/>
      <c r="CYY120" s="43"/>
      <c r="CYZ120" s="43"/>
      <c r="CZA120" s="43"/>
      <c r="CZB120" s="43"/>
      <c r="CZC120" s="43"/>
      <c r="CZD120" s="43"/>
      <c r="CZE120" s="43"/>
      <c r="CZF120" s="43"/>
      <c r="CZG120" s="43"/>
      <c r="CZH120" s="43"/>
      <c r="CZI120" s="43"/>
      <c r="CZJ120" s="43"/>
      <c r="CZK120" s="43"/>
      <c r="CZL120" s="43"/>
      <c r="CZM120" s="43"/>
      <c r="CZN120" s="43"/>
      <c r="CZO120" s="43"/>
      <c r="CZP120" s="43"/>
      <c r="CZQ120" s="43"/>
      <c r="CZR120" s="43"/>
      <c r="CZS120" s="43"/>
      <c r="CZT120" s="43"/>
      <c r="CZU120" s="43"/>
      <c r="CZV120" s="43"/>
      <c r="CZW120" s="43"/>
      <c r="CZX120" s="43"/>
      <c r="CZY120" s="43"/>
      <c r="CZZ120" s="43"/>
      <c r="DAA120" s="43"/>
      <c r="DAB120" s="43"/>
      <c r="DAC120" s="43"/>
      <c r="DAD120" s="43"/>
      <c r="DAE120" s="43"/>
      <c r="DAF120" s="43"/>
      <c r="DAG120" s="43"/>
      <c r="DAH120" s="43"/>
      <c r="DAI120" s="43"/>
      <c r="DAJ120" s="43"/>
      <c r="DAK120" s="43"/>
      <c r="DAL120" s="43"/>
      <c r="DAM120" s="43"/>
      <c r="DAN120" s="43"/>
      <c r="DAO120" s="43"/>
      <c r="DAP120" s="43"/>
      <c r="DAQ120" s="43"/>
      <c r="DAR120" s="43"/>
      <c r="DAS120" s="43"/>
      <c r="DAT120" s="43"/>
      <c r="DAU120" s="43"/>
      <c r="DAV120" s="43"/>
      <c r="DAW120" s="43"/>
      <c r="DAX120" s="43"/>
      <c r="DAY120" s="43"/>
      <c r="DAZ120" s="43"/>
      <c r="DBA120" s="43"/>
      <c r="DBB120" s="43"/>
      <c r="DBC120" s="43"/>
      <c r="DBD120" s="43"/>
      <c r="DBE120" s="43"/>
      <c r="DBF120" s="43"/>
      <c r="DBG120" s="43"/>
      <c r="DBH120" s="43"/>
      <c r="DBI120" s="43"/>
      <c r="DBJ120" s="43"/>
      <c r="DBK120" s="43"/>
      <c r="DBL120" s="43"/>
      <c r="DBM120" s="43"/>
      <c r="DBN120" s="43"/>
      <c r="DBO120" s="43"/>
      <c r="DBP120" s="43"/>
      <c r="DBQ120" s="43"/>
      <c r="DBR120" s="43"/>
      <c r="DBS120" s="43"/>
      <c r="DBT120" s="43"/>
      <c r="DBU120" s="43"/>
      <c r="DBV120" s="43"/>
      <c r="DBW120" s="43"/>
      <c r="DBX120" s="43"/>
      <c r="DBY120" s="43"/>
      <c r="DBZ120" s="43"/>
      <c r="DCA120" s="43"/>
      <c r="DCB120" s="43"/>
      <c r="DCC120" s="43"/>
      <c r="DCD120" s="43"/>
      <c r="DCE120" s="43"/>
      <c r="DCF120" s="43"/>
      <c r="DCG120" s="43"/>
      <c r="DCH120" s="43"/>
      <c r="DCI120" s="43"/>
      <c r="DCJ120" s="43"/>
      <c r="DCK120" s="43"/>
      <c r="DCL120" s="43"/>
      <c r="DCM120" s="43"/>
      <c r="DCN120" s="43"/>
      <c r="DCO120" s="43"/>
      <c r="DCP120" s="43"/>
      <c r="DCQ120" s="43"/>
      <c r="DCR120" s="43"/>
      <c r="DCS120" s="43"/>
      <c r="DCT120" s="43"/>
      <c r="DCU120" s="43"/>
      <c r="DCV120" s="43"/>
      <c r="DCW120" s="43"/>
      <c r="DCX120" s="43"/>
      <c r="DCY120" s="43"/>
      <c r="DCZ120" s="43"/>
      <c r="DDA120" s="43"/>
      <c r="DDB120" s="43"/>
      <c r="DDC120" s="43"/>
      <c r="DDD120" s="43"/>
      <c r="DDE120" s="43"/>
      <c r="DDF120" s="43"/>
      <c r="DDG120" s="43"/>
      <c r="DDH120" s="43"/>
      <c r="DDI120" s="43"/>
      <c r="DDJ120" s="43"/>
      <c r="DDK120" s="43"/>
      <c r="DDL120" s="43"/>
      <c r="DDM120" s="43"/>
      <c r="DDN120" s="43"/>
      <c r="DDO120" s="43"/>
      <c r="DDP120" s="43"/>
      <c r="DDQ120" s="43"/>
      <c r="DDR120" s="43"/>
      <c r="DDS120" s="43"/>
      <c r="DDT120" s="43"/>
      <c r="DDU120" s="43"/>
      <c r="DDV120" s="43"/>
      <c r="DDW120" s="43"/>
      <c r="DDX120" s="43"/>
      <c r="DDY120" s="43"/>
      <c r="DDZ120" s="43"/>
      <c r="DEA120" s="43"/>
      <c r="DEB120" s="43"/>
      <c r="DEC120" s="43"/>
      <c r="DED120" s="43"/>
      <c r="DEE120" s="43"/>
      <c r="DEF120" s="43"/>
      <c r="DEG120" s="43"/>
      <c r="DEH120" s="43"/>
      <c r="DEI120" s="43"/>
      <c r="DEJ120" s="43"/>
      <c r="DEK120" s="43"/>
      <c r="DEL120" s="43"/>
      <c r="DEM120" s="43"/>
      <c r="DEN120" s="43"/>
      <c r="DEO120" s="43"/>
      <c r="DEP120" s="43"/>
      <c r="DEQ120" s="43"/>
      <c r="DER120" s="43"/>
      <c r="DES120" s="43"/>
      <c r="DET120" s="43"/>
      <c r="DEU120" s="43"/>
      <c r="DEV120" s="43"/>
      <c r="DEW120" s="43"/>
      <c r="DEX120" s="43"/>
      <c r="DEY120" s="43"/>
      <c r="DEZ120" s="43"/>
      <c r="DFA120" s="43"/>
      <c r="DFB120" s="43"/>
      <c r="DFC120" s="43"/>
      <c r="DFD120" s="43"/>
      <c r="DFE120" s="43"/>
      <c r="DFF120" s="43"/>
      <c r="DFG120" s="43"/>
      <c r="DFH120" s="43"/>
      <c r="DFI120" s="43"/>
      <c r="DFJ120" s="43"/>
      <c r="DFK120" s="43"/>
      <c r="DFL120" s="43"/>
      <c r="DFM120" s="43"/>
      <c r="DFN120" s="43"/>
      <c r="DFO120" s="43"/>
      <c r="DFP120" s="43"/>
      <c r="DFQ120" s="43"/>
      <c r="DFR120" s="43"/>
      <c r="DFS120" s="43"/>
      <c r="DFT120" s="43"/>
      <c r="DFU120" s="43"/>
      <c r="DFV120" s="43"/>
      <c r="DFW120" s="43"/>
      <c r="DFX120" s="43"/>
      <c r="DFY120" s="43"/>
      <c r="DFZ120" s="43"/>
      <c r="DGA120" s="43"/>
      <c r="DGB120" s="43"/>
      <c r="DGC120" s="43"/>
      <c r="DGD120" s="43"/>
      <c r="DGE120" s="43"/>
      <c r="DGF120" s="43"/>
      <c r="DGG120" s="43"/>
      <c r="DGH120" s="43"/>
      <c r="DGI120" s="43"/>
      <c r="DGJ120" s="43"/>
      <c r="DGK120" s="43"/>
      <c r="DGL120" s="43"/>
      <c r="DGM120" s="43"/>
      <c r="DGN120" s="43"/>
      <c r="DGO120" s="43"/>
      <c r="DGP120" s="43"/>
      <c r="DGQ120" s="43"/>
      <c r="DGR120" s="43"/>
      <c r="DGS120" s="43"/>
      <c r="DGT120" s="43"/>
      <c r="DGU120" s="43"/>
      <c r="DGV120" s="43"/>
      <c r="DGW120" s="43"/>
      <c r="DGX120" s="43"/>
      <c r="DGY120" s="43"/>
      <c r="DGZ120" s="43"/>
      <c r="DHA120" s="43"/>
      <c r="DHB120" s="43"/>
      <c r="DHC120" s="43"/>
      <c r="DHD120" s="43"/>
      <c r="DHE120" s="43"/>
      <c r="DHF120" s="43"/>
      <c r="DHG120" s="43"/>
      <c r="DHH120" s="43"/>
      <c r="DHI120" s="43"/>
      <c r="DHJ120" s="43"/>
      <c r="DHK120" s="43"/>
      <c r="DHL120" s="43"/>
      <c r="DHM120" s="43"/>
      <c r="DHN120" s="43"/>
      <c r="DHO120" s="43"/>
      <c r="DHP120" s="43"/>
      <c r="DHQ120" s="43"/>
      <c r="DHR120" s="43"/>
      <c r="DHS120" s="43"/>
      <c r="DHT120" s="43"/>
      <c r="DHU120" s="43"/>
      <c r="DHV120" s="43"/>
      <c r="DHW120" s="43"/>
      <c r="DHX120" s="43"/>
      <c r="DHY120" s="43"/>
      <c r="DHZ120" s="43"/>
      <c r="DIA120" s="43"/>
      <c r="DIB120" s="43"/>
      <c r="DIC120" s="43"/>
      <c r="DID120" s="43"/>
      <c r="DIE120" s="43"/>
      <c r="DIF120" s="43"/>
      <c r="DIG120" s="43"/>
      <c r="DIH120" s="43"/>
      <c r="DII120" s="43"/>
      <c r="DIJ120" s="43"/>
      <c r="DIK120" s="43"/>
      <c r="DIL120" s="43"/>
      <c r="DIM120" s="43"/>
      <c r="DIN120" s="43"/>
      <c r="DIO120" s="43"/>
      <c r="DIP120" s="43"/>
      <c r="DIQ120" s="43"/>
      <c r="DIR120" s="43"/>
      <c r="DIS120" s="43"/>
      <c r="DIT120" s="43"/>
      <c r="DIU120" s="43"/>
      <c r="DIV120" s="43"/>
      <c r="DIW120" s="43"/>
      <c r="DIX120" s="43"/>
      <c r="DIY120" s="43"/>
      <c r="DIZ120" s="43"/>
      <c r="DJA120" s="43"/>
      <c r="DJB120" s="43"/>
      <c r="DJC120" s="43"/>
      <c r="DJD120" s="43"/>
      <c r="DJE120" s="43"/>
      <c r="DJF120" s="43"/>
      <c r="DJG120" s="43"/>
      <c r="DJH120" s="43"/>
      <c r="DJI120" s="43"/>
      <c r="DJJ120" s="43"/>
      <c r="DJK120" s="43"/>
      <c r="DJL120" s="43"/>
      <c r="DJM120" s="43"/>
      <c r="DJN120" s="43"/>
      <c r="DJO120" s="43"/>
      <c r="DJP120" s="43"/>
      <c r="DJQ120" s="43"/>
      <c r="DJR120" s="43"/>
      <c r="DJS120" s="43"/>
      <c r="DJT120" s="43"/>
      <c r="DJU120" s="43"/>
      <c r="DJV120" s="43"/>
      <c r="DJW120" s="43"/>
      <c r="DJX120" s="43"/>
      <c r="DJY120" s="43"/>
      <c r="DJZ120" s="43"/>
      <c r="DKA120" s="43"/>
      <c r="DKB120" s="43"/>
      <c r="DKC120" s="43"/>
      <c r="DKD120" s="43"/>
      <c r="DKE120" s="43"/>
      <c r="DKF120" s="43"/>
      <c r="DKG120" s="43"/>
      <c r="DKH120" s="43"/>
      <c r="DKI120" s="43"/>
      <c r="DKJ120" s="43"/>
      <c r="DKK120" s="43"/>
      <c r="DKL120" s="43"/>
      <c r="DKM120" s="43"/>
      <c r="DKN120" s="43"/>
      <c r="DKO120" s="43"/>
      <c r="DKP120" s="43"/>
      <c r="DKQ120" s="43"/>
      <c r="DKR120" s="43"/>
      <c r="DKS120" s="43"/>
      <c r="DKT120" s="43"/>
      <c r="DKU120" s="43"/>
      <c r="DKV120" s="43"/>
      <c r="DKW120" s="43"/>
      <c r="DKX120" s="43"/>
      <c r="DKY120" s="43"/>
      <c r="DKZ120" s="43"/>
      <c r="DLA120" s="43"/>
      <c r="DLB120" s="43"/>
      <c r="DLC120" s="43"/>
      <c r="DLD120" s="43"/>
      <c r="DLE120" s="43"/>
      <c r="DLF120" s="43"/>
      <c r="DLG120" s="43"/>
      <c r="DLH120" s="43"/>
      <c r="DLI120" s="43"/>
      <c r="DLJ120" s="43"/>
      <c r="DLK120" s="43"/>
      <c r="DLL120" s="43"/>
      <c r="DLM120" s="43"/>
      <c r="DLN120" s="43"/>
      <c r="DLO120" s="43"/>
      <c r="DLP120" s="43"/>
      <c r="DLQ120" s="43"/>
      <c r="DLR120" s="43"/>
      <c r="DLS120" s="43"/>
      <c r="DLT120" s="43"/>
      <c r="DLU120" s="43"/>
      <c r="DLV120" s="43"/>
      <c r="DLW120" s="43"/>
      <c r="DLX120" s="43"/>
      <c r="DLY120" s="43"/>
      <c r="DLZ120" s="43"/>
      <c r="DMA120" s="43"/>
      <c r="DMB120" s="43"/>
      <c r="DMC120" s="43"/>
      <c r="DMD120" s="43"/>
      <c r="DME120" s="43"/>
      <c r="DMF120" s="43"/>
      <c r="DMG120" s="43"/>
      <c r="DMH120" s="43"/>
      <c r="DMI120" s="43"/>
      <c r="DMJ120" s="43"/>
      <c r="DMK120" s="43"/>
      <c r="DML120" s="43"/>
      <c r="DMM120" s="43"/>
      <c r="DMN120" s="43"/>
      <c r="DMO120" s="43"/>
      <c r="DMP120" s="43"/>
      <c r="DMQ120" s="43"/>
      <c r="DMR120" s="43"/>
      <c r="DMS120" s="43"/>
      <c r="DMT120" s="43"/>
      <c r="DMU120" s="43"/>
      <c r="DMV120" s="43"/>
      <c r="DMW120" s="43"/>
      <c r="DMX120" s="43"/>
      <c r="DMY120" s="43"/>
      <c r="DMZ120" s="43"/>
      <c r="DNA120" s="43"/>
      <c r="DNB120" s="43"/>
      <c r="DNC120" s="43"/>
      <c r="DND120" s="43"/>
      <c r="DNE120" s="43"/>
      <c r="DNF120" s="43"/>
      <c r="DNG120" s="43"/>
      <c r="DNH120" s="43"/>
      <c r="DNI120" s="43"/>
      <c r="DNJ120" s="43"/>
      <c r="DNK120" s="43"/>
      <c r="DNL120" s="43"/>
      <c r="DNM120" s="43"/>
      <c r="DNN120" s="43"/>
      <c r="DNO120" s="43"/>
      <c r="DNP120" s="43"/>
      <c r="DNQ120" s="43"/>
      <c r="DNR120" s="43"/>
      <c r="DNS120" s="43"/>
      <c r="DNT120" s="43"/>
      <c r="DNU120" s="43"/>
      <c r="DNV120" s="43"/>
      <c r="DNW120" s="43"/>
      <c r="DNX120" s="43"/>
      <c r="DNY120" s="43"/>
      <c r="DNZ120" s="43"/>
      <c r="DOA120" s="43"/>
      <c r="DOB120" s="43"/>
      <c r="DOC120" s="43"/>
      <c r="DOD120" s="43"/>
      <c r="DOE120" s="43"/>
      <c r="DOF120" s="43"/>
      <c r="DOG120" s="43"/>
      <c r="DOH120" s="43"/>
      <c r="DOI120" s="43"/>
      <c r="DOJ120" s="43"/>
      <c r="DOK120" s="43"/>
      <c r="DOL120" s="43"/>
      <c r="DOM120" s="43"/>
      <c r="DON120" s="43"/>
      <c r="DOO120" s="43"/>
      <c r="DOP120" s="43"/>
      <c r="DOQ120" s="43"/>
      <c r="DOR120" s="43"/>
      <c r="DOS120" s="43"/>
      <c r="DOT120" s="43"/>
      <c r="DOU120" s="43"/>
      <c r="DOV120" s="43"/>
      <c r="DOW120" s="43"/>
      <c r="DOX120" s="43"/>
      <c r="DOY120" s="43"/>
      <c r="DOZ120" s="43"/>
      <c r="DPA120" s="43"/>
      <c r="DPB120" s="43"/>
      <c r="DPC120" s="43"/>
      <c r="DPD120" s="43"/>
      <c r="DPE120" s="43"/>
      <c r="DPF120" s="43"/>
      <c r="DPG120" s="43"/>
      <c r="DPH120" s="43"/>
      <c r="DPI120" s="43"/>
      <c r="DPJ120" s="43"/>
      <c r="DPK120" s="43"/>
      <c r="DPL120" s="43"/>
      <c r="DPM120" s="43"/>
      <c r="DPN120" s="43"/>
      <c r="DPO120" s="43"/>
      <c r="DPP120" s="43"/>
      <c r="DPQ120" s="43"/>
      <c r="DPR120" s="43"/>
      <c r="DPS120" s="43"/>
      <c r="DPT120" s="43"/>
      <c r="DPU120" s="43"/>
      <c r="DPV120" s="43"/>
      <c r="DPW120" s="43"/>
      <c r="DPX120" s="43"/>
      <c r="DPY120" s="43"/>
      <c r="DPZ120" s="43"/>
      <c r="DQA120" s="43"/>
      <c r="DQB120" s="43"/>
      <c r="DQC120" s="43"/>
      <c r="DQD120" s="43"/>
      <c r="DQE120" s="43"/>
      <c r="DQF120" s="43"/>
      <c r="DQG120" s="43"/>
      <c r="DQH120" s="43"/>
      <c r="DQI120" s="43"/>
      <c r="DQJ120" s="43"/>
      <c r="DQK120" s="43"/>
      <c r="DQL120" s="43"/>
      <c r="DQM120" s="43"/>
      <c r="DQN120" s="43"/>
      <c r="DQO120" s="43"/>
      <c r="DQP120" s="43"/>
      <c r="DQQ120" s="43"/>
      <c r="DQR120" s="43"/>
      <c r="DQS120" s="43"/>
      <c r="DQT120" s="43"/>
      <c r="DQU120" s="43"/>
      <c r="DQV120" s="43"/>
      <c r="DQW120" s="43"/>
      <c r="DQX120" s="43"/>
      <c r="DQY120" s="43"/>
      <c r="DQZ120" s="43"/>
      <c r="DRA120" s="43"/>
      <c r="DRB120" s="43"/>
      <c r="DRC120" s="43"/>
      <c r="DRD120" s="43"/>
      <c r="DRE120" s="43"/>
      <c r="DRF120" s="43"/>
      <c r="DRG120" s="43"/>
      <c r="DRH120" s="43"/>
      <c r="DRI120" s="43"/>
      <c r="DRJ120" s="43"/>
      <c r="DRK120" s="43"/>
      <c r="DRL120" s="43"/>
      <c r="DRM120" s="43"/>
      <c r="DRN120" s="43"/>
      <c r="DRO120" s="43"/>
      <c r="DRP120" s="43"/>
      <c r="DRQ120" s="43"/>
      <c r="DRR120" s="43"/>
      <c r="DRS120" s="43"/>
      <c r="DRT120" s="43"/>
      <c r="DRU120" s="43"/>
      <c r="DRV120" s="43"/>
      <c r="DRW120" s="43"/>
      <c r="DRX120" s="43"/>
      <c r="DRY120" s="43"/>
      <c r="DRZ120" s="43"/>
      <c r="DSA120" s="43"/>
      <c r="DSB120" s="43"/>
      <c r="DSC120" s="43"/>
      <c r="DSD120" s="43"/>
      <c r="DSE120" s="43"/>
      <c r="DSF120" s="43"/>
      <c r="DSG120" s="43"/>
      <c r="DSH120" s="43"/>
      <c r="DSI120" s="43"/>
      <c r="DSJ120" s="43"/>
      <c r="DSK120" s="43"/>
      <c r="DSL120" s="43"/>
      <c r="DSM120" s="43"/>
      <c r="DSN120" s="43"/>
      <c r="DSO120" s="43"/>
      <c r="DSP120" s="43"/>
      <c r="DSQ120" s="43"/>
      <c r="DSR120" s="43"/>
      <c r="DSS120" s="43"/>
      <c r="DST120" s="43"/>
      <c r="DSU120" s="43"/>
      <c r="DSV120" s="43"/>
      <c r="DSW120" s="43"/>
      <c r="DSX120" s="43"/>
      <c r="DSY120" s="43"/>
      <c r="DSZ120" s="43"/>
      <c r="DTA120" s="43"/>
      <c r="DTB120" s="43"/>
      <c r="DTC120" s="43"/>
      <c r="DTD120" s="43"/>
      <c r="DTE120" s="43"/>
      <c r="DTF120" s="43"/>
      <c r="DTG120" s="43"/>
      <c r="DTH120" s="43"/>
      <c r="DTI120" s="43"/>
      <c r="DTJ120" s="43"/>
      <c r="DTK120" s="43"/>
      <c r="DTL120" s="43"/>
      <c r="DTM120" s="43"/>
      <c r="DTN120" s="43"/>
      <c r="DTO120" s="43"/>
      <c r="DTP120" s="43"/>
      <c r="DTQ120" s="43"/>
      <c r="DTR120" s="43"/>
      <c r="DTS120" s="43"/>
      <c r="DTT120" s="43"/>
      <c r="DTU120" s="43"/>
      <c r="DTV120" s="43"/>
      <c r="DTW120" s="43"/>
      <c r="DTX120" s="43"/>
      <c r="DTY120" s="43"/>
      <c r="DTZ120" s="43"/>
      <c r="DUA120" s="43"/>
      <c r="DUB120" s="43"/>
      <c r="DUC120" s="43"/>
      <c r="DUD120" s="43"/>
      <c r="DUE120" s="43"/>
      <c r="DUF120" s="43"/>
      <c r="DUG120" s="43"/>
      <c r="DUH120" s="43"/>
      <c r="DUI120" s="43"/>
      <c r="DUJ120" s="43"/>
      <c r="DUK120" s="43"/>
      <c r="DUL120" s="43"/>
      <c r="DUM120" s="43"/>
      <c r="DUN120" s="43"/>
      <c r="DUO120" s="43"/>
      <c r="DUP120" s="43"/>
      <c r="DUQ120" s="43"/>
      <c r="DUR120" s="43"/>
      <c r="DUS120" s="43"/>
      <c r="DUT120" s="43"/>
      <c r="DUU120" s="43"/>
      <c r="DUV120" s="43"/>
      <c r="DUW120" s="43"/>
      <c r="DUX120" s="43"/>
      <c r="DUY120" s="43"/>
      <c r="DUZ120" s="43"/>
      <c r="DVA120" s="43"/>
      <c r="DVB120" s="43"/>
      <c r="DVC120" s="43"/>
      <c r="DVD120" s="43"/>
      <c r="DVE120" s="43"/>
      <c r="DVF120" s="43"/>
      <c r="DVG120" s="43"/>
      <c r="DVH120" s="43"/>
      <c r="DVI120" s="43"/>
      <c r="DVJ120" s="43"/>
      <c r="DVK120" s="43"/>
      <c r="DVL120" s="43"/>
      <c r="DVM120" s="43"/>
      <c r="DVN120" s="43"/>
      <c r="DVO120" s="43"/>
      <c r="DVP120" s="43"/>
      <c r="DVQ120" s="43"/>
      <c r="DVR120" s="43"/>
      <c r="DVS120" s="43"/>
      <c r="DVT120" s="43"/>
      <c r="DVU120" s="43"/>
      <c r="DVV120" s="43"/>
      <c r="DVW120" s="43"/>
      <c r="DVX120" s="43"/>
      <c r="DVY120" s="43"/>
      <c r="DVZ120" s="43"/>
      <c r="DWA120" s="43"/>
      <c r="DWB120" s="43"/>
      <c r="DWC120" s="43"/>
      <c r="DWD120" s="43"/>
      <c r="DWE120" s="43"/>
      <c r="DWF120" s="43"/>
      <c r="DWG120" s="43"/>
      <c r="DWH120" s="43"/>
      <c r="DWI120" s="43"/>
      <c r="DWJ120" s="43"/>
      <c r="DWK120" s="43"/>
      <c r="DWL120" s="43"/>
      <c r="DWM120" s="43"/>
      <c r="DWN120" s="43"/>
      <c r="DWO120" s="43"/>
      <c r="DWP120" s="43"/>
      <c r="DWQ120" s="43"/>
      <c r="DWR120" s="43"/>
      <c r="DWS120" s="43"/>
      <c r="DWT120" s="43"/>
      <c r="DWU120" s="43"/>
      <c r="DWV120" s="43"/>
      <c r="DWW120" s="43"/>
      <c r="DWX120" s="43"/>
      <c r="DWY120" s="43"/>
      <c r="DWZ120" s="43"/>
      <c r="DXA120" s="43"/>
      <c r="DXB120" s="43"/>
      <c r="DXC120" s="43"/>
      <c r="DXD120" s="43"/>
      <c r="DXE120" s="43"/>
      <c r="DXF120" s="43"/>
      <c r="DXG120" s="43"/>
      <c r="DXH120" s="43"/>
      <c r="DXI120" s="43"/>
      <c r="DXJ120" s="43"/>
      <c r="DXK120" s="43"/>
      <c r="DXL120" s="43"/>
      <c r="DXM120" s="43"/>
      <c r="DXN120" s="43"/>
      <c r="DXO120" s="43"/>
      <c r="DXP120" s="43"/>
      <c r="DXQ120" s="43"/>
      <c r="DXR120" s="43"/>
      <c r="DXS120" s="43"/>
      <c r="DXT120" s="43"/>
      <c r="DXU120" s="43"/>
      <c r="DXV120" s="43"/>
      <c r="DXW120" s="43"/>
      <c r="DXX120" s="43"/>
      <c r="DXY120" s="43"/>
      <c r="DXZ120" s="43"/>
      <c r="DYA120" s="43"/>
      <c r="DYB120" s="43"/>
      <c r="DYC120" s="43"/>
      <c r="DYD120" s="43"/>
      <c r="DYE120" s="43"/>
      <c r="DYF120" s="43"/>
      <c r="DYG120" s="43"/>
      <c r="DYH120" s="43"/>
      <c r="DYI120" s="43"/>
      <c r="DYJ120" s="43"/>
      <c r="DYK120" s="43"/>
      <c r="DYL120" s="43"/>
      <c r="DYM120" s="43"/>
      <c r="DYN120" s="43"/>
      <c r="DYO120" s="43"/>
      <c r="DYP120" s="43"/>
      <c r="DYQ120" s="43"/>
      <c r="DYR120" s="43"/>
      <c r="DYS120" s="43"/>
      <c r="DYT120" s="43"/>
      <c r="DYU120" s="43"/>
      <c r="DYV120" s="43"/>
      <c r="DYW120" s="43"/>
      <c r="DYX120" s="43"/>
      <c r="DYY120" s="43"/>
      <c r="DYZ120" s="43"/>
      <c r="DZA120" s="43"/>
      <c r="DZB120" s="43"/>
      <c r="DZC120" s="43"/>
      <c r="DZD120" s="43"/>
      <c r="DZE120" s="43"/>
      <c r="DZF120" s="43"/>
      <c r="DZG120" s="43"/>
      <c r="DZH120" s="43"/>
      <c r="DZI120" s="43"/>
      <c r="DZJ120" s="43"/>
      <c r="DZK120" s="43"/>
      <c r="DZL120" s="43"/>
      <c r="DZM120" s="43"/>
      <c r="DZN120" s="43"/>
      <c r="DZO120" s="43"/>
      <c r="DZP120" s="43"/>
      <c r="DZQ120" s="43"/>
      <c r="DZR120" s="43"/>
      <c r="DZS120" s="43"/>
      <c r="DZT120" s="43"/>
      <c r="DZU120" s="43"/>
      <c r="DZV120" s="43"/>
      <c r="DZW120" s="43"/>
      <c r="DZX120" s="43"/>
      <c r="DZY120" s="43"/>
      <c r="DZZ120" s="43"/>
      <c r="EAA120" s="43"/>
      <c r="EAB120" s="43"/>
      <c r="EAC120" s="43"/>
      <c r="EAD120" s="43"/>
      <c r="EAE120" s="43"/>
      <c r="EAF120" s="43"/>
      <c r="EAG120" s="43"/>
      <c r="EAH120" s="43"/>
      <c r="EAI120" s="43"/>
      <c r="EAJ120" s="43"/>
      <c r="EAK120" s="43"/>
      <c r="EAL120" s="43"/>
      <c r="EAM120" s="43"/>
      <c r="EAN120" s="43"/>
      <c r="EAO120" s="43"/>
      <c r="EAP120" s="43"/>
      <c r="EAQ120" s="43"/>
      <c r="EAR120" s="43"/>
      <c r="EAS120" s="43"/>
      <c r="EAT120" s="43"/>
      <c r="EAU120" s="43"/>
      <c r="EAV120" s="43"/>
      <c r="EAW120" s="43"/>
      <c r="EAX120" s="43"/>
      <c r="EAY120" s="43"/>
      <c r="EAZ120" s="43"/>
      <c r="EBA120" s="43"/>
      <c r="EBB120" s="43"/>
      <c r="EBC120" s="43"/>
      <c r="EBD120" s="43"/>
      <c r="EBE120" s="43"/>
      <c r="EBF120" s="43"/>
      <c r="EBG120" s="43"/>
      <c r="EBH120" s="43"/>
      <c r="EBI120" s="43"/>
      <c r="EBJ120" s="43"/>
      <c r="EBK120" s="43"/>
      <c r="EBL120" s="43"/>
      <c r="EBM120" s="43"/>
      <c r="EBN120" s="43"/>
      <c r="EBO120" s="43"/>
      <c r="EBP120" s="43"/>
      <c r="EBQ120" s="43"/>
      <c r="EBR120" s="43"/>
      <c r="EBS120" s="43"/>
      <c r="EBT120" s="43"/>
      <c r="EBU120" s="43"/>
      <c r="EBV120" s="43"/>
      <c r="EBW120" s="43"/>
      <c r="EBX120" s="43"/>
      <c r="EBY120" s="43"/>
      <c r="EBZ120" s="43"/>
      <c r="ECA120" s="43"/>
      <c r="ECB120" s="43"/>
      <c r="ECC120" s="43"/>
      <c r="ECD120" s="43"/>
      <c r="ECE120" s="43"/>
      <c r="ECF120" s="43"/>
      <c r="ECG120" s="43"/>
      <c r="ECH120" s="43"/>
      <c r="ECI120" s="43"/>
      <c r="ECJ120" s="43"/>
      <c r="ECK120" s="43"/>
      <c r="ECL120" s="43"/>
      <c r="ECM120" s="43"/>
      <c r="ECN120" s="43"/>
      <c r="ECO120" s="43"/>
      <c r="ECP120" s="43"/>
      <c r="ECQ120" s="43"/>
      <c r="ECR120" s="43"/>
      <c r="ECS120" s="43"/>
      <c r="ECT120" s="43"/>
      <c r="ECU120" s="43"/>
      <c r="ECV120" s="43"/>
      <c r="ECW120" s="43"/>
      <c r="ECX120" s="43"/>
      <c r="ECY120" s="43"/>
      <c r="ECZ120" s="43"/>
      <c r="EDA120" s="43"/>
      <c r="EDB120" s="43"/>
      <c r="EDC120" s="43"/>
      <c r="EDD120" s="43"/>
      <c r="EDE120" s="43"/>
      <c r="EDF120" s="43"/>
      <c r="EDG120" s="43"/>
      <c r="EDH120" s="43"/>
      <c r="EDI120" s="43"/>
      <c r="EDJ120" s="43"/>
      <c r="EDK120" s="43"/>
      <c r="EDL120" s="43"/>
      <c r="EDM120" s="43"/>
      <c r="EDN120" s="43"/>
      <c r="EDO120" s="43"/>
      <c r="EDP120" s="43"/>
      <c r="EDQ120" s="43"/>
      <c r="EDR120" s="43"/>
      <c r="EDS120" s="43"/>
      <c r="EDT120" s="43"/>
      <c r="EDU120" s="43"/>
      <c r="EDV120" s="43"/>
      <c r="EDW120" s="43"/>
      <c r="EDX120" s="43"/>
      <c r="EDY120" s="43"/>
      <c r="EDZ120" s="43"/>
      <c r="EEA120" s="43"/>
      <c r="EEB120" s="43"/>
      <c r="EEC120" s="43"/>
      <c r="EED120" s="43"/>
      <c r="EEE120" s="43"/>
      <c r="EEF120" s="43"/>
      <c r="EEG120" s="43"/>
      <c r="EEH120" s="43"/>
      <c r="EEI120" s="43"/>
      <c r="EEJ120" s="43"/>
      <c r="EEK120" s="43"/>
      <c r="EEL120" s="43"/>
      <c r="EEM120" s="43"/>
      <c r="EEN120" s="43"/>
      <c r="EEO120" s="43"/>
      <c r="EEP120" s="43"/>
      <c r="EEQ120" s="43"/>
      <c r="EER120" s="43"/>
      <c r="EES120" s="43"/>
      <c r="EET120" s="43"/>
      <c r="EEU120" s="43"/>
      <c r="EEV120" s="43"/>
      <c r="EEW120" s="43"/>
      <c r="EEX120" s="43"/>
      <c r="EEY120" s="43"/>
      <c r="EEZ120" s="43"/>
      <c r="EFA120" s="43"/>
      <c r="EFB120" s="43"/>
      <c r="EFC120" s="43"/>
      <c r="EFD120" s="43"/>
      <c r="EFE120" s="43"/>
      <c r="EFF120" s="43"/>
      <c r="EFG120" s="43"/>
      <c r="EFH120" s="43"/>
      <c r="EFI120" s="43"/>
      <c r="EFJ120" s="43"/>
      <c r="EFK120" s="43"/>
      <c r="EFL120" s="43"/>
      <c r="EFM120" s="43"/>
      <c r="EFN120" s="43"/>
      <c r="EFO120" s="43"/>
      <c r="EFP120" s="43"/>
      <c r="EFQ120" s="43"/>
      <c r="EFR120" s="43"/>
      <c r="EFS120" s="43"/>
      <c r="EFT120" s="43"/>
      <c r="EFU120" s="43"/>
      <c r="EFV120" s="43"/>
      <c r="EFW120" s="43"/>
      <c r="EFX120" s="43"/>
      <c r="EFY120" s="43"/>
      <c r="EFZ120" s="43"/>
      <c r="EGA120" s="43"/>
      <c r="EGB120" s="43"/>
      <c r="EGC120" s="43"/>
      <c r="EGD120" s="43"/>
      <c r="EGE120" s="43"/>
      <c r="EGF120" s="43"/>
      <c r="EGG120" s="43"/>
      <c r="EGH120" s="43"/>
      <c r="EGI120" s="43"/>
      <c r="EGJ120" s="43"/>
      <c r="EGK120" s="43"/>
      <c r="EGL120" s="43"/>
      <c r="EGM120" s="43"/>
      <c r="EGN120" s="43"/>
      <c r="EGO120" s="43"/>
      <c r="EGP120" s="43"/>
      <c r="EGQ120" s="43"/>
      <c r="EGR120" s="43"/>
      <c r="EGS120" s="43"/>
      <c r="EGT120" s="43"/>
      <c r="EGU120" s="43"/>
      <c r="EGV120" s="43"/>
      <c r="EGW120" s="43"/>
      <c r="EGX120" s="43"/>
      <c r="EGY120" s="43"/>
      <c r="EGZ120" s="43"/>
      <c r="EHA120" s="43"/>
      <c r="EHB120" s="43"/>
      <c r="EHC120" s="43"/>
      <c r="EHD120" s="43"/>
      <c r="EHE120" s="43"/>
      <c r="EHF120" s="43"/>
      <c r="EHG120" s="43"/>
      <c r="EHH120" s="43"/>
      <c r="EHI120" s="43"/>
      <c r="EHJ120" s="43"/>
      <c r="EHK120" s="43"/>
      <c r="EHL120" s="43"/>
      <c r="EHM120" s="43"/>
      <c r="EHN120" s="43"/>
      <c r="EHO120" s="43"/>
      <c r="EHP120" s="43"/>
      <c r="EHQ120" s="43"/>
      <c r="EHR120" s="43"/>
      <c r="EHS120" s="43"/>
      <c r="EHT120" s="43"/>
      <c r="EHU120" s="43"/>
      <c r="EHV120" s="43"/>
      <c r="EHW120" s="43"/>
      <c r="EHX120" s="43"/>
      <c r="EHY120" s="43"/>
      <c r="EHZ120" s="43"/>
      <c r="EIA120" s="43"/>
      <c r="EIB120" s="43"/>
      <c r="EIC120" s="43"/>
      <c r="EID120" s="43"/>
      <c r="EIE120" s="43"/>
      <c r="EIF120" s="43"/>
      <c r="EIG120" s="43"/>
      <c r="EIH120" s="43"/>
      <c r="EII120" s="43"/>
      <c r="EIJ120" s="43"/>
      <c r="EIK120" s="43"/>
      <c r="EIL120" s="43"/>
      <c r="EIM120" s="43"/>
      <c r="EIN120" s="43"/>
      <c r="EIO120" s="43"/>
      <c r="EIP120" s="43"/>
      <c r="EIQ120" s="43"/>
      <c r="EIR120" s="43"/>
      <c r="EIS120" s="43"/>
      <c r="EIT120" s="43"/>
      <c r="EIU120" s="43"/>
      <c r="EIV120" s="43"/>
      <c r="EIW120" s="43"/>
      <c r="EIX120" s="43"/>
      <c r="EIY120" s="43"/>
      <c r="EIZ120" s="43"/>
      <c r="EJA120" s="43"/>
      <c r="EJB120" s="43"/>
      <c r="EJC120" s="43"/>
      <c r="EJD120" s="43"/>
      <c r="EJE120" s="43"/>
      <c r="EJF120" s="43"/>
      <c r="EJG120" s="43"/>
      <c r="EJH120" s="43"/>
      <c r="EJI120" s="43"/>
      <c r="EJJ120" s="43"/>
      <c r="EJK120" s="43"/>
      <c r="EJL120" s="43"/>
      <c r="EJM120" s="43"/>
      <c r="EJN120" s="43"/>
      <c r="EJO120" s="43"/>
      <c r="EJP120" s="43"/>
      <c r="EJQ120" s="43"/>
      <c r="EJR120" s="43"/>
      <c r="EJS120" s="43"/>
      <c r="EJT120" s="43"/>
      <c r="EJU120" s="43"/>
      <c r="EJV120" s="43"/>
      <c r="EJW120" s="43"/>
      <c r="EJX120" s="43"/>
      <c r="EJY120" s="43"/>
      <c r="EJZ120" s="43"/>
      <c r="EKA120" s="43"/>
      <c r="EKB120" s="43"/>
      <c r="EKC120" s="43"/>
      <c r="EKD120" s="43"/>
      <c r="EKE120" s="43"/>
      <c r="EKF120" s="43"/>
      <c r="EKG120" s="43"/>
      <c r="EKH120" s="43"/>
      <c r="EKI120" s="43"/>
      <c r="EKJ120" s="43"/>
      <c r="EKK120" s="43"/>
      <c r="EKL120" s="43"/>
      <c r="EKM120" s="43"/>
      <c r="EKN120" s="43"/>
      <c r="EKO120" s="43"/>
      <c r="EKP120" s="43"/>
      <c r="EKQ120" s="43"/>
      <c r="EKR120" s="43"/>
      <c r="EKS120" s="43"/>
      <c r="EKT120" s="43"/>
      <c r="EKU120" s="43"/>
      <c r="EKV120" s="43"/>
      <c r="EKW120" s="43"/>
      <c r="EKX120" s="43"/>
      <c r="EKY120" s="43"/>
      <c r="EKZ120" s="43"/>
      <c r="ELA120" s="43"/>
      <c r="ELB120" s="43"/>
      <c r="ELC120" s="43"/>
      <c r="ELD120" s="43"/>
      <c r="ELE120" s="43"/>
      <c r="ELF120" s="43"/>
      <c r="ELG120" s="43"/>
      <c r="ELH120" s="43"/>
      <c r="ELI120" s="43"/>
      <c r="ELJ120" s="43"/>
      <c r="ELK120" s="43"/>
      <c r="ELL120" s="43"/>
      <c r="ELM120" s="43"/>
      <c r="ELN120" s="43"/>
      <c r="ELO120" s="43"/>
      <c r="ELP120" s="43"/>
      <c r="ELQ120" s="43"/>
      <c r="ELR120" s="43"/>
      <c r="ELS120" s="43"/>
      <c r="ELT120" s="43"/>
      <c r="ELU120" s="43"/>
      <c r="ELV120" s="43"/>
      <c r="ELW120" s="43"/>
      <c r="ELX120" s="43"/>
      <c r="ELY120" s="43"/>
      <c r="ELZ120" s="43"/>
      <c r="EMA120" s="43"/>
      <c r="EMB120" s="43"/>
      <c r="EMC120" s="43"/>
      <c r="EMD120" s="43"/>
      <c r="EME120" s="43"/>
      <c r="EMF120" s="43"/>
      <c r="EMG120" s="43"/>
      <c r="EMH120" s="43"/>
      <c r="EMI120" s="43"/>
      <c r="EMJ120" s="43"/>
      <c r="EMK120" s="43"/>
      <c r="EML120" s="43"/>
      <c r="EMM120" s="43"/>
      <c r="EMN120" s="43"/>
      <c r="EMO120" s="43"/>
      <c r="EMP120" s="43"/>
      <c r="EMQ120" s="43"/>
      <c r="EMR120" s="43"/>
      <c r="EMS120" s="43"/>
      <c r="EMT120" s="43"/>
      <c r="EMU120" s="43"/>
      <c r="EMV120" s="43"/>
      <c r="EMW120" s="43"/>
      <c r="EMX120" s="43"/>
      <c r="EMY120" s="43"/>
      <c r="EMZ120" s="43"/>
      <c r="ENA120" s="43"/>
      <c r="ENB120" s="43"/>
      <c r="ENC120" s="43"/>
      <c r="END120" s="43"/>
      <c r="ENE120" s="43"/>
      <c r="ENF120" s="43"/>
      <c r="ENG120" s="43"/>
      <c r="ENH120" s="43"/>
      <c r="ENI120" s="43"/>
      <c r="ENJ120" s="43"/>
      <c r="ENK120" s="43"/>
      <c r="ENL120" s="43"/>
      <c r="ENM120" s="43"/>
      <c r="ENN120" s="43"/>
      <c r="ENO120" s="43"/>
      <c r="ENP120" s="43"/>
      <c r="ENQ120" s="43"/>
      <c r="ENR120" s="43"/>
      <c r="ENS120" s="43"/>
      <c r="ENT120" s="43"/>
      <c r="ENU120" s="43"/>
      <c r="ENV120" s="43"/>
      <c r="ENW120" s="43"/>
      <c r="ENX120" s="43"/>
      <c r="ENY120" s="43"/>
      <c r="ENZ120" s="43"/>
      <c r="EOA120" s="43"/>
      <c r="EOB120" s="43"/>
      <c r="EOC120" s="43"/>
      <c r="EOD120" s="43"/>
      <c r="EOE120" s="43"/>
      <c r="EOF120" s="43"/>
      <c r="EOG120" s="43"/>
      <c r="EOH120" s="43"/>
      <c r="EOI120" s="43"/>
      <c r="EOJ120" s="43"/>
      <c r="EOK120" s="43"/>
      <c r="EOL120" s="43"/>
      <c r="EOM120" s="43"/>
      <c r="EON120" s="43"/>
      <c r="EOO120" s="43"/>
      <c r="EOP120" s="43"/>
      <c r="EOQ120" s="43"/>
      <c r="EOR120" s="43"/>
      <c r="EOS120" s="43"/>
      <c r="EOT120" s="43"/>
      <c r="EOU120" s="43"/>
      <c r="EOV120" s="43"/>
      <c r="EOW120" s="43"/>
      <c r="EOX120" s="43"/>
      <c r="EOY120" s="43"/>
      <c r="EOZ120" s="43"/>
      <c r="EPA120" s="43"/>
      <c r="EPB120" s="43"/>
      <c r="EPC120" s="43"/>
      <c r="EPD120" s="43"/>
      <c r="EPE120" s="43"/>
      <c r="EPF120" s="43"/>
      <c r="EPG120" s="43"/>
      <c r="EPH120" s="43"/>
      <c r="EPI120" s="43"/>
      <c r="EPJ120" s="43"/>
      <c r="EPK120" s="43"/>
      <c r="EPL120" s="43"/>
      <c r="EPM120" s="43"/>
      <c r="EPN120" s="43"/>
      <c r="EPO120" s="43"/>
      <c r="EPP120" s="43"/>
      <c r="EPQ120" s="43"/>
      <c r="EPR120" s="43"/>
      <c r="EPS120" s="43"/>
      <c r="EPT120" s="43"/>
      <c r="EPU120" s="43"/>
      <c r="EPV120" s="43"/>
      <c r="EPW120" s="43"/>
      <c r="EPX120" s="43"/>
      <c r="EPY120" s="43"/>
      <c r="EPZ120" s="43"/>
      <c r="EQA120" s="43"/>
      <c r="EQB120" s="43"/>
      <c r="EQC120" s="43"/>
      <c r="EQD120" s="43"/>
      <c r="EQE120" s="43"/>
      <c r="EQF120" s="43"/>
      <c r="EQG120" s="43"/>
      <c r="EQH120" s="43"/>
      <c r="EQI120" s="43"/>
      <c r="EQJ120" s="43"/>
      <c r="EQK120" s="43"/>
      <c r="EQL120" s="43"/>
      <c r="EQM120" s="43"/>
      <c r="EQN120" s="43"/>
      <c r="EQO120" s="43"/>
      <c r="EQP120" s="43"/>
      <c r="EQQ120" s="43"/>
      <c r="EQR120" s="43"/>
      <c r="EQS120" s="43"/>
      <c r="EQT120" s="43"/>
      <c r="EQU120" s="43"/>
      <c r="EQV120" s="43"/>
      <c r="EQW120" s="43"/>
      <c r="EQX120" s="43"/>
      <c r="EQY120" s="43"/>
      <c r="EQZ120" s="43"/>
      <c r="ERA120" s="43"/>
      <c r="ERB120" s="43"/>
      <c r="ERC120" s="43"/>
      <c r="ERD120" s="43"/>
      <c r="ERE120" s="43"/>
      <c r="ERF120" s="43"/>
      <c r="ERG120" s="43"/>
      <c r="ERH120" s="43"/>
      <c r="ERI120" s="43"/>
      <c r="ERJ120" s="43"/>
      <c r="ERK120" s="43"/>
      <c r="ERL120" s="43"/>
      <c r="ERM120" s="43"/>
      <c r="ERN120" s="43"/>
      <c r="ERO120" s="43"/>
      <c r="ERP120" s="43"/>
      <c r="ERQ120" s="43"/>
      <c r="ERR120" s="43"/>
      <c r="ERS120" s="43"/>
      <c r="ERT120" s="43"/>
      <c r="ERU120" s="43"/>
      <c r="ERV120" s="43"/>
      <c r="ERW120" s="43"/>
      <c r="ERX120" s="43"/>
      <c r="ERY120" s="43"/>
      <c r="ERZ120" s="43"/>
      <c r="ESA120" s="43"/>
      <c r="ESB120" s="43"/>
      <c r="ESC120" s="43"/>
      <c r="ESD120" s="43"/>
      <c r="ESE120" s="43"/>
      <c r="ESF120" s="43"/>
      <c r="ESG120" s="43"/>
      <c r="ESH120" s="43"/>
      <c r="ESI120" s="43"/>
      <c r="ESJ120" s="43"/>
      <c r="ESK120" s="43"/>
      <c r="ESL120" s="43"/>
      <c r="ESM120" s="43"/>
      <c r="ESN120" s="43"/>
      <c r="ESO120" s="43"/>
      <c r="ESP120" s="43"/>
      <c r="ESQ120" s="43"/>
      <c r="ESR120" s="43"/>
      <c r="ESS120" s="43"/>
      <c r="EST120" s="43"/>
      <c r="ESU120" s="43"/>
      <c r="ESV120" s="43"/>
      <c r="ESW120" s="43"/>
      <c r="ESX120" s="43"/>
      <c r="ESY120" s="43"/>
      <c r="ESZ120" s="43"/>
      <c r="ETA120" s="43"/>
      <c r="ETB120" s="43"/>
      <c r="ETC120" s="43"/>
      <c r="ETD120" s="43"/>
      <c r="ETE120" s="43"/>
      <c r="ETF120" s="43"/>
      <c r="ETG120" s="43"/>
      <c r="ETH120" s="43"/>
      <c r="ETI120" s="43"/>
      <c r="ETJ120" s="43"/>
      <c r="ETK120" s="43"/>
      <c r="ETL120" s="43"/>
      <c r="ETM120" s="43"/>
      <c r="ETN120" s="43"/>
      <c r="ETO120" s="43"/>
      <c r="ETP120" s="43"/>
      <c r="ETQ120" s="43"/>
      <c r="ETR120" s="43"/>
      <c r="ETS120" s="43"/>
      <c r="ETT120" s="43"/>
      <c r="ETU120" s="43"/>
      <c r="ETV120" s="43"/>
      <c r="ETW120" s="43"/>
      <c r="ETX120" s="43"/>
      <c r="ETY120" s="43"/>
      <c r="ETZ120" s="43"/>
      <c r="EUA120" s="43"/>
      <c r="EUB120" s="43"/>
      <c r="EUC120" s="43"/>
      <c r="EUD120" s="43"/>
      <c r="EUE120" s="43"/>
      <c r="EUF120" s="43"/>
      <c r="EUG120" s="43"/>
      <c r="EUH120" s="43"/>
      <c r="EUI120" s="43"/>
      <c r="EUJ120" s="43"/>
      <c r="EUK120" s="43"/>
      <c r="EUL120" s="43"/>
      <c r="EUM120" s="43"/>
      <c r="EUN120" s="43"/>
      <c r="EUO120" s="43"/>
      <c r="EUP120" s="43"/>
      <c r="EUQ120" s="43"/>
      <c r="EUR120" s="43"/>
      <c r="EUS120" s="43"/>
      <c r="EUT120" s="43"/>
      <c r="EUU120" s="43"/>
      <c r="EUV120" s="43"/>
      <c r="EUW120" s="43"/>
      <c r="EUX120" s="43"/>
      <c r="EUY120" s="43"/>
      <c r="EUZ120" s="43"/>
      <c r="EVA120" s="43"/>
      <c r="EVB120" s="43"/>
      <c r="EVC120" s="43"/>
      <c r="EVD120" s="43"/>
      <c r="EVE120" s="43"/>
      <c r="EVF120" s="43"/>
      <c r="EVG120" s="43"/>
      <c r="EVH120" s="43"/>
      <c r="EVI120" s="43"/>
      <c r="EVJ120" s="43"/>
      <c r="EVK120" s="43"/>
      <c r="EVL120" s="43"/>
      <c r="EVM120" s="43"/>
      <c r="EVN120" s="43"/>
      <c r="EVO120" s="43"/>
      <c r="EVP120" s="43"/>
      <c r="EVQ120" s="43"/>
      <c r="EVR120" s="43"/>
      <c r="EVS120" s="43"/>
      <c r="EVT120" s="43"/>
      <c r="EVU120" s="43"/>
      <c r="EVV120" s="43"/>
      <c r="EVW120" s="43"/>
      <c r="EVX120" s="43"/>
      <c r="EVY120" s="43"/>
      <c r="EVZ120" s="43"/>
      <c r="EWA120" s="43"/>
      <c r="EWB120" s="43"/>
      <c r="EWC120" s="43"/>
      <c r="EWD120" s="43"/>
      <c r="EWE120" s="43"/>
      <c r="EWF120" s="43"/>
      <c r="EWG120" s="43"/>
      <c r="EWH120" s="43"/>
      <c r="EWI120" s="43"/>
      <c r="EWJ120" s="43"/>
      <c r="EWK120" s="43"/>
      <c r="EWL120" s="43"/>
      <c r="EWM120" s="43"/>
      <c r="EWN120" s="43"/>
      <c r="EWO120" s="43"/>
      <c r="EWP120" s="43"/>
      <c r="EWQ120" s="43"/>
      <c r="EWR120" s="43"/>
      <c r="EWS120" s="43"/>
      <c r="EWT120" s="43"/>
      <c r="EWU120" s="43"/>
      <c r="EWV120" s="43"/>
      <c r="EWW120" s="43"/>
      <c r="EWX120" s="43"/>
      <c r="EWY120" s="43"/>
      <c r="EWZ120" s="43"/>
      <c r="EXA120" s="43"/>
      <c r="EXB120" s="43"/>
      <c r="EXC120" s="43"/>
      <c r="EXD120" s="43"/>
      <c r="EXE120" s="43"/>
      <c r="EXF120" s="43"/>
      <c r="EXG120" s="43"/>
      <c r="EXH120" s="43"/>
      <c r="EXI120" s="43"/>
      <c r="EXJ120" s="43"/>
      <c r="EXK120" s="43"/>
      <c r="EXL120" s="43"/>
      <c r="EXM120" s="43"/>
      <c r="EXN120" s="43"/>
      <c r="EXO120" s="43"/>
      <c r="EXP120" s="43"/>
      <c r="EXQ120" s="43"/>
      <c r="EXR120" s="43"/>
      <c r="EXS120" s="43"/>
      <c r="EXT120" s="43"/>
      <c r="EXU120" s="43"/>
      <c r="EXV120" s="43"/>
      <c r="EXW120" s="43"/>
      <c r="EXX120" s="43"/>
      <c r="EXY120" s="43"/>
      <c r="EXZ120" s="43"/>
      <c r="EYA120" s="43"/>
      <c r="EYB120" s="43"/>
      <c r="EYC120" s="43"/>
      <c r="EYD120" s="43"/>
      <c r="EYE120" s="43"/>
      <c r="EYF120" s="43"/>
      <c r="EYG120" s="43"/>
      <c r="EYH120" s="43"/>
      <c r="EYI120" s="43"/>
      <c r="EYJ120" s="43"/>
      <c r="EYK120" s="43"/>
      <c r="EYL120" s="43"/>
      <c r="EYM120" s="43"/>
      <c r="EYN120" s="43"/>
      <c r="EYO120" s="43"/>
      <c r="EYP120" s="43"/>
      <c r="EYQ120" s="43"/>
      <c r="EYR120" s="43"/>
      <c r="EYS120" s="43"/>
      <c r="EYT120" s="43"/>
      <c r="EYU120" s="43"/>
      <c r="EYV120" s="43"/>
      <c r="EYW120" s="43"/>
      <c r="EYX120" s="43"/>
      <c r="EYY120" s="43"/>
      <c r="EYZ120" s="43"/>
      <c r="EZA120" s="43"/>
      <c r="EZB120" s="43"/>
      <c r="EZC120" s="43"/>
      <c r="EZD120" s="43"/>
      <c r="EZE120" s="43"/>
      <c r="EZF120" s="43"/>
      <c r="EZG120" s="43"/>
      <c r="EZH120" s="43"/>
      <c r="EZI120" s="43"/>
      <c r="EZJ120" s="43"/>
      <c r="EZK120" s="43"/>
      <c r="EZL120" s="43"/>
      <c r="EZM120" s="43"/>
      <c r="EZN120" s="43"/>
      <c r="EZO120" s="43"/>
      <c r="EZP120" s="43"/>
      <c r="EZQ120" s="43"/>
      <c r="EZR120" s="43"/>
      <c r="EZS120" s="43"/>
      <c r="EZT120" s="43"/>
      <c r="EZU120" s="43"/>
      <c r="EZV120" s="43"/>
      <c r="EZW120" s="43"/>
      <c r="EZX120" s="43"/>
      <c r="EZY120" s="43"/>
      <c r="EZZ120" s="43"/>
      <c r="FAA120" s="43"/>
      <c r="FAB120" s="43"/>
      <c r="FAC120" s="43"/>
      <c r="FAD120" s="43"/>
      <c r="FAE120" s="43"/>
      <c r="FAF120" s="43"/>
      <c r="FAG120" s="43"/>
      <c r="FAH120" s="43"/>
      <c r="FAI120" s="43"/>
      <c r="FAJ120" s="43"/>
      <c r="FAK120" s="43"/>
      <c r="FAL120" s="43"/>
      <c r="FAM120" s="43"/>
      <c r="FAN120" s="43"/>
      <c r="FAO120" s="43"/>
      <c r="FAP120" s="43"/>
      <c r="FAQ120" s="43"/>
      <c r="FAR120" s="43"/>
      <c r="FAS120" s="43"/>
      <c r="FAT120" s="43"/>
      <c r="FAU120" s="43"/>
      <c r="FAV120" s="43"/>
      <c r="FAW120" s="43"/>
      <c r="FAX120" s="43"/>
      <c r="FAY120" s="43"/>
      <c r="FAZ120" s="43"/>
      <c r="FBA120" s="43"/>
      <c r="FBB120" s="43"/>
      <c r="FBC120" s="43"/>
      <c r="FBD120" s="43"/>
      <c r="FBE120" s="43"/>
      <c r="FBF120" s="43"/>
      <c r="FBG120" s="43"/>
      <c r="FBH120" s="43"/>
      <c r="FBI120" s="43"/>
      <c r="FBJ120" s="43"/>
      <c r="FBK120" s="43"/>
      <c r="FBL120" s="43"/>
      <c r="FBM120" s="43"/>
      <c r="FBN120" s="43"/>
      <c r="FBO120" s="43"/>
      <c r="FBP120" s="43"/>
      <c r="FBQ120" s="43"/>
      <c r="FBR120" s="43"/>
      <c r="FBS120" s="43"/>
      <c r="FBT120" s="43"/>
      <c r="FBU120" s="43"/>
      <c r="FBV120" s="43"/>
      <c r="FBW120" s="43"/>
      <c r="FBX120" s="43"/>
      <c r="FBY120" s="43"/>
      <c r="FBZ120" s="43"/>
      <c r="FCA120" s="43"/>
      <c r="FCB120" s="43"/>
      <c r="FCC120" s="43"/>
      <c r="FCD120" s="43"/>
      <c r="FCE120" s="43"/>
      <c r="FCF120" s="43"/>
      <c r="FCG120" s="43"/>
      <c r="FCH120" s="43"/>
      <c r="FCI120" s="43"/>
      <c r="FCJ120" s="43"/>
      <c r="FCK120" s="43"/>
      <c r="FCL120" s="43"/>
      <c r="FCM120" s="43"/>
      <c r="FCN120" s="43"/>
      <c r="FCO120" s="43"/>
      <c r="FCP120" s="43"/>
      <c r="FCQ120" s="43"/>
      <c r="FCR120" s="43"/>
      <c r="FCS120" s="43"/>
      <c r="FCT120" s="43"/>
      <c r="FCU120" s="43"/>
      <c r="FCV120" s="43"/>
      <c r="FCW120" s="43"/>
      <c r="FCX120" s="43"/>
      <c r="FCY120" s="43"/>
      <c r="FCZ120" s="43"/>
      <c r="FDA120" s="43"/>
      <c r="FDB120" s="43"/>
      <c r="FDC120" s="43"/>
      <c r="FDD120" s="43"/>
      <c r="FDE120" s="43"/>
      <c r="FDF120" s="43"/>
      <c r="FDG120" s="43"/>
      <c r="FDH120" s="43"/>
      <c r="FDI120" s="43"/>
      <c r="FDJ120" s="43"/>
      <c r="FDK120" s="43"/>
      <c r="FDL120" s="43"/>
      <c r="FDM120" s="43"/>
      <c r="FDN120" s="43"/>
      <c r="FDO120" s="43"/>
      <c r="FDP120" s="43"/>
      <c r="FDQ120" s="43"/>
      <c r="FDR120" s="43"/>
      <c r="FDS120" s="43"/>
      <c r="FDT120" s="43"/>
      <c r="FDU120" s="43"/>
      <c r="FDV120" s="43"/>
      <c r="FDW120" s="43"/>
      <c r="FDX120" s="43"/>
      <c r="FDY120" s="43"/>
      <c r="FDZ120" s="43"/>
      <c r="FEA120" s="43"/>
      <c r="FEB120" s="43"/>
      <c r="FEC120" s="43"/>
      <c r="FED120" s="43"/>
      <c r="FEE120" s="43"/>
      <c r="FEF120" s="43"/>
      <c r="FEG120" s="43"/>
      <c r="FEH120" s="43"/>
      <c r="FEI120" s="43"/>
      <c r="FEJ120" s="43"/>
      <c r="FEK120" s="43"/>
      <c r="FEL120" s="43"/>
      <c r="FEM120" s="43"/>
      <c r="FEN120" s="43"/>
      <c r="FEO120" s="43"/>
      <c r="FEP120" s="43"/>
      <c r="FEQ120" s="43"/>
      <c r="FER120" s="43"/>
      <c r="FES120" s="43"/>
      <c r="FET120" s="43"/>
      <c r="FEU120" s="43"/>
      <c r="FEV120" s="43"/>
      <c r="FEW120" s="43"/>
      <c r="FEX120" s="43"/>
      <c r="FEY120" s="43"/>
      <c r="FEZ120" s="43"/>
      <c r="FFA120" s="43"/>
      <c r="FFB120" s="43"/>
      <c r="FFC120" s="43"/>
      <c r="FFD120" s="43"/>
      <c r="FFE120" s="43"/>
      <c r="FFF120" s="43"/>
      <c r="FFG120" s="43"/>
      <c r="FFH120" s="43"/>
      <c r="FFI120" s="43"/>
      <c r="FFJ120" s="43"/>
      <c r="FFK120" s="43"/>
      <c r="FFL120" s="43"/>
      <c r="FFM120" s="43"/>
      <c r="FFN120" s="43"/>
      <c r="FFO120" s="43"/>
      <c r="FFP120" s="43"/>
      <c r="FFQ120" s="43"/>
      <c r="FFR120" s="43"/>
      <c r="FFS120" s="43"/>
      <c r="FFT120" s="43"/>
      <c r="FFU120" s="43"/>
      <c r="FFV120" s="43"/>
      <c r="FFW120" s="43"/>
      <c r="FFX120" s="43"/>
      <c r="FFY120" s="43"/>
      <c r="FFZ120" s="43"/>
      <c r="FGA120" s="43"/>
      <c r="FGB120" s="43"/>
      <c r="FGC120" s="43"/>
      <c r="FGD120" s="43"/>
      <c r="FGE120" s="43"/>
      <c r="FGF120" s="43"/>
      <c r="FGG120" s="43"/>
      <c r="FGH120" s="43"/>
      <c r="FGI120" s="43"/>
      <c r="FGJ120" s="43"/>
      <c r="FGK120" s="43"/>
      <c r="FGL120" s="43"/>
      <c r="FGM120" s="43"/>
      <c r="FGN120" s="43"/>
      <c r="FGO120" s="43"/>
      <c r="FGP120" s="43"/>
      <c r="FGQ120" s="43"/>
      <c r="FGR120" s="43"/>
      <c r="FGS120" s="43"/>
      <c r="FGT120" s="43"/>
      <c r="FGU120" s="43"/>
      <c r="FGV120" s="43"/>
      <c r="FGW120" s="43"/>
      <c r="FGX120" s="43"/>
      <c r="FGY120" s="43"/>
      <c r="FGZ120" s="43"/>
      <c r="FHA120" s="43"/>
      <c r="FHB120" s="43"/>
      <c r="FHC120" s="43"/>
      <c r="FHD120" s="43"/>
      <c r="FHE120" s="43"/>
      <c r="FHF120" s="43"/>
      <c r="FHG120" s="43"/>
      <c r="FHH120" s="43"/>
      <c r="FHI120" s="43"/>
      <c r="FHJ120" s="43"/>
      <c r="FHK120" s="43"/>
      <c r="FHL120" s="43"/>
      <c r="FHM120" s="43"/>
      <c r="FHN120" s="43"/>
      <c r="FHO120" s="43"/>
      <c r="FHP120" s="43"/>
      <c r="FHQ120" s="43"/>
      <c r="FHR120" s="43"/>
      <c r="FHS120" s="43"/>
      <c r="FHT120" s="43"/>
      <c r="FHU120" s="43"/>
      <c r="FHV120" s="43"/>
      <c r="FHW120" s="43"/>
      <c r="FHX120" s="43"/>
      <c r="FHY120" s="43"/>
      <c r="FHZ120" s="43"/>
      <c r="FIA120" s="43"/>
      <c r="FIB120" s="43"/>
      <c r="FIC120" s="43"/>
      <c r="FID120" s="43"/>
      <c r="FIE120" s="43"/>
      <c r="FIF120" s="43"/>
      <c r="FIG120" s="43"/>
      <c r="FIH120" s="43"/>
      <c r="FII120" s="43"/>
      <c r="FIJ120" s="43"/>
      <c r="FIK120" s="43"/>
      <c r="FIL120" s="43"/>
      <c r="FIM120" s="43"/>
      <c r="FIN120" s="43"/>
      <c r="FIO120" s="43"/>
      <c r="FIP120" s="43"/>
      <c r="FIQ120" s="43"/>
      <c r="FIR120" s="43"/>
      <c r="FIS120" s="43"/>
      <c r="FIT120" s="43"/>
      <c r="FIU120" s="43"/>
      <c r="FIV120" s="43"/>
      <c r="FIW120" s="43"/>
      <c r="FIX120" s="43"/>
      <c r="FIY120" s="43"/>
      <c r="FIZ120" s="43"/>
      <c r="FJA120" s="43"/>
      <c r="FJB120" s="43"/>
      <c r="FJC120" s="43"/>
      <c r="FJD120" s="43"/>
      <c r="FJE120" s="43"/>
      <c r="FJF120" s="43"/>
      <c r="FJG120" s="43"/>
      <c r="FJH120" s="43"/>
      <c r="FJI120" s="43"/>
      <c r="FJJ120" s="43"/>
      <c r="FJK120" s="43"/>
      <c r="FJL120" s="43"/>
      <c r="FJM120" s="43"/>
      <c r="FJN120" s="43"/>
      <c r="FJO120" s="43"/>
      <c r="FJP120" s="43"/>
      <c r="FJQ120" s="43"/>
      <c r="FJR120" s="43"/>
      <c r="FJS120" s="43"/>
      <c r="FJT120" s="43"/>
      <c r="FJU120" s="43"/>
      <c r="FJV120" s="43"/>
      <c r="FJW120" s="43"/>
      <c r="FJX120" s="43"/>
      <c r="FJY120" s="43"/>
      <c r="FJZ120" s="43"/>
      <c r="FKA120" s="43"/>
      <c r="FKB120" s="43"/>
      <c r="FKC120" s="43"/>
      <c r="FKD120" s="43"/>
      <c r="FKE120" s="43"/>
      <c r="FKF120" s="43"/>
      <c r="FKG120" s="43"/>
      <c r="FKH120" s="43"/>
      <c r="FKI120" s="43"/>
      <c r="FKJ120" s="43"/>
      <c r="FKK120" s="43"/>
      <c r="FKL120" s="43"/>
      <c r="FKM120" s="43"/>
      <c r="FKN120" s="43"/>
      <c r="FKO120" s="43"/>
      <c r="FKP120" s="43"/>
      <c r="FKQ120" s="43"/>
      <c r="FKR120" s="43"/>
      <c r="FKS120" s="43"/>
      <c r="FKT120" s="43"/>
      <c r="FKU120" s="43"/>
      <c r="FKV120" s="43"/>
      <c r="FKW120" s="43"/>
      <c r="FKX120" s="43"/>
      <c r="FKY120" s="43"/>
      <c r="FKZ120" s="43"/>
      <c r="FLA120" s="43"/>
      <c r="FLB120" s="43"/>
      <c r="FLC120" s="43"/>
      <c r="FLD120" s="43"/>
      <c r="FLE120" s="43"/>
      <c r="FLF120" s="43"/>
      <c r="FLG120" s="43"/>
      <c r="FLH120" s="43"/>
      <c r="FLI120" s="43"/>
      <c r="FLJ120" s="43"/>
      <c r="FLK120" s="43"/>
      <c r="FLL120" s="43"/>
      <c r="FLM120" s="43"/>
      <c r="FLN120" s="43"/>
      <c r="FLO120" s="43"/>
      <c r="FLP120" s="43"/>
      <c r="FLQ120" s="43"/>
      <c r="FLR120" s="43"/>
      <c r="FLS120" s="43"/>
      <c r="FLT120" s="43"/>
      <c r="FLU120" s="43"/>
      <c r="FLV120" s="43"/>
      <c r="FLW120" s="43"/>
      <c r="FLX120" s="43"/>
      <c r="FLY120" s="43"/>
      <c r="FLZ120" s="43"/>
      <c r="FMA120" s="43"/>
      <c r="FMB120" s="43"/>
      <c r="FMC120" s="43"/>
      <c r="FMD120" s="43"/>
      <c r="FME120" s="43"/>
      <c r="FMF120" s="43"/>
      <c r="FMG120" s="43"/>
      <c r="FMH120" s="43"/>
      <c r="FMI120" s="43"/>
      <c r="FMJ120" s="43"/>
      <c r="FMK120" s="43"/>
      <c r="FML120" s="43"/>
      <c r="FMM120" s="43"/>
      <c r="FMN120" s="43"/>
      <c r="FMO120" s="43"/>
      <c r="FMP120" s="43"/>
      <c r="FMQ120" s="43"/>
      <c r="FMR120" s="43"/>
      <c r="FMS120" s="43"/>
      <c r="FMT120" s="43"/>
      <c r="FMU120" s="43"/>
      <c r="FMV120" s="43"/>
      <c r="FMW120" s="43"/>
      <c r="FMX120" s="43"/>
      <c r="FMY120" s="43"/>
      <c r="FMZ120" s="43"/>
      <c r="FNA120" s="43"/>
      <c r="FNB120" s="43"/>
      <c r="FNC120" s="43"/>
      <c r="FND120" s="43"/>
      <c r="FNE120" s="43"/>
      <c r="FNF120" s="43"/>
      <c r="FNG120" s="43"/>
      <c r="FNH120" s="43"/>
      <c r="FNI120" s="43"/>
      <c r="FNJ120" s="43"/>
      <c r="FNK120" s="43"/>
      <c r="FNL120" s="43"/>
      <c r="FNM120" s="43"/>
      <c r="FNN120" s="43"/>
      <c r="FNO120" s="43"/>
      <c r="FNP120" s="43"/>
      <c r="FNQ120" s="43"/>
      <c r="FNR120" s="43"/>
      <c r="FNS120" s="43"/>
      <c r="FNT120" s="43"/>
      <c r="FNU120" s="43"/>
      <c r="FNV120" s="43"/>
      <c r="FNW120" s="43"/>
      <c r="FNX120" s="43"/>
      <c r="FNY120" s="43"/>
      <c r="FNZ120" s="43"/>
      <c r="FOA120" s="43"/>
      <c r="FOB120" s="43"/>
      <c r="FOC120" s="43"/>
      <c r="FOD120" s="43"/>
      <c r="FOE120" s="43"/>
      <c r="FOF120" s="43"/>
      <c r="FOG120" s="43"/>
      <c r="FOH120" s="43"/>
      <c r="FOI120" s="43"/>
      <c r="FOJ120" s="43"/>
      <c r="FOK120" s="43"/>
      <c r="FOL120" s="43"/>
      <c r="FOM120" s="43"/>
      <c r="FON120" s="43"/>
      <c r="FOO120" s="43"/>
      <c r="FOP120" s="43"/>
      <c r="FOQ120" s="43"/>
      <c r="FOR120" s="43"/>
      <c r="FOS120" s="43"/>
      <c r="FOT120" s="43"/>
      <c r="FOU120" s="43"/>
      <c r="FOV120" s="43"/>
      <c r="FOW120" s="43"/>
      <c r="FOX120" s="43"/>
      <c r="FOY120" s="43"/>
      <c r="FOZ120" s="43"/>
      <c r="FPA120" s="43"/>
      <c r="FPB120" s="43"/>
      <c r="FPC120" s="43"/>
      <c r="FPD120" s="43"/>
      <c r="FPE120" s="43"/>
      <c r="FPF120" s="43"/>
      <c r="FPG120" s="43"/>
      <c r="FPH120" s="43"/>
      <c r="FPI120" s="43"/>
      <c r="FPJ120" s="43"/>
      <c r="FPK120" s="43"/>
      <c r="FPL120" s="43"/>
      <c r="FPM120" s="43"/>
      <c r="FPN120" s="43"/>
      <c r="FPO120" s="43"/>
      <c r="FPP120" s="43"/>
      <c r="FPQ120" s="43"/>
      <c r="FPR120" s="43"/>
      <c r="FPS120" s="43"/>
      <c r="FPT120" s="43"/>
      <c r="FPU120" s="43"/>
      <c r="FPV120" s="43"/>
      <c r="FPW120" s="43"/>
      <c r="FPX120" s="43"/>
      <c r="FPY120" s="43"/>
      <c r="FPZ120" s="43"/>
      <c r="FQA120" s="43"/>
      <c r="FQB120" s="43"/>
      <c r="FQC120" s="43"/>
      <c r="FQD120" s="43"/>
      <c r="FQE120" s="43"/>
      <c r="FQF120" s="43"/>
      <c r="FQG120" s="43"/>
      <c r="FQH120" s="43"/>
      <c r="FQI120" s="43"/>
      <c r="FQJ120" s="43"/>
      <c r="FQK120" s="43"/>
      <c r="FQL120" s="43"/>
      <c r="FQM120" s="43"/>
      <c r="FQN120" s="43"/>
      <c r="FQO120" s="43"/>
      <c r="FQP120" s="43"/>
      <c r="FQQ120" s="43"/>
      <c r="FQR120" s="43"/>
      <c r="FQS120" s="43"/>
      <c r="FQT120" s="43"/>
      <c r="FQU120" s="43"/>
      <c r="FQV120" s="43"/>
      <c r="FQW120" s="43"/>
      <c r="FQX120" s="43"/>
      <c r="FQY120" s="43"/>
      <c r="FQZ120" s="43"/>
      <c r="FRA120" s="43"/>
      <c r="FRB120" s="43"/>
      <c r="FRC120" s="43"/>
      <c r="FRD120" s="43"/>
      <c r="FRE120" s="43"/>
      <c r="FRF120" s="43"/>
      <c r="FRG120" s="43"/>
      <c r="FRH120" s="43"/>
      <c r="FRI120" s="43"/>
      <c r="FRJ120" s="43"/>
      <c r="FRK120" s="43"/>
      <c r="FRL120" s="43"/>
      <c r="FRM120" s="43"/>
      <c r="FRN120" s="43"/>
      <c r="FRO120" s="43"/>
      <c r="FRP120" s="43"/>
      <c r="FRQ120" s="43"/>
      <c r="FRR120" s="43"/>
      <c r="FRS120" s="43"/>
      <c r="FRT120" s="43"/>
      <c r="FRU120" s="43"/>
      <c r="FRV120" s="43"/>
      <c r="FRW120" s="43"/>
      <c r="FRX120" s="43"/>
      <c r="FRY120" s="43"/>
      <c r="FRZ120" s="43"/>
      <c r="FSA120" s="43"/>
      <c r="FSB120" s="43"/>
      <c r="FSC120" s="43"/>
      <c r="FSD120" s="43"/>
      <c r="FSE120" s="43"/>
      <c r="FSF120" s="43"/>
      <c r="FSG120" s="43"/>
      <c r="FSH120" s="43"/>
      <c r="FSI120" s="43"/>
      <c r="FSJ120" s="43"/>
      <c r="FSK120" s="43"/>
      <c r="FSL120" s="43"/>
      <c r="FSM120" s="43"/>
      <c r="FSN120" s="43"/>
      <c r="FSO120" s="43"/>
      <c r="FSP120" s="43"/>
      <c r="FSQ120" s="43"/>
      <c r="FSR120" s="43"/>
      <c r="FSS120" s="43"/>
      <c r="FST120" s="43"/>
      <c r="FSU120" s="43"/>
      <c r="FSV120" s="43"/>
      <c r="FSW120" s="43"/>
      <c r="FSX120" s="43"/>
      <c r="FSY120" s="43"/>
      <c r="FSZ120" s="43"/>
      <c r="FTA120" s="43"/>
      <c r="FTB120" s="43"/>
      <c r="FTC120" s="43"/>
      <c r="FTD120" s="43"/>
      <c r="FTE120" s="43"/>
      <c r="FTF120" s="43"/>
      <c r="FTG120" s="43"/>
      <c r="FTH120" s="43"/>
      <c r="FTI120" s="43"/>
      <c r="FTJ120" s="43"/>
      <c r="FTK120" s="43"/>
      <c r="FTL120" s="43"/>
      <c r="FTM120" s="43"/>
      <c r="FTN120" s="43"/>
      <c r="FTO120" s="43"/>
      <c r="FTP120" s="43"/>
      <c r="FTQ120" s="43"/>
      <c r="FTR120" s="43"/>
      <c r="FTS120" s="43"/>
      <c r="FTT120" s="43"/>
      <c r="FTU120" s="43"/>
      <c r="FTV120" s="43"/>
      <c r="FTW120" s="43"/>
      <c r="FTX120" s="43"/>
      <c r="FTY120" s="43"/>
      <c r="FTZ120" s="43"/>
      <c r="FUA120" s="43"/>
      <c r="FUB120" s="43"/>
      <c r="FUC120" s="43"/>
      <c r="FUD120" s="43"/>
      <c r="FUE120" s="43"/>
      <c r="FUF120" s="43"/>
      <c r="FUG120" s="43"/>
      <c r="FUH120" s="43"/>
      <c r="FUI120" s="43"/>
      <c r="FUJ120" s="43"/>
      <c r="FUK120" s="43"/>
      <c r="FUL120" s="43"/>
      <c r="FUM120" s="43"/>
      <c r="FUN120" s="43"/>
      <c r="FUO120" s="43"/>
      <c r="FUP120" s="43"/>
      <c r="FUQ120" s="43"/>
      <c r="FUR120" s="43"/>
      <c r="FUS120" s="43"/>
      <c r="FUT120" s="43"/>
      <c r="FUU120" s="43"/>
      <c r="FUV120" s="43"/>
      <c r="FUW120" s="43"/>
      <c r="FUX120" s="43"/>
      <c r="FUY120" s="43"/>
      <c r="FUZ120" s="43"/>
      <c r="FVA120" s="43"/>
      <c r="FVB120" s="43"/>
      <c r="FVC120" s="43"/>
      <c r="FVD120" s="43"/>
      <c r="FVE120" s="43"/>
      <c r="FVF120" s="43"/>
      <c r="FVG120" s="43"/>
      <c r="FVH120" s="43"/>
      <c r="FVI120" s="43"/>
      <c r="FVJ120" s="43"/>
      <c r="FVK120" s="43"/>
      <c r="FVL120" s="43"/>
      <c r="FVM120" s="43"/>
      <c r="FVN120" s="43"/>
      <c r="FVO120" s="43"/>
      <c r="FVP120" s="43"/>
      <c r="FVQ120" s="43"/>
      <c r="FVR120" s="43"/>
      <c r="FVS120" s="43"/>
      <c r="FVT120" s="43"/>
      <c r="FVU120" s="43"/>
      <c r="FVV120" s="43"/>
      <c r="FVW120" s="43"/>
      <c r="FVX120" s="43"/>
      <c r="FVY120" s="43"/>
      <c r="FVZ120" s="43"/>
      <c r="FWA120" s="43"/>
      <c r="FWB120" s="43"/>
      <c r="FWC120" s="43"/>
      <c r="FWD120" s="43"/>
      <c r="FWE120" s="43"/>
      <c r="FWF120" s="43"/>
      <c r="FWG120" s="43"/>
      <c r="FWH120" s="43"/>
      <c r="FWI120" s="43"/>
      <c r="FWJ120" s="43"/>
      <c r="FWK120" s="43"/>
      <c r="FWL120" s="43"/>
      <c r="FWM120" s="43"/>
      <c r="FWN120" s="43"/>
      <c r="FWO120" s="43"/>
      <c r="FWP120" s="43"/>
      <c r="FWQ120" s="43"/>
      <c r="FWR120" s="43"/>
      <c r="FWS120" s="43"/>
      <c r="FWT120" s="43"/>
      <c r="FWU120" s="43"/>
      <c r="FWV120" s="43"/>
      <c r="FWW120" s="43"/>
      <c r="FWX120" s="43"/>
      <c r="FWY120" s="43"/>
      <c r="FWZ120" s="43"/>
      <c r="FXA120" s="43"/>
      <c r="FXB120" s="43"/>
      <c r="FXC120" s="43"/>
      <c r="FXD120" s="43"/>
      <c r="FXE120" s="43"/>
      <c r="FXF120" s="43"/>
      <c r="FXG120" s="43"/>
      <c r="FXH120" s="43"/>
      <c r="FXI120" s="43"/>
      <c r="FXJ120" s="43"/>
      <c r="FXK120" s="43"/>
      <c r="FXL120" s="43"/>
      <c r="FXM120" s="43"/>
      <c r="FXN120" s="43"/>
      <c r="FXO120" s="43"/>
      <c r="FXP120" s="43"/>
      <c r="FXQ120" s="43"/>
      <c r="FXR120" s="43"/>
      <c r="FXS120" s="43"/>
      <c r="FXT120" s="43"/>
      <c r="FXU120" s="43"/>
      <c r="FXV120" s="43"/>
      <c r="FXW120" s="43"/>
      <c r="FXX120" s="43"/>
      <c r="FXY120" s="43"/>
      <c r="FXZ120" s="43"/>
      <c r="FYA120" s="43"/>
      <c r="FYB120" s="43"/>
      <c r="FYC120" s="43"/>
      <c r="FYD120" s="43"/>
      <c r="FYE120" s="43"/>
      <c r="FYF120" s="43"/>
      <c r="FYG120" s="43"/>
      <c r="FYH120" s="43"/>
      <c r="FYI120" s="43"/>
      <c r="FYJ120" s="43"/>
      <c r="FYK120" s="43"/>
      <c r="FYL120" s="43"/>
      <c r="FYM120" s="43"/>
      <c r="FYN120" s="43"/>
      <c r="FYO120" s="43"/>
      <c r="FYP120" s="43"/>
      <c r="FYQ120" s="43"/>
      <c r="FYR120" s="43"/>
      <c r="FYS120" s="43"/>
      <c r="FYT120" s="43"/>
      <c r="FYU120" s="43"/>
      <c r="FYV120" s="43"/>
      <c r="FYW120" s="43"/>
      <c r="FYX120" s="43"/>
      <c r="FYY120" s="43"/>
      <c r="FYZ120" s="43"/>
      <c r="FZA120" s="43"/>
      <c r="FZB120" s="43"/>
      <c r="FZC120" s="43"/>
      <c r="FZD120" s="43"/>
      <c r="FZE120" s="43"/>
      <c r="FZF120" s="43"/>
      <c r="FZG120" s="43"/>
      <c r="FZH120" s="43"/>
      <c r="FZI120" s="43"/>
      <c r="FZJ120" s="43"/>
      <c r="FZK120" s="43"/>
      <c r="FZL120" s="43"/>
      <c r="FZM120" s="43"/>
      <c r="FZN120" s="43"/>
      <c r="FZO120" s="43"/>
      <c r="FZP120" s="43"/>
      <c r="FZQ120" s="43"/>
      <c r="FZR120" s="43"/>
      <c r="FZS120" s="43"/>
      <c r="FZT120" s="43"/>
      <c r="FZU120" s="43"/>
      <c r="FZV120" s="43"/>
      <c r="FZW120" s="43"/>
      <c r="FZX120" s="43"/>
      <c r="FZY120" s="43"/>
      <c r="FZZ120" s="43"/>
      <c r="GAA120" s="43"/>
      <c r="GAB120" s="43"/>
      <c r="GAC120" s="43"/>
      <c r="GAD120" s="43"/>
      <c r="GAE120" s="43"/>
      <c r="GAF120" s="43"/>
      <c r="GAG120" s="43"/>
      <c r="GAH120" s="43"/>
      <c r="GAI120" s="43"/>
      <c r="GAJ120" s="43"/>
      <c r="GAK120" s="43"/>
      <c r="GAL120" s="43"/>
      <c r="GAM120" s="43"/>
      <c r="GAN120" s="43"/>
      <c r="GAO120" s="43"/>
      <c r="GAP120" s="43"/>
      <c r="GAQ120" s="43"/>
      <c r="GAR120" s="43"/>
      <c r="GAS120" s="43"/>
      <c r="GAT120" s="43"/>
      <c r="GAU120" s="43"/>
      <c r="GAV120" s="43"/>
      <c r="GAW120" s="43"/>
      <c r="GAX120" s="43"/>
      <c r="GAY120" s="43"/>
      <c r="GAZ120" s="43"/>
      <c r="GBA120" s="43"/>
      <c r="GBB120" s="43"/>
      <c r="GBC120" s="43"/>
      <c r="GBD120" s="43"/>
      <c r="GBE120" s="43"/>
      <c r="GBF120" s="43"/>
      <c r="GBG120" s="43"/>
      <c r="GBH120" s="43"/>
      <c r="GBI120" s="43"/>
      <c r="GBJ120" s="43"/>
      <c r="GBK120" s="43"/>
      <c r="GBL120" s="43"/>
      <c r="GBM120" s="43"/>
      <c r="GBN120" s="43"/>
      <c r="GBO120" s="43"/>
      <c r="GBP120" s="43"/>
      <c r="GBQ120" s="43"/>
      <c r="GBR120" s="43"/>
      <c r="GBS120" s="43"/>
      <c r="GBT120" s="43"/>
      <c r="GBU120" s="43"/>
      <c r="GBV120" s="43"/>
      <c r="GBW120" s="43"/>
      <c r="GBX120" s="43"/>
      <c r="GBY120" s="43"/>
      <c r="GBZ120" s="43"/>
      <c r="GCA120" s="43"/>
      <c r="GCB120" s="43"/>
      <c r="GCC120" s="43"/>
      <c r="GCD120" s="43"/>
      <c r="GCE120" s="43"/>
      <c r="GCF120" s="43"/>
      <c r="GCG120" s="43"/>
      <c r="GCH120" s="43"/>
      <c r="GCI120" s="43"/>
      <c r="GCJ120" s="43"/>
      <c r="GCK120" s="43"/>
      <c r="GCL120" s="43"/>
      <c r="GCM120" s="43"/>
      <c r="GCN120" s="43"/>
      <c r="GCO120" s="43"/>
      <c r="GCP120" s="43"/>
      <c r="GCQ120" s="43"/>
      <c r="GCR120" s="43"/>
      <c r="GCS120" s="43"/>
      <c r="GCT120" s="43"/>
      <c r="GCU120" s="43"/>
      <c r="GCV120" s="43"/>
      <c r="GCW120" s="43"/>
      <c r="GCX120" s="43"/>
      <c r="GCY120" s="43"/>
      <c r="GCZ120" s="43"/>
      <c r="GDA120" s="43"/>
      <c r="GDB120" s="43"/>
      <c r="GDC120" s="43"/>
      <c r="GDD120" s="43"/>
      <c r="GDE120" s="43"/>
      <c r="GDF120" s="43"/>
      <c r="GDG120" s="43"/>
      <c r="GDH120" s="43"/>
      <c r="GDI120" s="43"/>
      <c r="GDJ120" s="43"/>
      <c r="GDK120" s="43"/>
      <c r="GDL120" s="43"/>
      <c r="GDM120" s="43"/>
      <c r="GDN120" s="43"/>
      <c r="GDO120" s="43"/>
      <c r="GDP120" s="43"/>
      <c r="GDQ120" s="43"/>
      <c r="GDR120" s="43"/>
      <c r="GDS120" s="43"/>
      <c r="GDT120" s="43"/>
      <c r="GDU120" s="43"/>
      <c r="GDV120" s="43"/>
      <c r="GDW120" s="43"/>
      <c r="GDX120" s="43"/>
      <c r="GDY120" s="43"/>
      <c r="GDZ120" s="43"/>
      <c r="GEA120" s="43"/>
      <c r="GEB120" s="43"/>
      <c r="GEC120" s="43"/>
      <c r="GED120" s="43"/>
      <c r="GEE120" s="43"/>
      <c r="GEF120" s="43"/>
      <c r="GEG120" s="43"/>
      <c r="GEH120" s="43"/>
      <c r="GEI120" s="43"/>
      <c r="GEJ120" s="43"/>
      <c r="GEK120" s="43"/>
      <c r="GEL120" s="43"/>
      <c r="GEM120" s="43"/>
      <c r="GEN120" s="43"/>
      <c r="GEO120" s="43"/>
      <c r="GEP120" s="43"/>
      <c r="GEQ120" s="43"/>
      <c r="GER120" s="43"/>
      <c r="GES120" s="43"/>
      <c r="GET120" s="43"/>
      <c r="GEU120" s="43"/>
      <c r="GEV120" s="43"/>
      <c r="GEW120" s="43"/>
      <c r="GEX120" s="43"/>
      <c r="GEY120" s="43"/>
      <c r="GEZ120" s="43"/>
      <c r="GFA120" s="43"/>
      <c r="GFB120" s="43"/>
      <c r="GFC120" s="43"/>
      <c r="GFD120" s="43"/>
      <c r="GFE120" s="43"/>
      <c r="GFF120" s="43"/>
      <c r="GFG120" s="43"/>
      <c r="GFH120" s="43"/>
      <c r="GFI120" s="43"/>
      <c r="GFJ120" s="43"/>
      <c r="GFK120" s="43"/>
      <c r="GFL120" s="43"/>
      <c r="GFM120" s="43"/>
      <c r="GFN120" s="43"/>
      <c r="GFO120" s="43"/>
      <c r="GFP120" s="43"/>
      <c r="GFQ120" s="43"/>
      <c r="GFR120" s="43"/>
      <c r="GFS120" s="43"/>
      <c r="GFT120" s="43"/>
      <c r="GFU120" s="43"/>
      <c r="GFV120" s="43"/>
      <c r="GFW120" s="43"/>
      <c r="GFX120" s="43"/>
      <c r="GFY120" s="43"/>
      <c r="GFZ120" s="43"/>
      <c r="GGA120" s="43"/>
      <c r="GGB120" s="43"/>
      <c r="GGC120" s="43"/>
      <c r="GGD120" s="43"/>
      <c r="GGE120" s="43"/>
      <c r="GGF120" s="43"/>
      <c r="GGG120" s="43"/>
      <c r="GGH120" s="43"/>
      <c r="GGI120" s="43"/>
      <c r="GGJ120" s="43"/>
      <c r="GGK120" s="43"/>
      <c r="GGL120" s="43"/>
      <c r="GGM120" s="43"/>
      <c r="GGN120" s="43"/>
      <c r="GGO120" s="43"/>
      <c r="GGP120" s="43"/>
      <c r="GGQ120" s="43"/>
      <c r="GGR120" s="43"/>
      <c r="GGS120" s="43"/>
      <c r="GGT120" s="43"/>
      <c r="GGU120" s="43"/>
      <c r="GGV120" s="43"/>
      <c r="GGW120" s="43"/>
      <c r="GGX120" s="43"/>
      <c r="GGY120" s="43"/>
      <c r="GGZ120" s="43"/>
      <c r="GHA120" s="43"/>
      <c r="GHB120" s="43"/>
      <c r="GHC120" s="43"/>
      <c r="GHD120" s="43"/>
      <c r="GHE120" s="43"/>
      <c r="GHF120" s="43"/>
      <c r="GHG120" s="43"/>
      <c r="GHH120" s="43"/>
      <c r="GHI120" s="43"/>
      <c r="GHJ120" s="43"/>
      <c r="GHK120" s="43"/>
      <c r="GHL120" s="43"/>
      <c r="GHM120" s="43"/>
      <c r="GHN120" s="43"/>
      <c r="GHO120" s="43"/>
      <c r="GHP120" s="43"/>
      <c r="GHQ120" s="43"/>
      <c r="GHR120" s="43"/>
      <c r="GHS120" s="43"/>
      <c r="GHT120" s="43"/>
      <c r="GHU120" s="43"/>
      <c r="GHV120" s="43"/>
      <c r="GHW120" s="43"/>
      <c r="GHX120" s="43"/>
      <c r="GHY120" s="43"/>
      <c r="GHZ120" s="43"/>
      <c r="GIA120" s="43"/>
      <c r="GIB120" s="43"/>
      <c r="GIC120" s="43"/>
      <c r="GID120" s="43"/>
      <c r="GIE120" s="43"/>
      <c r="GIF120" s="43"/>
      <c r="GIG120" s="43"/>
      <c r="GIH120" s="43"/>
      <c r="GII120" s="43"/>
      <c r="GIJ120" s="43"/>
      <c r="GIK120" s="43"/>
      <c r="GIL120" s="43"/>
      <c r="GIM120" s="43"/>
      <c r="GIN120" s="43"/>
      <c r="GIO120" s="43"/>
      <c r="GIP120" s="43"/>
      <c r="GIQ120" s="43"/>
      <c r="GIR120" s="43"/>
      <c r="GIS120" s="43"/>
      <c r="GIT120" s="43"/>
      <c r="GIU120" s="43"/>
      <c r="GIV120" s="43"/>
      <c r="GIW120" s="43"/>
      <c r="GIX120" s="43"/>
      <c r="GIY120" s="43"/>
      <c r="GIZ120" s="43"/>
      <c r="GJA120" s="43"/>
      <c r="GJB120" s="43"/>
      <c r="GJC120" s="43"/>
      <c r="GJD120" s="43"/>
      <c r="GJE120" s="43"/>
      <c r="GJF120" s="43"/>
      <c r="GJG120" s="43"/>
      <c r="GJH120" s="43"/>
      <c r="GJI120" s="43"/>
      <c r="GJJ120" s="43"/>
      <c r="GJK120" s="43"/>
      <c r="GJL120" s="43"/>
      <c r="GJM120" s="43"/>
      <c r="GJN120" s="43"/>
      <c r="GJO120" s="43"/>
      <c r="GJP120" s="43"/>
      <c r="GJQ120" s="43"/>
      <c r="GJR120" s="43"/>
      <c r="GJS120" s="43"/>
      <c r="GJT120" s="43"/>
      <c r="GJU120" s="43"/>
      <c r="GJV120" s="43"/>
      <c r="GJW120" s="43"/>
      <c r="GJX120" s="43"/>
      <c r="GJY120" s="43"/>
      <c r="GJZ120" s="43"/>
      <c r="GKA120" s="43"/>
      <c r="GKB120" s="43"/>
      <c r="GKC120" s="43"/>
      <c r="GKD120" s="43"/>
      <c r="GKE120" s="43"/>
      <c r="GKF120" s="43"/>
      <c r="GKG120" s="43"/>
      <c r="GKH120" s="43"/>
      <c r="GKI120" s="43"/>
      <c r="GKJ120" s="43"/>
      <c r="GKK120" s="43"/>
      <c r="GKL120" s="43"/>
      <c r="GKM120" s="43"/>
      <c r="GKN120" s="43"/>
      <c r="GKO120" s="43"/>
      <c r="GKP120" s="43"/>
      <c r="GKQ120" s="43"/>
      <c r="GKR120" s="43"/>
      <c r="GKS120" s="43"/>
      <c r="GKT120" s="43"/>
      <c r="GKU120" s="43"/>
      <c r="GKV120" s="43"/>
      <c r="GKW120" s="43"/>
      <c r="GKX120" s="43"/>
      <c r="GKY120" s="43"/>
      <c r="GKZ120" s="43"/>
      <c r="GLA120" s="43"/>
      <c r="GLB120" s="43"/>
      <c r="GLC120" s="43"/>
      <c r="GLD120" s="43"/>
      <c r="GLE120" s="43"/>
      <c r="GLF120" s="43"/>
      <c r="GLG120" s="43"/>
      <c r="GLH120" s="43"/>
      <c r="GLI120" s="43"/>
      <c r="GLJ120" s="43"/>
      <c r="GLK120" s="43"/>
      <c r="GLL120" s="43"/>
      <c r="GLM120" s="43"/>
      <c r="GLN120" s="43"/>
      <c r="GLO120" s="43"/>
      <c r="GLP120" s="43"/>
      <c r="GLQ120" s="43"/>
      <c r="GLR120" s="43"/>
      <c r="GLS120" s="43"/>
      <c r="GLT120" s="43"/>
      <c r="GLU120" s="43"/>
      <c r="GLV120" s="43"/>
      <c r="GLW120" s="43"/>
      <c r="GLX120" s="43"/>
      <c r="GLY120" s="43"/>
      <c r="GLZ120" s="43"/>
      <c r="GMA120" s="43"/>
      <c r="GMB120" s="43"/>
      <c r="GMC120" s="43"/>
      <c r="GMD120" s="43"/>
      <c r="GME120" s="43"/>
      <c r="GMF120" s="43"/>
      <c r="GMG120" s="43"/>
      <c r="GMH120" s="43"/>
      <c r="GMI120" s="43"/>
      <c r="GMJ120" s="43"/>
      <c r="GMK120" s="43"/>
      <c r="GML120" s="43"/>
      <c r="GMM120" s="43"/>
      <c r="GMN120" s="43"/>
      <c r="GMO120" s="43"/>
      <c r="GMP120" s="43"/>
      <c r="GMQ120" s="43"/>
      <c r="GMR120" s="43"/>
      <c r="GMS120" s="43"/>
      <c r="GMT120" s="43"/>
      <c r="GMU120" s="43"/>
      <c r="GMV120" s="43"/>
      <c r="GMW120" s="43"/>
      <c r="GMX120" s="43"/>
      <c r="GMY120" s="43"/>
      <c r="GMZ120" s="43"/>
      <c r="GNA120" s="43"/>
      <c r="GNB120" s="43"/>
      <c r="GNC120" s="43"/>
      <c r="GND120" s="43"/>
      <c r="GNE120" s="43"/>
      <c r="GNF120" s="43"/>
      <c r="GNG120" s="43"/>
      <c r="GNH120" s="43"/>
      <c r="GNI120" s="43"/>
      <c r="GNJ120" s="43"/>
      <c r="GNK120" s="43"/>
      <c r="GNL120" s="43"/>
      <c r="GNM120" s="43"/>
      <c r="GNN120" s="43"/>
      <c r="GNO120" s="43"/>
      <c r="GNP120" s="43"/>
      <c r="GNQ120" s="43"/>
      <c r="GNR120" s="43"/>
      <c r="GNS120" s="43"/>
      <c r="GNT120" s="43"/>
      <c r="GNU120" s="43"/>
      <c r="GNV120" s="43"/>
      <c r="GNW120" s="43"/>
      <c r="GNX120" s="43"/>
      <c r="GNY120" s="43"/>
      <c r="GNZ120" s="43"/>
      <c r="GOA120" s="43"/>
      <c r="GOB120" s="43"/>
      <c r="GOC120" s="43"/>
      <c r="GOD120" s="43"/>
      <c r="GOE120" s="43"/>
      <c r="GOF120" s="43"/>
      <c r="GOG120" s="43"/>
      <c r="GOH120" s="43"/>
      <c r="GOI120" s="43"/>
      <c r="GOJ120" s="43"/>
      <c r="GOK120" s="43"/>
      <c r="GOL120" s="43"/>
      <c r="GOM120" s="43"/>
      <c r="GON120" s="43"/>
      <c r="GOO120" s="43"/>
      <c r="GOP120" s="43"/>
      <c r="GOQ120" s="43"/>
      <c r="GOR120" s="43"/>
      <c r="GOS120" s="43"/>
      <c r="GOT120" s="43"/>
      <c r="GOU120" s="43"/>
      <c r="GOV120" s="43"/>
      <c r="GOW120" s="43"/>
      <c r="GOX120" s="43"/>
      <c r="GOY120" s="43"/>
      <c r="GOZ120" s="43"/>
      <c r="GPA120" s="43"/>
      <c r="GPB120" s="43"/>
      <c r="GPC120" s="43"/>
      <c r="GPD120" s="43"/>
      <c r="GPE120" s="43"/>
      <c r="GPF120" s="43"/>
      <c r="GPG120" s="43"/>
      <c r="GPH120" s="43"/>
      <c r="GPI120" s="43"/>
      <c r="GPJ120" s="43"/>
      <c r="GPK120" s="43"/>
      <c r="GPL120" s="43"/>
      <c r="GPM120" s="43"/>
      <c r="GPN120" s="43"/>
      <c r="GPO120" s="43"/>
      <c r="GPP120" s="43"/>
      <c r="GPQ120" s="43"/>
      <c r="GPR120" s="43"/>
      <c r="GPS120" s="43"/>
      <c r="GPT120" s="43"/>
      <c r="GPU120" s="43"/>
      <c r="GPV120" s="43"/>
      <c r="GPW120" s="43"/>
      <c r="GPX120" s="43"/>
      <c r="GPY120" s="43"/>
      <c r="GPZ120" s="43"/>
      <c r="GQA120" s="43"/>
      <c r="GQB120" s="43"/>
      <c r="GQC120" s="43"/>
      <c r="GQD120" s="43"/>
      <c r="GQE120" s="43"/>
      <c r="GQF120" s="43"/>
      <c r="GQG120" s="43"/>
      <c r="GQH120" s="43"/>
      <c r="GQI120" s="43"/>
      <c r="GQJ120" s="43"/>
      <c r="GQK120" s="43"/>
      <c r="GQL120" s="43"/>
      <c r="GQM120" s="43"/>
      <c r="GQN120" s="43"/>
      <c r="GQO120" s="43"/>
      <c r="GQP120" s="43"/>
      <c r="GQQ120" s="43"/>
      <c r="GQR120" s="43"/>
      <c r="GQS120" s="43"/>
      <c r="GQT120" s="43"/>
      <c r="GQU120" s="43"/>
      <c r="GQV120" s="43"/>
      <c r="GQW120" s="43"/>
      <c r="GQX120" s="43"/>
      <c r="GQY120" s="43"/>
      <c r="GQZ120" s="43"/>
      <c r="GRA120" s="43"/>
      <c r="GRB120" s="43"/>
      <c r="GRC120" s="43"/>
      <c r="GRD120" s="43"/>
      <c r="GRE120" s="43"/>
      <c r="GRF120" s="43"/>
      <c r="GRG120" s="43"/>
      <c r="GRH120" s="43"/>
      <c r="GRI120" s="43"/>
      <c r="GRJ120" s="43"/>
      <c r="GRK120" s="43"/>
      <c r="GRL120" s="43"/>
      <c r="GRM120" s="43"/>
      <c r="GRN120" s="43"/>
      <c r="GRO120" s="43"/>
      <c r="GRP120" s="43"/>
      <c r="GRQ120" s="43"/>
      <c r="GRR120" s="43"/>
      <c r="GRS120" s="43"/>
      <c r="GRT120" s="43"/>
      <c r="GRU120" s="43"/>
      <c r="GRV120" s="43"/>
      <c r="GRW120" s="43"/>
      <c r="GRX120" s="43"/>
      <c r="GRY120" s="43"/>
      <c r="GRZ120" s="43"/>
      <c r="GSA120" s="43"/>
      <c r="GSB120" s="43"/>
      <c r="GSC120" s="43"/>
      <c r="GSD120" s="43"/>
      <c r="GSE120" s="43"/>
      <c r="GSF120" s="43"/>
      <c r="GSG120" s="43"/>
      <c r="GSH120" s="43"/>
      <c r="GSI120" s="43"/>
      <c r="GSJ120" s="43"/>
      <c r="GSK120" s="43"/>
      <c r="GSL120" s="43"/>
      <c r="GSM120" s="43"/>
      <c r="GSN120" s="43"/>
      <c r="GSO120" s="43"/>
      <c r="GSP120" s="43"/>
      <c r="GSQ120" s="43"/>
      <c r="GSR120" s="43"/>
      <c r="GSS120" s="43"/>
      <c r="GST120" s="43"/>
      <c r="GSU120" s="43"/>
      <c r="GSV120" s="43"/>
      <c r="GSW120" s="43"/>
      <c r="GSX120" s="43"/>
      <c r="GSY120" s="43"/>
      <c r="GSZ120" s="43"/>
      <c r="GTA120" s="43"/>
      <c r="GTB120" s="43"/>
      <c r="GTC120" s="43"/>
      <c r="GTD120" s="43"/>
      <c r="GTE120" s="43"/>
      <c r="GTF120" s="43"/>
      <c r="GTG120" s="43"/>
      <c r="GTH120" s="43"/>
      <c r="GTI120" s="43"/>
      <c r="GTJ120" s="43"/>
      <c r="GTK120" s="43"/>
      <c r="GTL120" s="43"/>
      <c r="GTM120" s="43"/>
      <c r="GTN120" s="43"/>
      <c r="GTO120" s="43"/>
      <c r="GTP120" s="43"/>
      <c r="GTQ120" s="43"/>
      <c r="GTR120" s="43"/>
      <c r="GTS120" s="43"/>
      <c r="GTT120" s="43"/>
      <c r="GTU120" s="43"/>
      <c r="GTV120" s="43"/>
      <c r="GTW120" s="43"/>
      <c r="GTX120" s="43"/>
      <c r="GTY120" s="43"/>
      <c r="GTZ120" s="43"/>
      <c r="GUA120" s="43"/>
      <c r="GUB120" s="43"/>
      <c r="GUC120" s="43"/>
      <c r="GUD120" s="43"/>
      <c r="GUE120" s="43"/>
      <c r="GUF120" s="43"/>
      <c r="GUG120" s="43"/>
      <c r="GUH120" s="43"/>
      <c r="GUI120" s="43"/>
      <c r="GUJ120" s="43"/>
      <c r="GUK120" s="43"/>
      <c r="GUL120" s="43"/>
      <c r="GUM120" s="43"/>
      <c r="GUN120" s="43"/>
      <c r="GUO120" s="43"/>
      <c r="GUP120" s="43"/>
      <c r="GUQ120" s="43"/>
      <c r="GUR120" s="43"/>
      <c r="GUS120" s="43"/>
      <c r="GUT120" s="43"/>
      <c r="GUU120" s="43"/>
      <c r="GUV120" s="43"/>
      <c r="GUW120" s="43"/>
      <c r="GUX120" s="43"/>
      <c r="GUY120" s="43"/>
      <c r="GUZ120" s="43"/>
      <c r="GVA120" s="43"/>
      <c r="GVB120" s="43"/>
      <c r="GVC120" s="43"/>
      <c r="GVD120" s="43"/>
      <c r="GVE120" s="43"/>
      <c r="GVF120" s="43"/>
      <c r="GVG120" s="43"/>
      <c r="GVH120" s="43"/>
      <c r="GVI120" s="43"/>
      <c r="GVJ120" s="43"/>
      <c r="GVK120" s="43"/>
      <c r="GVL120" s="43"/>
      <c r="GVM120" s="43"/>
      <c r="GVN120" s="43"/>
      <c r="GVO120" s="43"/>
      <c r="GVP120" s="43"/>
      <c r="GVQ120" s="43"/>
      <c r="GVR120" s="43"/>
      <c r="GVS120" s="43"/>
      <c r="GVT120" s="43"/>
      <c r="GVU120" s="43"/>
      <c r="GVV120" s="43"/>
      <c r="GVW120" s="43"/>
      <c r="GVX120" s="43"/>
      <c r="GVY120" s="43"/>
      <c r="GVZ120" s="43"/>
      <c r="GWA120" s="43"/>
      <c r="GWB120" s="43"/>
      <c r="GWC120" s="43"/>
      <c r="GWD120" s="43"/>
      <c r="GWE120" s="43"/>
      <c r="GWF120" s="43"/>
      <c r="GWG120" s="43"/>
      <c r="GWH120" s="43"/>
      <c r="GWI120" s="43"/>
      <c r="GWJ120" s="43"/>
      <c r="GWK120" s="43"/>
      <c r="GWL120" s="43"/>
      <c r="GWM120" s="43"/>
      <c r="GWN120" s="43"/>
      <c r="GWO120" s="43"/>
      <c r="GWP120" s="43"/>
      <c r="GWQ120" s="43"/>
      <c r="GWR120" s="43"/>
      <c r="GWS120" s="43"/>
      <c r="GWT120" s="43"/>
      <c r="GWU120" s="43"/>
      <c r="GWV120" s="43"/>
      <c r="GWW120" s="43"/>
      <c r="GWX120" s="43"/>
      <c r="GWY120" s="43"/>
      <c r="GWZ120" s="43"/>
      <c r="GXA120" s="43"/>
      <c r="GXB120" s="43"/>
      <c r="GXC120" s="43"/>
      <c r="GXD120" s="43"/>
      <c r="GXE120" s="43"/>
      <c r="GXF120" s="43"/>
      <c r="GXG120" s="43"/>
      <c r="GXH120" s="43"/>
      <c r="GXI120" s="43"/>
      <c r="GXJ120" s="43"/>
      <c r="GXK120" s="43"/>
      <c r="GXL120" s="43"/>
      <c r="GXM120" s="43"/>
      <c r="GXN120" s="43"/>
      <c r="GXO120" s="43"/>
      <c r="GXP120" s="43"/>
      <c r="GXQ120" s="43"/>
      <c r="GXR120" s="43"/>
      <c r="GXS120" s="43"/>
      <c r="GXT120" s="43"/>
      <c r="GXU120" s="43"/>
      <c r="GXV120" s="43"/>
      <c r="GXW120" s="43"/>
      <c r="GXX120" s="43"/>
      <c r="GXY120" s="43"/>
      <c r="GXZ120" s="43"/>
      <c r="GYA120" s="43"/>
      <c r="GYB120" s="43"/>
      <c r="GYC120" s="43"/>
      <c r="GYD120" s="43"/>
      <c r="GYE120" s="43"/>
      <c r="GYF120" s="43"/>
      <c r="GYG120" s="43"/>
      <c r="GYH120" s="43"/>
      <c r="GYI120" s="43"/>
      <c r="GYJ120" s="43"/>
      <c r="GYK120" s="43"/>
      <c r="GYL120" s="43"/>
      <c r="GYM120" s="43"/>
      <c r="GYN120" s="43"/>
      <c r="GYO120" s="43"/>
      <c r="GYP120" s="43"/>
      <c r="GYQ120" s="43"/>
      <c r="GYR120" s="43"/>
      <c r="GYS120" s="43"/>
      <c r="GYT120" s="43"/>
      <c r="GYU120" s="43"/>
      <c r="GYV120" s="43"/>
      <c r="GYW120" s="43"/>
      <c r="GYX120" s="43"/>
      <c r="GYY120" s="43"/>
      <c r="GYZ120" s="43"/>
      <c r="GZA120" s="43"/>
      <c r="GZB120" s="43"/>
      <c r="GZC120" s="43"/>
      <c r="GZD120" s="43"/>
      <c r="GZE120" s="43"/>
      <c r="GZF120" s="43"/>
      <c r="GZG120" s="43"/>
      <c r="GZH120" s="43"/>
      <c r="GZI120" s="43"/>
      <c r="GZJ120" s="43"/>
      <c r="GZK120" s="43"/>
      <c r="GZL120" s="43"/>
      <c r="GZM120" s="43"/>
      <c r="GZN120" s="43"/>
      <c r="GZO120" s="43"/>
      <c r="GZP120" s="43"/>
      <c r="GZQ120" s="43"/>
      <c r="GZR120" s="43"/>
      <c r="GZS120" s="43"/>
      <c r="GZT120" s="43"/>
      <c r="GZU120" s="43"/>
      <c r="GZV120" s="43"/>
      <c r="GZW120" s="43"/>
      <c r="GZX120" s="43"/>
      <c r="GZY120" s="43"/>
      <c r="GZZ120" s="43"/>
      <c r="HAA120" s="43"/>
      <c r="HAB120" s="43"/>
      <c r="HAC120" s="43"/>
      <c r="HAD120" s="43"/>
      <c r="HAE120" s="43"/>
      <c r="HAF120" s="43"/>
      <c r="HAG120" s="43"/>
      <c r="HAH120" s="43"/>
      <c r="HAI120" s="43"/>
      <c r="HAJ120" s="43"/>
      <c r="HAK120" s="43"/>
      <c r="HAL120" s="43"/>
      <c r="HAM120" s="43"/>
      <c r="HAN120" s="43"/>
      <c r="HAO120" s="43"/>
      <c r="HAP120" s="43"/>
      <c r="HAQ120" s="43"/>
      <c r="HAR120" s="43"/>
      <c r="HAS120" s="43"/>
      <c r="HAT120" s="43"/>
      <c r="HAU120" s="43"/>
      <c r="HAV120" s="43"/>
      <c r="HAW120" s="43"/>
      <c r="HAX120" s="43"/>
      <c r="HAY120" s="43"/>
      <c r="HAZ120" s="43"/>
      <c r="HBA120" s="43"/>
      <c r="HBB120" s="43"/>
      <c r="HBC120" s="43"/>
      <c r="HBD120" s="43"/>
      <c r="HBE120" s="43"/>
      <c r="HBF120" s="43"/>
      <c r="HBG120" s="43"/>
      <c r="HBH120" s="43"/>
      <c r="HBI120" s="43"/>
      <c r="HBJ120" s="43"/>
      <c r="HBK120" s="43"/>
      <c r="HBL120" s="43"/>
      <c r="HBM120" s="43"/>
      <c r="HBN120" s="43"/>
      <c r="HBO120" s="43"/>
      <c r="HBP120" s="43"/>
      <c r="HBQ120" s="43"/>
      <c r="HBR120" s="43"/>
      <c r="HBS120" s="43"/>
      <c r="HBT120" s="43"/>
      <c r="HBU120" s="43"/>
      <c r="HBV120" s="43"/>
      <c r="HBW120" s="43"/>
      <c r="HBX120" s="43"/>
      <c r="HBY120" s="43"/>
      <c r="HBZ120" s="43"/>
      <c r="HCA120" s="43"/>
      <c r="HCB120" s="43"/>
      <c r="HCC120" s="43"/>
      <c r="HCD120" s="43"/>
      <c r="HCE120" s="43"/>
      <c r="HCF120" s="43"/>
      <c r="HCG120" s="43"/>
      <c r="HCH120" s="43"/>
      <c r="HCI120" s="43"/>
      <c r="HCJ120" s="43"/>
      <c r="HCK120" s="43"/>
      <c r="HCL120" s="43"/>
      <c r="HCM120" s="43"/>
      <c r="HCN120" s="43"/>
      <c r="HCO120" s="43"/>
      <c r="HCP120" s="43"/>
      <c r="HCQ120" s="43"/>
      <c r="HCR120" s="43"/>
      <c r="HCS120" s="43"/>
      <c r="HCT120" s="43"/>
      <c r="HCU120" s="43"/>
      <c r="HCV120" s="43"/>
      <c r="HCW120" s="43"/>
      <c r="HCX120" s="43"/>
      <c r="HCY120" s="43"/>
      <c r="HCZ120" s="43"/>
      <c r="HDA120" s="43"/>
      <c r="HDB120" s="43"/>
      <c r="HDC120" s="43"/>
      <c r="HDD120" s="43"/>
      <c r="HDE120" s="43"/>
      <c r="HDF120" s="43"/>
      <c r="HDG120" s="43"/>
      <c r="HDH120" s="43"/>
      <c r="HDI120" s="43"/>
      <c r="HDJ120" s="43"/>
      <c r="HDK120" s="43"/>
      <c r="HDL120" s="43"/>
      <c r="HDM120" s="43"/>
      <c r="HDN120" s="43"/>
      <c r="HDO120" s="43"/>
      <c r="HDP120" s="43"/>
      <c r="HDQ120" s="43"/>
      <c r="HDR120" s="43"/>
      <c r="HDS120" s="43"/>
      <c r="HDT120" s="43"/>
      <c r="HDU120" s="43"/>
      <c r="HDV120" s="43"/>
      <c r="HDW120" s="43"/>
      <c r="HDX120" s="43"/>
      <c r="HDY120" s="43"/>
      <c r="HDZ120" s="43"/>
      <c r="HEA120" s="43"/>
      <c r="HEB120" s="43"/>
      <c r="HEC120" s="43"/>
      <c r="HED120" s="43"/>
      <c r="HEE120" s="43"/>
      <c r="HEF120" s="43"/>
      <c r="HEG120" s="43"/>
      <c r="HEH120" s="43"/>
      <c r="HEI120" s="43"/>
      <c r="HEJ120" s="43"/>
      <c r="HEK120" s="43"/>
      <c r="HEL120" s="43"/>
      <c r="HEM120" s="43"/>
      <c r="HEN120" s="43"/>
      <c r="HEO120" s="43"/>
      <c r="HEP120" s="43"/>
      <c r="HEQ120" s="43"/>
      <c r="HER120" s="43"/>
      <c r="HES120" s="43"/>
      <c r="HET120" s="43"/>
      <c r="HEU120" s="43"/>
      <c r="HEV120" s="43"/>
      <c r="HEW120" s="43"/>
      <c r="HEX120" s="43"/>
      <c r="HEY120" s="43"/>
      <c r="HEZ120" s="43"/>
      <c r="HFA120" s="43"/>
      <c r="HFB120" s="43"/>
      <c r="HFC120" s="43"/>
      <c r="HFD120" s="43"/>
      <c r="HFE120" s="43"/>
      <c r="HFF120" s="43"/>
      <c r="HFG120" s="43"/>
      <c r="HFH120" s="43"/>
      <c r="HFI120" s="43"/>
      <c r="HFJ120" s="43"/>
      <c r="HFK120" s="43"/>
      <c r="HFL120" s="43"/>
      <c r="HFM120" s="43"/>
      <c r="HFN120" s="43"/>
      <c r="HFO120" s="43"/>
      <c r="HFP120" s="43"/>
      <c r="HFQ120" s="43"/>
      <c r="HFR120" s="43"/>
      <c r="HFS120" s="43"/>
      <c r="HFT120" s="43"/>
      <c r="HFU120" s="43"/>
      <c r="HFV120" s="43"/>
      <c r="HFW120" s="43"/>
      <c r="HFX120" s="43"/>
      <c r="HFY120" s="43"/>
      <c r="HFZ120" s="43"/>
      <c r="HGA120" s="43"/>
      <c r="HGB120" s="43"/>
      <c r="HGC120" s="43"/>
      <c r="HGD120" s="43"/>
      <c r="HGE120" s="43"/>
      <c r="HGF120" s="43"/>
      <c r="HGG120" s="43"/>
      <c r="HGH120" s="43"/>
      <c r="HGI120" s="43"/>
      <c r="HGJ120" s="43"/>
      <c r="HGK120" s="43"/>
      <c r="HGL120" s="43"/>
      <c r="HGM120" s="43"/>
      <c r="HGN120" s="43"/>
      <c r="HGO120" s="43"/>
      <c r="HGP120" s="43"/>
      <c r="HGQ120" s="43"/>
      <c r="HGR120" s="43"/>
      <c r="HGS120" s="43"/>
      <c r="HGT120" s="43"/>
      <c r="HGU120" s="43"/>
      <c r="HGV120" s="43"/>
      <c r="HGW120" s="43"/>
      <c r="HGX120" s="43"/>
      <c r="HGY120" s="43"/>
      <c r="HGZ120" s="43"/>
      <c r="HHA120" s="43"/>
      <c r="HHB120" s="43"/>
      <c r="HHC120" s="43"/>
      <c r="HHD120" s="43"/>
      <c r="HHE120" s="43"/>
      <c r="HHF120" s="43"/>
      <c r="HHG120" s="43"/>
      <c r="HHH120" s="43"/>
      <c r="HHI120" s="43"/>
      <c r="HHJ120" s="43"/>
      <c r="HHK120" s="43"/>
      <c r="HHL120" s="43"/>
      <c r="HHM120" s="43"/>
      <c r="HHN120" s="43"/>
      <c r="HHO120" s="43"/>
      <c r="HHP120" s="43"/>
      <c r="HHQ120" s="43"/>
      <c r="HHR120" s="43"/>
      <c r="HHS120" s="43"/>
      <c r="HHT120" s="43"/>
      <c r="HHU120" s="43"/>
      <c r="HHV120" s="43"/>
      <c r="HHW120" s="43"/>
      <c r="HHX120" s="43"/>
      <c r="HHY120" s="43"/>
      <c r="HHZ120" s="43"/>
      <c r="HIA120" s="43"/>
      <c r="HIB120" s="43"/>
      <c r="HIC120" s="43"/>
      <c r="HID120" s="43"/>
      <c r="HIE120" s="43"/>
      <c r="HIF120" s="43"/>
      <c r="HIG120" s="43"/>
      <c r="HIH120" s="43"/>
      <c r="HII120" s="43"/>
      <c r="HIJ120" s="43"/>
      <c r="HIK120" s="43"/>
      <c r="HIL120" s="43"/>
      <c r="HIM120" s="43"/>
      <c r="HIN120" s="43"/>
      <c r="HIO120" s="43"/>
      <c r="HIP120" s="43"/>
      <c r="HIQ120" s="43"/>
      <c r="HIR120" s="43"/>
      <c r="HIS120" s="43"/>
      <c r="HIT120" s="43"/>
      <c r="HIU120" s="43"/>
      <c r="HIV120" s="43"/>
      <c r="HIW120" s="43"/>
      <c r="HIX120" s="43"/>
      <c r="HIY120" s="43"/>
      <c r="HIZ120" s="43"/>
      <c r="HJA120" s="43"/>
      <c r="HJB120" s="43"/>
      <c r="HJC120" s="43"/>
      <c r="HJD120" s="43"/>
      <c r="HJE120" s="43"/>
      <c r="HJF120" s="43"/>
      <c r="HJG120" s="43"/>
      <c r="HJH120" s="43"/>
      <c r="HJI120" s="43"/>
      <c r="HJJ120" s="43"/>
      <c r="HJK120" s="43"/>
      <c r="HJL120" s="43"/>
      <c r="HJM120" s="43"/>
      <c r="HJN120" s="43"/>
      <c r="HJO120" s="43"/>
      <c r="HJP120" s="43"/>
      <c r="HJQ120" s="43"/>
      <c r="HJR120" s="43"/>
      <c r="HJS120" s="43"/>
      <c r="HJT120" s="43"/>
      <c r="HJU120" s="43"/>
      <c r="HJV120" s="43"/>
      <c r="HJW120" s="43"/>
      <c r="HJX120" s="43"/>
      <c r="HJY120" s="43"/>
      <c r="HJZ120" s="43"/>
      <c r="HKA120" s="43"/>
      <c r="HKB120" s="43"/>
      <c r="HKC120" s="43"/>
      <c r="HKD120" s="43"/>
      <c r="HKE120" s="43"/>
      <c r="HKF120" s="43"/>
      <c r="HKG120" s="43"/>
      <c r="HKH120" s="43"/>
      <c r="HKI120" s="43"/>
      <c r="HKJ120" s="43"/>
      <c r="HKK120" s="43"/>
      <c r="HKL120" s="43"/>
      <c r="HKM120" s="43"/>
      <c r="HKN120" s="43"/>
      <c r="HKO120" s="43"/>
      <c r="HKP120" s="43"/>
      <c r="HKQ120" s="43"/>
      <c r="HKR120" s="43"/>
      <c r="HKS120" s="43"/>
      <c r="HKT120" s="43"/>
      <c r="HKU120" s="43"/>
      <c r="HKV120" s="43"/>
      <c r="HKW120" s="43"/>
      <c r="HKX120" s="43"/>
      <c r="HKY120" s="43"/>
      <c r="HKZ120" s="43"/>
      <c r="HLA120" s="43"/>
      <c r="HLB120" s="43"/>
      <c r="HLC120" s="43"/>
      <c r="HLD120" s="43"/>
      <c r="HLE120" s="43"/>
      <c r="HLF120" s="43"/>
      <c r="HLG120" s="43"/>
      <c r="HLH120" s="43"/>
      <c r="HLI120" s="43"/>
      <c r="HLJ120" s="43"/>
      <c r="HLK120" s="43"/>
      <c r="HLL120" s="43"/>
      <c r="HLM120" s="43"/>
      <c r="HLN120" s="43"/>
      <c r="HLO120" s="43"/>
      <c r="HLP120" s="43"/>
      <c r="HLQ120" s="43"/>
      <c r="HLR120" s="43"/>
      <c r="HLS120" s="43"/>
      <c r="HLT120" s="43"/>
      <c r="HLU120" s="43"/>
      <c r="HLV120" s="43"/>
      <c r="HLW120" s="43"/>
      <c r="HLX120" s="43"/>
      <c r="HLY120" s="43"/>
      <c r="HLZ120" s="43"/>
      <c r="HMA120" s="43"/>
      <c r="HMB120" s="43"/>
      <c r="HMC120" s="43"/>
      <c r="HMD120" s="43"/>
      <c r="HME120" s="43"/>
      <c r="HMF120" s="43"/>
      <c r="HMG120" s="43"/>
      <c r="HMH120" s="43"/>
      <c r="HMI120" s="43"/>
      <c r="HMJ120" s="43"/>
      <c r="HMK120" s="43"/>
      <c r="HML120" s="43"/>
      <c r="HMM120" s="43"/>
      <c r="HMN120" s="43"/>
      <c r="HMO120" s="43"/>
      <c r="HMP120" s="43"/>
      <c r="HMQ120" s="43"/>
      <c r="HMR120" s="43"/>
      <c r="HMS120" s="43"/>
      <c r="HMT120" s="43"/>
      <c r="HMU120" s="43"/>
      <c r="HMV120" s="43"/>
      <c r="HMW120" s="43"/>
      <c r="HMX120" s="43"/>
      <c r="HMY120" s="43"/>
      <c r="HMZ120" s="43"/>
      <c r="HNA120" s="43"/>
      <c r="HNB120" s="43"/>
      <c r="HNC120" s="43"/>
      <c r="HND120" s="43"/>
      <c r="HNE120" s="43"/>
      <c r="HNF120" s="43"/>
      <c r="HNG120" s="43"/>
      <c r="HNH120" s="43"/>
      <c r="HNI120" s="43"/>
      <c r="HNJ120" s="43"/>
      <c r="HNK120" s="43"/>
      <c r="HNL120" s="43"/>
      <c r="HNM120" s="43"/>
      <c r="HNN120" s="43"/>
      <c r="HNO120" s="43"/>
      <c r="HNP120" s="43"/>
      <c r="HNQ120" s="43"/>
      <c r="HNR120" s="43"/>
      <c r="HNS120" s="43"/>
      <c r="HNT120" s="43"/>
      <c r="HNU120" s="43"/>
      <c r="HNV120" s="43"/>
      <c r="HNW120" s="43"/>
      <c r="HNX120" s="43"/>
      <c r="HNY120" s="43"/>
      <c r="HNZ120" s="43"/>
      <c r="HOA120" s="43"/>
      <c r="HOB120" s="43"/>
      <c r="HOC120" s="43"/>
      <c r="HOD120" s="43"/>
      <c r="HOE120" s="43"/>
      <c r="HOF120" s="43"/>
      <c r="HOG120" s="43"/>
      <c r="HOH120" s="43"/>
      <c r="HOI120" s="43"/>
      <c r="HOJ120" s="43"/>
      <c r="HOK120" s="43"/>
      <c r="HOL120" s="43"/>
      <c r="HOM120" s="43"/>
      <c r="HON120" s="43"/>
      <c r="HOO120" s="43"/>
      <c r="HOP120" s="43"/>
      <c r="HOQ120" s="43"/>
      <c r="HOR120" s="43"/>
      <c r="HOS120" s="43"/>
      <c r="HOT120" s="43"/>
      <c r="HOU120" s="43"/>
      <c r="HOV120" s="43"/>
      <c r="HOW120" s="43"/>
      <c r="HOX120" s="43"/>
      <c r="HOY120" s="43"/>
      <c r="HOZ120" s="43"/>
      <c r="HPA120" s="43"/>
      <c r="HPB120" s="43"/>
      <c r="HPC120" s="43"/>
      <c r="HPD120" s="43"/>
      <c r="HPE120" s="43"/>
      <c r="HPF120" s="43"/>
      <c r="HPG120" s="43"/>
      <c r="HPH120" s="43"/>
      <c r="HPI120" s="43"/>
      <c r="HPJ120" s="43"/>
      <c r="HPK120" s="43"/>
      <c r="HPL120" s="43"/>
      <c r="HPM120" s="43"/>
      <c r="HPN120" s="43"/>
      <c r="HPO120" s="43"/>
      <c r="HPP120" s="43"/>
      <c r="HPQ120" s="43"/>
      <c r="HPR120" s="43"/>
      <c r="HPS120" s="43"/>
      <c r="HPT120" s="43"/>
      <c r="HPU120" s="43"/>
      <c r="HPV120" s="43"/>
      <c r="HPW120" s="43"/>
      <c r="HPX120" s="43"/>
      <c r="HPY120" s="43"/>
      <c r="HPZ120" s="43"/>
      <c r="HQA120" s="43"/>
      <c r="HQB120" s="43"/>
      <c r="HQC120" s="43"/>
      <c r="HQD120" s="43"/>
      <c r="HQE120" s="43"/>
      <c r="HQF120" s="43"/>
      <c r="HQG120" s="43"/>
      <c r="HQH120" s="43"/>
      <c r="HQI120" s="43"/>
      <c r="HQJ120" s="43"/>
      <c r="HQK120" s="43"/>
      <c r="HQL120" s="43"/>
      <c r="HQM120" s="43"/>
      <c r="HQN120" s="43"/>
      <c r="HQO120" s="43"/>
      <c r="HQP120" s="43"/>
      <c r="HQQ120" s="43"/>
      <c r="HQR120" s="43"/>
      <c r="HQS120" s="43"/>
      <c r="HQT120" s="43"/>
      <c r="HQU120" s="43"/>
      <c r="HQV120" s="43"/>
      <c r="HQW120" s="43"/>
      <c r="HQX120" s="43"/>
      <c r="HQY120" s="43"/>
      <c r="HQZ120" s="43"/>
      <c r="HRA120" s="43"/>
      <c r="HRB120" s="43"/>
      <c r="HRC120" s="43"/>
      <c r="HRD120" s="43"/>
      <c r="HRE120" s="43"/>
      <c r="HRF120" s="43"/>
      <c r="HRG120" s="43"/>
      <c r="HRH120" s="43"/>
      <c r="HRI120" s="43"/>
      <c r="HRJ120" s="43"/>
      <c r="HRK120" s="43"/>
      <c r="HRL120" s="43"/>
      <c r="HRM120" s="43"/>
      <c r="HRN120" s="43"/>
      <c r="HRO120" s="43"/>
      <c r="HRP120" s="43"/>
      <c r="HRQ120" s="43"/>
      <c r="HRR120" s="43"/>
      <c r="HRS120" s="43"/>
      <c r="HRT120" s="43"/>
      <c r="HRU120" s="43"/>
      <c r="HRV120" s="43"/>
      <c r="HRW120" s="43"/>
      <c r="HRX120" s="43"/>
      <c r="HRY120" s="43"/>
      <c r="HRZ120" s="43"/>
      <c r="HSA120" s="43"/>
      <c r="HSB120" s="43"/>
      <c r="HSC120" s="43"/>
      <c r="HSD120" s="43"/>
      <c r="HSE120" s="43"/>
      <c r="HSF120" s="43"/>
      <c r="HSG120" s="43"/>
      <c r="HSH120" s="43"/>
      <c r="HSI120" s="43"/>
      <c r="HSJ120" s="43"/>
      <c r="HSK120" s="43"/>
      <c r="HSL120" s="43"/>
      <c r="HSM120" s="43"/>
      <c r="HSN120" s="43"/>
      <c r="HSO120" s="43"/>
      <c r="HSP120" s="43"/>
      <c r="HSQ120" s="43"/>
      <c r="HSR120" s="43"/>
      <c r="HSS120" s="43"/>
      <c r="HST120" s="43"/>
      <c r="HSU120" s="43"/>
      <c r="HSV120" s="43"/>
      <c r="HSW120" s="43"/>
      <c r="HSX120" s="43"/>
      <c r="HSY120" s="43"/>
      <c r="HSZ120" s="43"/>
      <c r="HTA120" s="43"/>
      <c r="HTB120" s="43"/>
      <c r="HTC120" s="43"/>
      <c r="HTD120" s="43"/>
      <c r="HTE120" s="43"/>
      <c r="HTF120" s="43"/>
      <c r="HTG120" s="43"/>
      <c r="HTH120" s="43"/>
      <c r="HTI120" s="43"/>
      <c r="HTJ120" s="43"/>
      <c r="HTK120" s="43"/>
      <c r="HTL120" s="43"/>
      <c r="HTM120" s="43"/>
      <c r="HTN120" s="43"/>
      <c r="HTO120" s="43"/>
      <c r="HTP120" s="43"/>
      <c r="HTQ120" s="43"/>
      <c r="HTR120" s="43"/>
      <c r="HTS120" s="43"/>
      <c r="HTT120" s="43"/>
      <c r="HTU120" s="43"/>
      <c r="HTV120" s="43"/>
      <c r="HTW120" s="43"/>
      <c r="HTX120" s="43"/>
      <c r="HTY120" s="43"/>
      <c r="HTZ120" s="43"/>
      <c r="HUA120" s="43"/>
      <c r="HUB120" s="43"/>
      <c r="HUC120" s="43"/>
      <c r="HUD120" s="43"/>
      <c r="HUE120" s="43"/>
      <c r="HUF120" s="43"/>
      <c r="HUG120" s="43"/>
      <c r="HUH120" s="43"/>
      <c r="HUI120" s="43"/>
      <c r="HUJ120" s="43"/>
      <c r="HUK120" s="43"/>
      <c r="HUL120" s="43"/>
      <c r="HUM120" s="43"/>
      <c r="HUN120" s="43"/>
      <c r="HUO120" s="43"/>
      <c r="HUP120" s="43"/>
      <c r="HUQ120" s="43"/>
      <c r="HUR120" s="43"/>
      <c r="HUS120" s="43"/>
      <c r="HUT120" s="43"/>
      <c r="HUU120" s="43"/>
      <c r="HUV120" s="43"/>
      <c r="HUW120" s="43"/>
      <c r="HUX120" s="43"/>
      <c r="HUY120" s="43"/>
      <c r="HUZ120" s="43"/>
      <c r="HVA120" s="43"/>
      <c r="HVB120" s="43"/>
      <c r="HVC120" s="43"/>
      <c r="HVD120" s="43"/>
      <c r="HVE120" s="43"/>
      <c r="HVF120" s="43"/>
      <c r="HVG120" s="43"/>
      <c r="HVH120" s="43"/>
      <c r="HVI120" s="43"/>
      <c r="HVJ120" s="43"/>
      <c r="HVK120" s="43"/>
      <c r="HVL120" s="43"/>
      <c r="HVM120" s="43"/>
      <c r="HVN120" s="43"/>
      <c r="HVO120" s="43"/>
      <c r="HVP120" s="43"/>
      <c r="HVQ120" s="43"/>
      <c r="HVR120" s="43"/>
      <c r="HVS120" s="43"/>
      <c r="HVT120" s="43"/>
      <c r="HVU120" s="43"/>
      <c r="HVV120" s="43"/>
      <c r="HVW120" s="43"/>
      <c r="HVX120" s="43"/>
      <c r="HVY120" s="43"/>
      <c r="HVZ120" s="43"/>
      <c r="HWA120" s="43"/>
      <c r="HWB120" s="43"/>
      <c r="HWC120" s="43"/>
      <c r="HWD120" s="43"/>
      <c r="HWE120" s="43"/>
      <c r="HWF120" s="43"/>
      <c r="HWG120" s="43"/>
      <c r="HWH120" s="43"/>
      <c r="HWI120" s="43"/>
      <c r="HWJ120" s="43"/>
      <c r="HWK120" s="43"/>
      <c r="HWL120" s="43"/>
      <c r="HWM120" s="43"/>
      <c r="HWN120" s="43"/>
      <c r="HWO120" s="43"/>
      <c r="HWP120" s="43"/>
      <c r="HWQ120" s="43"/>
      <c r="HWR120" s="43"/>
      <c r="HWS120" s="43"/>
      <c r="HWT120" s="43"/>
      <c r="HWU120" s="43"/>
      <c r="HWV120" s="43"/>
      <c r="HWW120" s="43"/>
      <c r="HWX120" s="43"/>
      <c r="HWY120" s="43"/>
      <c r="HWZ120" s="43"/>
      <c r="HXA120" s="43"/>
      <c r="HXB120" s="43"/>
      <c r="HXC120" s="43"/>
      <c r="HXD120" s="43"/>
      <c r="HXE120" s="43"/>
      <c r="HXF120" s="43"/>
      <c r="HXG120" s="43"/>
      <c r="HXH120" s="43"/>
      <c r="HXI120" s="43"/>
      <c r="HXJ120" s="43"/>
      <c r="HXK120" s="43"/>
      <c r="HXL120" s="43"/>
      <c r="HXM120" s="43"/>
      <c r="HXN120" s="43"/>
      <c r="HXO120" s="43"/>
      <c r="HXP120" s="43"/>
      <c r="HXQ120" s="43"/>
      <c r="HXR120" s="43"/>
      <c r="HXS120" s="43"/>
      <c r="HXT120" s="43"/>
      <c r="HXU120" s="43"/>
      <c r="HXV120" s="43"/>
      <c r="HXW120" s="43"/>
      <c r="HXX120" s="43"/>
      <c r="HXY120" s="43"/>
      <c r="HXZ120" s="43"/>
      <c r="HYA120" s="43"/>
      <c r="HYB120" s="43"/>
      <c r="HYC120" s="43"/>
      <c r="HYD120" s="43"/>
      <c r="HYE120" s="43"/>
      <c r="HYF120" s="43"/>
      <c r="HYG120" s="43"/>
      <c r="HYH120" s="43"/>
      <c r="HYI120" s="43"/>
      <c r="HYJ120" s="43"/>
      <c r="HYK120" s="43"/>
      <c r="HYL120" s="43"/>
      <c r="HYM120" s="43"/>
      <c r="HYN120" s="43"/>
      <c r="HYO120" s="43"/>
      <c r="HYP120" s="43"/>
      <c r="HYQ120" s="43"/>
      <c r="HYR120" s="43"/>
      <c r="HYS120" s="43"/>
      <c r="HYT120" s="43"/>
      <c r="HYU120" s="43"/>
      <c r="HYV120" s="43"/>
      <c r="HYW120" s="43"/>
      <c r="HYX120" s="43"/>
      <c r="HYY120" s="43"/>
      <c r="HYZ120" s="43"/>
      <c r="HZA120" s="43"/>
      <c r="HZB120" s="43"/>
      <c r="HZC120" s="43"/>
      <c r="HZD120" s="43"/>
      <c r="HZE120" s="43"/>
      <c r="HZF120" s="43"/>
      <c r="HZG120" s="43"/>
      <c r="HZH120" s="43"/>
      <c r="HZI120" s="43"/>
      <c r="HZJ120" s="43"/>
      <c r="HZK120" s="43"/>
      <c r="HZL120" s="43"/>
      <c r="HZM120" s="43"/>
      <c r="HZN120" s="43"/>
      <c r="HZO120" s="43"/>
      <c r="HZP120" s="43"/>
      <c r="HZQ120" s="43"/>
      <c r="HZR120" s="43"/>
      <c r="HZS120" s="43"/>
      <c r="HZT120" s="43"/>
      <c r="HZU120" s="43"/>
      <c r="HZV120" s="43"/>
      <c r="HZW120" s="43"/>
      <c r="HZX120" s="43"/>
      <c r="HZY120" s="43"/>
      <c r="HZZ120" s="43"/>
      <c r="IAA120" s="43"/>
      <c r="IAB120" s="43"/>
      <c r="IAC120" s="43"/>
      <c r="IAD120" s="43"/>
      <c r="IAE120" s="43"/>
      <c r="IAF120" s="43"/>
      <c r="IAG120" s="43"/>
      <c r="IAH120" s="43"/>
      <c r="IAI120" s="43"/>
      <c r="IAJ120" s="43"/>
      <c r="IAK120" s="43"/>
      <c r="IAL120" s="43"/>
      <c r="IAM120" s="43"/>
      <c r="IAN120" s="43"/>
      <c r="IAO120" s="43"/>
      <c r="IAP120" s="43"/>
      <c r="IAQ120" s="43"/>
      <c r="IAR120" s="43"/>
      <c r="IAS120" s="43"/>
      <c r="IAT120" s="43"/>
      <c r="IAU120" s="43"/>
      <c r="IAV120" s="43"/>
      <c r="IAW120" s="43"/>
      <c r="IAX120" s="43"/>
      <c r="IAY120" s="43"/>
      <c r="IAZ120" s="43"/>
      <c r="IBA120" s="43"/>
      <c r="IBB120" s="43"/>
      <c r="IBC120" s="43"/>
      <c r="IBD120" s="43"/>
      <c r="IBE120" s="43"/>
      <c r="IBF120" s="43"/>
      <c r="IBG120" s="43"/>
      <c r="IBH120" s="43"/>
      <c r="IBI120" s="43"/>
      <c r="IBJ120" s="43"/>
      <c r="IBK120" s="43"/>
      <c r="IBL120" s="43"/>
      <c r="IBM120" s="43"/>
      <c r="IBN120" s="43"/>
      <c r="IBO120" s="43"/>
      <c r="IBP120" s="43"/>
      <c r="IBQ120" s="43"/>
      <c r="IBR120" s="43"/>
      <c r="IBS120" s="43"/>
      <c r="IBT120" s="43"/>
      <c r="IBU120" s="43"/>
      <c r="IBV120" s="43"/>
      <c r="IBW120" s="43"/>
      <c r="IBX120" s="43"/>
      <c r="IBY120" s="43"/>
      <c r="IBZ120" s="43"/>
      <c r="ICA120" s="43"/>
      <c r="ICB120" s="43"/>
      <c r="ICC120" s="43"/>
      <c r="ICD120" s="43"/>
      <c r="ICE120" s="43"/>
      <c r="ICF120" s="43"/>
      <c r="ICG120" s="43"/>
      <c r="ICH120" s="43"/>
      <c r="ICI120" s="43"/>
      <c r="ICJ120" s="43"/>
      <c r="ICK120" s="43"/>
      <c r="ICL120" s="43"/>
      <c r="ICM120" s="43"/>
      <c r="ICN120" s="43"/>
      <c r="ICO120" s="43"/>
      <c r="ICP120" s="43"/>
      <c r="ICQ120" s="43"/>
      <c r="ICR120" s="43"/>
      <c r="ICS120" s="43"/>
      <c r="ICT120" s="43"/>
      <c r="ICU120" s="43"/>
      <c r="ICV120" s="43"/>
      <c r="ICW120" s="43"/>
      <c r="ICX120" s="43"/>
      <c r="ICY120" s="43"/>
      <c r="ICZ120" s="43"/>
      <c r="IDA120" s="43"/>
      <c r="IDB120" s="43"/>
      <c r="IDC120" s="43"/>
      <c r="IDD120" s="43"/>
      <c r="IDE120" s="43"/>
      <c r="IDF120" s="43"/>
      <c r="IDG120" s="43"/>
      <c r="IDH120" s="43"/>
      <c r="IDI120" s="43"/>
      <c r="IDJ120" s="43"/>
      <c r="IDK120" s="43"/>
      <c r="IDL120" s="43"/>
      <c r="IDM120" s="43"/>
      <c r="IDN120" s="43"/>
      <c r="IDO120" s="43"/>
      <c r="IDP120" s="43"/>
      <c r="IDQ120" s="43"/>
      <c r="IDR120" s="43"/>
      <c r="IDS120" s="43"/>
      <c r="IDT120" s="43"/>
      <c r="IDU120" s="43"/>
      <c r="IDV120" s="43"/>
      <c r="IDW120" s="43"/>
      <c r="IDX120" s="43"/>
      <c r="IDY120" s="43"/>
      <c r="IDZ120" s="43"/>
      <c r="IEA120" s="43"/>
      <c r="IEB120" s="43"/>
      <c r="IEC120" s="43"/>
      <c r="IED120" s="43"/>
      <c r="IEE120" s="43"/>
      <c r="IEF120" s="43"/>
      <c r="IEG120" s="43"/>
      <c r="IEH120" s="43"/>
      <c r="IEI120" s="43"/>
      <c r="IEJ120" s="43"/>
      <c r="IEK120" s="43"/>
      <c r="IEL120" s="43"/>
      <c r="IEM120" s="43"/>
      <c r="IEN120" s="43"/>
      <c r="IEO120" s="43"/>
      <c r="IEP120" s="43"/>
      <c r="IEQ120" s="43"/>
      <c r="IER120" s="43"/>
      <c r="IES120" s="43"/>
      <c r="IET120" s="43"/>
      <c r="IEU120" s="43"/>
      <c r="IEV120" s="43"/>
      <c r="IEW120" s="43"/>
      <c r="IEX120" s="43"/>
      <c r="IEY120" s="43"/>
      <c r="IEZ120" s="43"/>
      <c r="IFA120" s="43"/>
      <c r="IFB120" s="43"/>
      <c r="IFC120" s="43"/>
      <c r="IFD120" s="43"/>
      <c r="IFE120" s="43"/>
      <c r="IFF120" s="43"/>
      <c r="IFG120" s="43"/>
      <c r="IFH120" s="43"/>
      <c r="IFI120" s="43"/>
      <c r="IFJ120" s="43"/>
      <c r="IFK120" s="43"/>
      <c r="IFL120" s="43"/>
      <c r="IFM120" s="43"/>
      <c r="IFN120" s="43"/>
      <c r="IFO120" s="43"/>
      <c r="IFP120" s="43"/>
      <c r="IFQ120" s="43"/>
      <c r="IFR120" s="43"/>
      <c r="IFS120" s="43"/>
      <c r="IFT120" s="43"/>
      <c r="IFU120" s="43"/>
      <c r="IFV120" s="43"/>
      <c r="IFW120" s="43"/>
      <c r="IFX120" s="43"/>
      <c r="IFY120" s="43"/>
      <c r="IFZ120" s="43"/>
      <c r="IGA120" s="43"/>
      <c r="IGB120" s="43"/>
      <c r="IGC120" s="43"/>
      <c r="IGD120" s="43"/>
      <c r="IGE120" s="43"/>
      <c r="IGF120" s="43"/>
      <c r="IGG120" s="43"/>
      <c r="IGH120" s="43"/>
      <c r="IGI120" s="43"/>
      <c r="IGJ120" s="43"/>
      <c r="IGK120" s="43"/>
      <c r="IGL120" s="43"/>
      <c r="IGM120" s="43"/>
      <c r="IGN120" s="43"/>
      <c r="IGO120" s="43"/>
      <c r="IGP120" s="43"/>
      <c r="IGQ120" s="43"/>
      <c r="IGR120" s="43"/>
      <c r="IGS120" s="43"/>
      <c r="IGT120" s="43"/>
      <c r="IGU120" s="43"/>
      <c r="IGV120" s="43"/>
      <c r="IGW120" s="43"/>
      <c r="IGX120" s="43"/>
      <c r="IGY120" s="43"/>
      <c r="IGZ120" s="43"/>
      <c r="IHA120" s="43"/>
      <c r="IHB120" s="43"/>
      <c r="IHC120" s="43"/>
      <c r="IHD120" s="43"/>
      <c r="IHE120" s="43"/>
      <c r="IHF120" s="43"/>
      <c r="IHG120" s="43"/>
      <c r="IHH120" s="43"/>
      <c r="IHI120" s="43"/>
      <c r="IHJ120" s="43"/>
      <c r="IHK120" s="43"/>
      <c r="IHL120" s="43"/>
      <c r="IHM120" s="43"/>
      <c r="IHN120" s="43"/>
      <c r="IHO120" s="43"/>
      <c r="IHP120" s="43"/>
      <c r="IHQ120" s="43"/>
      <c r="IHR120" s="43"/>
      <c r="IHS120" s="43"/>
      <c r="IHT120" s="43"/>
      <c r="IHU120" s="43"/>
      <c r="IHV120" s="43"/>
      <c r="IHW120" s="43"/>
      <c r="IHX120" s="43"/>
      <c r="IHY120" s="43"/>
      <c r="IHZ120" s="43"/>
      <c r="IIA120" s="43"/>
      <c r="IIB120" s="43"/>
      <c r="IIC120" s="43"/>
      <c r="IID120" s="43"/>
      <c r="IIE120" s="43"/>
      <c r="IIF120" s="43"/>
      <c r="IIG120" s="43"/>
      <c r="IIH120" s="43"/>
      <c r="III120" s="43"/>
      <c r="IIJ120" s="43"/>
      <c r="IIK120" s="43"/>
      <c r="IIL120" s="43"/>
      <c r="IIM120" s="43"/>
      <c r="IIN120" s="43"/>
      <c r="IIO120" s="43"/>
      <c r="IIP120" s="43"/>
      <c r="IIQ120" s="43"/>
      <c r="IIR120" s="43"/>
      <c r="IIS120" s="43"/>
      <c r="IIT120" s="43"/>
      <c r="IIU120" s="43"/>
      <c r="IIV120" s="43"/>
      <c r="IIW120" s="43"/>
      <c r="IIX120" s="43"/>
      <c r="IIY120" s="43"/>
      <c r="IIZ120" s="43"/>
      <c r="IJA120" s="43"/>
      <c r="IJB120" s="43"/>
      <c r="IJC120" s="43"/>
      <c r="IJD120" s="43"/>
      <c r="IJE120" s="43"/>
      <c r="IJF120" s="43"/>
      <c r="IJG120" s="43"/>
      <c r="IJH120" s="43"/>
      <c r="IJI120" s="43"/>
      <c r="IJJ120" s="43"/>
      <c r="IJK120" s="43"/>
      <c r="IJL120" s="43"/>
      <c r="IJM120" s="43"/>
      <c r="IJN120" s="43"/>
      <c r="IJO120" s="43"/>
      <c r="IJP120" s="43"/>
      <c r="IJQ120" s="43"/>
      <c r="IJR120" s="43"/>
      <c r="IJS120" s="43"/>
      <c r="IJT120" s="43"/>
      <c r="IJU120" s="43"/>
      <c r="IJV120" s="43"/>
      <c r="IJW120" s="43"/>
      <c r="IJX120" s="43"/>
      <c r="IJY120" s="43"/>
      <c r="IJZ120" s="43"/>
      <c r="IKA120" s="43"/>
      <c r="IKB120" s="43"/>
      <c r="IKC120" s="43"/>
      <c r="IKD120" s="43"/>
      <c r="IKE120" s="43"/>
      <c r="IKF120" s="43"/>
      <c r="IKG120" s="43"/>
      <c r="IKH120" s="43"/>
      <c r="IKI120" s="43"/>
      <c r="IKJ120" s="43"/>
      <c r="IKK120" s="43"/>
      <c r="IKL120" s="43"/>
      <c r="IKM120" s="43"/>
      <c r="IKN120" s="43"/>
      <c r="IKO120" s="43"/>
      <c r="IKP120" s="43"/>
      <c r="IKQ120" s="43"/>
      <c r="IKR120" s="43"/>
      <c r="IKS120" s="43"/>
      <c r="IKT120" s="43"/>
      <c r="IKU120" s="43"/>
      <c r="IKV120" s="43"/>
      <c r="IKW120" s="43"/>
      <c r="IKX120" s="43"/>
      <c r="IKY120" s="43"/>
      <c r="IKZ120" s="43"/>
      <c r="ILA120" s="43"/>
      <c r="ILB120" s="43"/>
      <c r="ILC120" s="43"/>
      <c r="ILD120" s="43"/>
      <c r="ILE120" s="43"/>
      <c r="ILF120" s="43"/>
      <c r="ILG120" s="43"/>
      <c r="ILH120" s="43"/>
      <c r="ILI120" s="43"/>
      <c r="ILJ120" s="43"/>
      <c r="ILK120" s="43"/>
      <c r="ILL120" s="43"/>
      <c r="ILM120" s="43"/>
      <c r="ILN120" s="43"/>
      <c r="ILO120" s="43"/>
      <c r="ILP120" s="43"/>
      <c r="ILQ120" s="43"/>
      <c r="ILR120" s="43"/>
      <c r="ILS120" s="43"/>
      <c r="ILT120" s="43"/>
      <c r="ILU120" s="43"/>
      <c r="ILV120" s="43"/>
      <c r="ILW120" s="43"/>
      <c r="ILX120" s="43"/>
      <c r="ILY120" s="43"/>
      <c r="ILZ120" s="43"/>
      <c r="IMA120" s="43"/>
      <c r="IMB120" s="43"/>
      <c r="IMC120" s="43"/>
      <c r="IMD120" s="43"/>
      <c r="IME120" s="43"/>
      <c r="IMF120" s="43"/>
      <c r="IMG120" s="43"/>
      <c r="IMH120" s="43"/>
      <c r="IMI120" s="43"/>
      <c r="IMJ120" s="43"/>
      <c r="IMK120" s="43"/>
      <c r="IML120" s="43"/>
      <c r="IMM120" s="43"/>
      <c r="IMN120" s="43"/>
      <c r="IMO120" s="43"/>
      <c r="IMP120" s="43"/>
      <c r="IMQ120" s="43"/>
      <c r="IMR120" s="43"/>
      <c r="IMS120" s="43"/>
      <c r="IMT120" s="43"/>
      <c r="IMU120" s="43"/>
      <c r="IMV120" s="43"/>
      <c r="IMW120" s="43"/>
      <c r="IMX120" s="43"/>
      <c r="IMY120" s="43"/>
      <c r="IMZ120" s="43"/>
      <c r="INA120" s="43"/>
      <c r="INB120" s="43"/>
      <c r="INC120" s="43"/>
      <c r="IND120" s="43"/>
      <c r="INE120" s="43"/>
      <c r="INF120" s="43"/>
      <c r="ING120" s="43"/>
      <c r="INH120" s="43"/>
      <c r="INI120" s="43"/>
      <c r="INJ120" s="43"/>
      <c r="INK120" s="43"/>
      <c r="INL120" s="43"/>
      <c r="INM120" s="43"/>
      <c r="INN120" s="43"/>
      <c r="INO120" s="43"/>
      <c r="INP120" s="43"/>
      <c r="INQ120" s="43"/>
      <c r="INR120" s="43"/>
      <c r="INS120" s="43"/>
      <c r="INT120" s="43"/>
      <c r="INU120" s="43"/>
      <c r="INV120" s="43"/>
      <c r="INW120" s="43"/>
      <c r="INX120" s="43"/>
      <c r="INY120" s="43"/>
      <c r="INZ120" s="43"/>
      <c r="IOA120" s="43"/>
      <c r="IOB120" s="43"/>
      <c r="IOC120" s="43"/>
      <c r="IOD120" s="43"/>
      <c r="IOE120" s="43"/>
      <c r="IOF120" s="43"/>
      <c r="IOG120" s="43"/>
      <c r="IOH120" s="43"/>
      <c r="IOI120" s="43"/>
      <c r="IOJ120" s="43"/>
      <c r="IOK120" s="43"/>
      <c r="IOL120" s="43"/>
      <c r="IOM120" s="43"/>
      <c r="ION120" s="43"/>
      <c r="IOO120" s="43"/>
      <c r="IOP120" s="43"/>
      <c r="IOQ120" s="43"/>
      <c r="IOR120" s="43"/>
      <c r="IOS120" s="43"/>
      <c r="IOT120" s="43"/>
      <c r="IOU120" s="43"/>
      <c r="IOV120" s="43"/>
      <c r="IOW120" s="43"/>
      <c r="IOX120" s="43"/>
      <c r="IOY120" s="43"/>
      <c r="IOZ120" s="43"/>
      <c r="IPA120" s="43"/>
      <c r="IPB120" s="43"/>
      <c r="IPC120" s="43"/>
      <c r="IPD120" s="43"/>
      <c r="IPE120" s="43"/>
      <c r="IPF120" s="43"/>
      <c r="IPG120" s="43"/>
      <c r="IPH120" s="43"/>
      <c r="IPI120" s="43"/>
      <c r="IPJ120" s="43"/>
      <c r="IPK120" s="43"/>
      <c r="IPL120" s="43"/>
      <c r="IPM120" s="43"/>
      <c r="IPN120" s="43"/>
      <c r="IPO120" s="43"/>
      <c r="IPP120" s="43"/>
      <c r="IPQ120" s="43"/>
      <c r="IPR120" s="43"/>
      <c r="IPS120" s="43"/>
      <c r="IPT120" s="43"/>
      <c r="IPU120" s="43"/>
      <c r="IPV120" s="43"/>
      <c r="IPW120" s="43"/>
      <c r="IPX120" s="43"/>
      <c r="IPY120" s="43"/>
      <c r="IPZ120" s="43"/>
      <c r="IQA120" s="43"/>
      <c r="IQB120" s="43"/>
      <c r="IQC120" s="43"/>
      <c r="IQD120" s="43"/>
      <c r="IQE120" s="43"/>
      <c r="IQF120" s="43"/>
      <c r="IQG120" s="43"/>
      <c r="IQH120" s="43"/>
      <c r="IQI120" s="43"/>
      <c r="IQJ120" s="43"/>
      <c r="IQK120" s="43"/>
      <c r="IQL120" s="43"/>
      <c r="IQM120" s="43"/>
      <c r="IQN120" s="43"/>
      <c r="IQO120" s="43"/>
      <c r="IQP120" s="43"/>
      <c r="IQQ120" s="43"/>
      <c r="IQR120" s="43"/>
      <c r="IQS120" s="43"/>
      <c r="IQT120" s="43"/>
      <c r="IQU120" s="43"/>
      <c r="IQV120" s="43"/>
      <c r="IQW120" s="43"/>
      <c r="IQX120" s="43"/>
      <c r="IQY120" s="43"/>
      <c r="IQZ120" s="43"/>
      <c r="IRA120" s="43"/>
      <c r="IRB120" s="43"/>
      <c r="IRC120" s="43"/>
      <c r="IRD120" s="43"/>
      <c r="IRE120" s="43"/>
      <c r="IRF120" s="43"/>
      <c r="IRG120" s="43"/>
      <c r="IRH120" s="43"/>
      <c r="IRI120" s="43"/>
      <c r="IRJ120" s="43"/>
      <c r="IRK120" s="43"/>
      <c r="IRL120" s="43"/>
      <c r="IRM120" s="43"/>
      <c r="IRN120" s="43"/>
      <c r="IRO120" s="43"/>
      <c r="IRP120" s="43"/>
      <c r="IRQ120" s="43"/>
      <c r="IRR120" s="43"/>
      <c r="IRS120" s="43"/>
      <c r="IRT120" s="43"/>
      <c r="IRU120" s="43"/>
      <c r="IRV120" s="43"/>
      <c r="IRW120" s="43"/>
      <c r="IRX120" s="43"/>
      <c r="IRY120" s="43"/>
      <c r="IRZ120" s="43"/>
      <c r="ISA120" s="43"/>
      <c r="ISB120" s="43"/>
      <c r="ISC120" s="43"/>
      <c r="ISD120" s="43"/>
      <c r="ISE120" s="43"/>
      <c r="ISF120" s="43"/>
      <c r="ISG120" s="43"/>
      <c r="ISH120" s="43"/>
      <c r="ISI120" s="43"/>
      <c r="ISJ120" s="43"/>
      <c r="ISK120" s="43"/>
      <c r="ISL120" s="43"/>
      <c r="ISM120" s="43"/>
      <c r="ISN120" s="43"/>
      <c r="ISO120" s="43"/>
      <c r="ISP120" s="43"/>
      <c r="ISQ120" s="43"/>
      <c r="ISR120" s="43"/>
      <c r="ISS120" s="43"/>
      <c r="IST120" s="43"/>
      <c r="ISU120" s="43"/>
      <c r="ISV120" s="43"/>
      <c r="ISW120" s="43"/>
      <c r="ISX120" s="43"/>
      <c r="ISY120" s="43"/>
      <c r="ISZ120" s="43"/>
      <c r="ITA120" s="43"/>
      <c r="ITB120" s="43"/>
      <c r="ITC120" s="43"/>
      <c r="ITD120" s="43"/>
      <c r="ITE120" s="43"/>
      <c r="ITF120" s="43"/>
      <c r="ITG120" s="43"/>
      <c r="ITH120" s="43"/>
      <c r="ITI120" s="43"/>
      <c r="ITJ120" s="43"/>
      <c r="ITK120" s="43"/>
      <c r="ITL120" s="43"/>
      <c r="ITM120" s="43"/>
      <c r="ITN120" s="43"/>
      <c r="ITO120" s="43"/>
      <c r="ITP120" s="43"/>
      <c r="ITQ120" s="43"/>
      <c r="ITR120" s="43"/>
      <c r="ITS120" s="43"/>
      <c r="ITT120" s="43"/>
      <c r="ITU120" s="43"/>
      <c r="ITV120" s="43"/>
      <c r="ITW120" s="43"/>
      <c r="ITX120" s="43"/>
      <c r="ITY120" s="43"/>
      <c r="ITZ120" s="43"/>
      <c r="IUA120" s="43"/>
      <c r="IUB120" s="43"/>
      <c r="IUC120" s="43"/>
      <c r="IUD120" s="43"/>
      <c r="IUE120" s="43"/>
      <c r="IUF120" s="43"/>
      <c r="IUG120" s="43"/>
      <c r="IUH120" s="43"/>
      <c r="IUI120" s="43"/>
      <c r="IUJ120" s="43"/>
      <c r="IUK120" s="43"/>
      <c r="IUL120" s="43"/>
      <c r="IUM120" s="43"/>
      <c r="IUN120" s="43"/>
      <c r="IUO120" s="43"/>
      <c r="IUP120" s="43"/>
      <c r="IUQ120" s="43"/>
      <c r="IUR120" s="43"/>
      <c r="IUS120" s="43"/>
      <c r="IUT120" s="43"/>
      <c r="IUU120" s="43"/>
      <c r="IUV120" s="43"/>
      <c r="IUW120" s="43"/>
      <c r="IUX120" s="43"/>
      <c r="IUY120" s="43"/>
      <c r="IUZ120" s="43"/>
      <c r="IVA120" s="43"/>
      <c r="IVB120" s="43"/>
      <c r="IVC120" s="43"/>
      <c r="IVD120" s="43"/>
      <c r="IVE120" s="43"/>
      <c r="IVF120" s="43"/>
      <c r="IVG120" s="43"/>
      <c r="IVH120" s="43"/>
      <c r="IVI120" s="43"/>
      <c r="IVJ120" s="43"/>
      <c r="IVK120" s="43"/>
      <c r="IVL120" s="43"/>
      <c r="IVM120" s="43"/>
      <c r="IVN120" s="43"/>
      <c r="IVO120" s="43"/>
      <c r="IVP120" s="43"/>
      <c r="IVQ120" s="43"/>
      <c r="IVR120" s="43"/>
      <c r="IVS120" s="43"/>
      <c r="IVT120" s="43"/>
      <c r="IVU120" s="43"/>
      <c r="IVV120" s="43"/>
      <c r="IVW120" s="43"/>
      <c r="IVX120" s="43"/>
      <c r="IVY120" s="43"/>
      <c r="IVZ120" s="43"/>
      <c r="IWA120" s="43"/>
      <c r="IWB120" s="43"/>
      <c r="IWC120" s="43"/>
      <c r="IWD120" s="43"/>
      <c r="IWE120" s="43"/>
      <c r="IWF120" s="43"/>
      <c r="IWG120" s="43"/>
      <c r="IWH120" s="43"/>
      <c r="IWI120" s="43"/>
      <c r="IWJ120" s="43"/>
      <c r="IWK120" s="43"/>
      <c r="IWL120" s="43"/>
      <c r="IWM120" s="43"/>
      <c r="IWN120" s="43"/>
      <c r="IWO120" s="43"/>
      <c r="IWP120" s="43"/>
      <c r="IWQ120" s="43"/>
      <c r="IWR120" s="43"/>
      <c r="IWS120" s="43"/>
      <c r="IWT120" s="43"/>
      <c r="IWU120" s="43"/>
      <c r="IWV120" s="43"/>
      <c r="IWW120" s="43"/>
      <c r="IWX120" s="43"/>
      <c r="IWY120" s="43"/>
      <c r="IWZ120" s="43"/>
      <c r="IXA120" s="43"/>
      <c r="IXB120" s="43"/>
      <c r="IXC120" s="43"/>
      <c r="IXD120" s="43"/>
      <c r="IXE120" s="43"/>
      <c r="IXF120" s="43"/>
      <c r="IXG120" s="43"/>
      <c r="IXH120" s="43"/>
      <c r="IXI120" s="43"/>
      <c r="IXJ120" s="43"/>
      <c r="IXK120" s="43"/>
      <c r="IXL120" s="43"/>
      <c r="IXM120" s="43"/>
      <c r="IXN120" s="43"/>
      <c r="IXO120" s="43"/>
      <c r="IXP120" s="43"/>
      <c r="IXQ120" s="43"/>
      <c r="IXR120" s="43"/>
      <c r="IXS120" s="43"/>
      <c r="IXT120" s="43"/>
      <c r="IXU120" s="43"/>
      <c r="IXV120" s="43"/>
      <c r="IXW120" s="43"/>
      <c r="IXX120" s="43"/>
      <c r="IXY120" s="43"/>
      <c r="IXZ120" s="43"/>
      <c r="IYA120" s="43"/>
      <c r="IYB120" s="43"/>
      <c r="IYC120" s="43"/>
      <c r="IYD120" s="43"/>
      <c r="IYE120" s="43"/>
      <c r="IYF120" s="43"/>
      <c r="IYG120" s="43"/>
      <c r="IYH120" s="43"/>
      <c r="IYI120" s="43"/>
      <c r="IYJ120" s="43"/>
      <c r="IYK120" s="43"/>
      <c r="IYL120" s="43"/>
      <c r="IYM120" s="43"/>
      <c r="IYN120" s="43"/>
      <c r="IYO120" s="43"/>
      <c r="IYP120" s="43"/>
      <c r="IYQ120" s="43"/>
      <c r="IYR120" s="43"/>
      <c r="IYS120" s="43"/>
      <c r="IYT120" s="43"/>
      <c r="IYU120" s="43"/>
      <c r="IYV120" s="43"/>
      <c r="IYW120" s="43"/>
      <c r="IYX120" s="43"/>
      <c r="IYY120" s="43"/>
      <c r="IYZ120" s="43"/>
      <c r="IZA120" s="43"/>
      <c r="IZB120" s="43"/>
      <c r="IZC120" s="43"/>
      <c r="IZD120" s="43"/>
      <c r="IZE120" s="43"/>
      <c r="IZF120" s="43"/>
      <c r="IZG120" s="43"/>
      <c r="IZH120" s="43"/>
      <c r="IZI120" s="43"/>
      <c r="IZJ120" s="43"/>
      <c r="IZK120" s="43"/>
      <c r="IZL120" s="43"/>
      <c r="IZM120" s="43"/>
      <c r="IZN120" s="43"/>
      <c r="IZO120" s="43"/>
      <c r="IZP120" s="43"/>
      <c r="IZQ120" s="43"/>
      <c r="IZR120" s="43"/>
      <c r="IZS120" s="43"/>
      <c r="IZT120" s="43"/>
      <c r="IZU120" s="43"/>
      <c r="IZV120" s="43"/>
      <c r="IZW120" s="43"/>
      <c r="IZX120" s="43"/>
      <c r="IZY120" s="43"/>
      <c r="IZZ120" s="43"/>
      <c r="JAA120" s="43"/>
      <c r="JAB120" s="43"/>
      <c r="JAC120" s="43"/>
      <c r="JAD120" s="43"/>
      <c r="JAE120" s="43"/>
      <c r="JAF120" s="43"/>
      <c r="JAG120" s="43"/>
      <c r="JAH120" s="43"/>
      <c r="JAI120" s="43"/>
      <c r="JAJ120" s="43"/>
      <c r="JAK120" s="43"/>
      <c r="JAL120" s="43"/>
      <c r="JAM120" s="43"/>
      <c r="JAN120" s="43"/>
      <c r="JAO120" s="43"/>
      <c r="JAP120" s="43"/>
      <c r="JAQ120" s="43"/>
      <c r="JAR120" s="43"/>
      <c r="JAS120" s="43"/>
      <c r="JAT120" s="43"/>
      <c r="JAU120" s="43"/>
      <c r="JAV120" s="43"/>
      <c r="JAW120" s="43"/>
      <c r="JAX120" s="43"/>
      <c r="JAY120" s="43"/>
      <c r="JAZ120" s="43"/>
      <c r="JBA120" s="43"/>
      <c r="JBB120" s="43"/>
      <c r="JBC120" s="43"/>
      <c r="JBD120" s="43"/>
      <c r="JBE120" s="43"/>
      <c r="JBF120" s="43"/>
      <c r="JBG120" s="43"/>
      <c r="JBH120" s="43"/>
      <c r="JBI120" s="43"/>
      <c r="JBJ120" s="43"/>
      <c r="JBK120" s="43"/>
      <c r="JBL120" s="43"/>
      <c r="JBM120" s="43"/>
      <c r="JBN120" s="43"/>
      <c r="JBO120" s="43"/>
      <c r="JBP120" s="43"/>
      <c r="JBQ120" s="43"/>
      <c r="JBR120" s="43"/>
      <c r="JBS120" s="43"/>
      <c r="JBT120" s="43"/>
      <c r="JBU120" s="43"/>
      <c r="JBV120" s="43"/>
      <c r="JBW120" s="43"/>
      <c r="JBX120" s="43"/>
      <c r="JBY120" s="43"/>
      <c r="JBZ120" s="43"/>
      <c r="JCA120" s="43"/>
      <c r="JCB120" s="43"/>
      <c r="JCC120" s="43"/>
      <c r="JCD120" s="43"/>
      <c r="JCE120" s="43"/>
      <c r="JCF120" s="43"/>
      <c r="JCG120" s="43"/>
      <c r="JCH120" s="43"/>
      <c r="JCI120" s="43"/>
      <c r="JCJ120" s="43"/>
      <c r="JCK120" s="43"/>
      <c r="JCL120" s="43"/>
      <c r="JCM120" s="43"/>
      <c r="JCN120" s="43"/>
      <c r="JCO120" s="43"/>
      <c r="JCP120" s="43"/>
      <c r="JCQ120" s="43"/>
      <c r="JCR120" s="43"/>
      <c r="JCS120" s="43"/>
      <c r="JCT120" s="43"/>
      <c r="JCU120" s="43"/>
      <c r="JCV120" s="43"/>
      <c r="JCW120" s="43"/>
      <c r="JCX120" s="43"/>
      <c r="JCY120" s="43"/>
      <c r="JCZ120" s="43"/>
      <c r="JDA120" s="43"/>
      <c r="JDB120" s="43"/>
      <c r="JDC120" s="43"/>
      <c r="JDD120" s="43"/>
      <c r="JDE120" s="43"/>
      <c r="JDF120" s="43"/>
      <c r="JDG120" s="43"/>
      <c r="JDH120" s="43"/>
      <c r="JDI120" s="43"/>
      <c r="JDJ120" s="43"/>
      <c r="JDK120" s="43"/>
      <c r="JDL120" s="43"/>
      <c r="JDM120" s="43"/>
      <c r="JDN120" s="43"/>
      <c r="JDO120" s="43"/>
      <c r="JDP120" s="43"/>
      <c r="JDQ120" s="43"/>
      <c r="JDR120" s="43"/>
      <c r="JDS120" s="43"/>
      <c r="JDT120" s="43"/>
      <c r="JDU120" s="43"/>
      <c r="JDV120" s="43"/>
      <c r="JDW120" s="43"/>
      <c r="JDX120" s="43"/>
      <c r="JDY120" s="43"/>
      <c r="JDZ120" s="43"/>
      <c r="JEA120" s="43"/>
      <c r="JEB120" s="43"/>
      <c r="JEC120" s="43"/>
      <c r="JED120" s="43"/>
      <c r="JEE120" s="43"/>
      <c r="JEF120" s="43"/>
      <c r="JEG120" s="43"/>
      <c r="JEH120" s="43"/>
      <c r="JEI120" s="43"/>
      <c r="JEJ120" s="43"/>
      <c r="JEK120" s="43"/>
      <c r="JEL120" s="43"/>
      <c r="JEM120" s="43"/>
      <c r="JEN120" s="43"/>
      <c r="JEO120" s="43"/>
      <c r="JEP120" s="43"/>
      <c r="JEQ120" s="43"/>
      <c r="JER120" s="43"/>
      <c r="JES120" s="43"/>
      <c r="JET120" s="43"/>
      <c r="JEU120" s="43"/>
      <c r="JEV120" s="43"/>
      <c r="JEW120" s="43"/>
      <c r="JEX120" s="43"/>
      <c r="JEY120" s="43"/>
      <c r="JEZ120" s="43"/>
      <c r="JFA120" s="43"/>
      <c r="JFB120" s="43"/>
      <c r="JFC120" s="43"/>
      <c r="JFD120" s="43"/>
      <c r="JFE120" s="43"/>
      <c r="JFF120" s="43"/>
      <c r="JFG120" s="43"/>
      <c r="JFH120" s="43"/>
      <c r="JFI120" s="43"/>
      <c r="JFJ120" s="43"/>
      <c r="JFK120" s="43"/>
      <c r="JFL120" s="43"/>
      <c r="JFM120" s="43"/>
      <c r="JFN120" s="43"/>
      <c r="JFO120" s="43"/>
      <c r="JFP120" s="43"/>
      <c r="JFQ120" s="43"/>
      <c r="JFR120" s="43"/>
      <c r="JFS120" s="43"/>
      <c r="JFT120" s="43"/>
      <c r="JFU120" s="43"/>
      <c r="JFV120" s="43"/>
      <c r="JFW120" s="43"/>
      <c r="JFX120" s="43"/>
      <c r="JFY120" s="43"/>
      <c r="JFZ120" s="43"/>
      <c r="JGA120" s="43"/>
      <c r="JGB120" s="43"/>
      <c r="JGC120" s="43"/>
      <c r="JGD120" s="43"/>
      <c r="JGE120" s="43"/>
      <c r="JGF120" s="43"/>
      <c r="JGG120" s="43"/>
      <c r="JGH120" s="43"/>
      <c r="JGI120" s="43"/>
      <c r="JGJ120" s="43"/>
      <c r="JGK120" s="43"/>
      <c r="JGL120" s="43"/>
      <c r="JGM120" s="43"/>
      <c r="JGN120" s="43"/>
      <c r="JGO120" s="43"/>
      <c r="JGP120" s="43"/>
      <c r="JGQ120" s="43"/>
      <c r="JGR120" s="43"/>
      <c r="JGS120" s="43"/>
      <c r="JGT120" s="43"/>
      <c r="JGU120" s="43"/>
      <c r="JGV120" s="43"/>
      <c r="JGW120" s="43"/>
      <c r="JGX120" s="43"/>
      <c r="JGY120" s="43"/>
      <c r="JGZ120" s="43"/>
      <c r="JHA120" s="43"/>
      <c r="JHB120" s="43"/>
      <c r="JHC120" s="43"/>
      <c r="JHD120" s="43"/>
      <c r="JHE120" s="43"/>
      <c r="JHF120" s="43"/>
      <c r="JHG120" s="43"/>
      <c r="JHH120" s="43"/>
      <c r="JHI120" s="43"/>
      <c r="JHJ120" s="43"/>
      <c r="JHK120" s="43"/>
      <c r="JHL120" s="43"/>
      <c r="JHM120" s="43"/>
      <c r="JHN120" s="43"/>
      <c r="JHO120" s="43"/>
      <c r="JHP120" s="43"/>
      <c r="JHQ120" s="43"/>
      <c r="JHR120" s="43"/>
      <c r="JHS120" s="43"/>
      <c r="JHT120" s="43"/>
      <c r="JHU120" s="43"/>
      <c r="JHV120" s="43"/>
      <c r="JHW120" s="43"/>
      <c r="JHX120" s="43"/>
      <c r="JHY120" s="43"/>
      <c r="JHZ120" s="43"/>
      <c r="JIA120" s="43"/>
      <c r="JIB120" s="43"/>
      <c r="JIC120" s="43"/>
      <c r="JID120" s="43"/>
      <c r="JIE120" s="43"/>
      <c r="JIF120" s="43"/>
      <c r="JIG120" s="43"/>
      <c r="JIH120" s="43"/>
      <c r="JII120" s="43"/>
      <c r="JIJ120" s="43"/>
      <c r="JIK120" s="43"/>
      <c r="JIL120" s="43"/>
      <c r="JIM120" s="43"/>
      <c r="JIN120" s="43"/>
      <c r="JIO120" s="43"/>
      <c r="JIP120" s="43"/>
      <c r="JIQ120" s="43"/>
      <c r="JIR120" s="43"/>
      <c r="JIS120" s="43"/>
      <c r="JIT120" s="43"/>
      <c r="JIU120" s="43"/>
      <c r="JIV120" s="43"/>
      <c r="JIW120" s="43"/>
      <c r="JIX120" s="43"/>
      <c r="JIY120" s="43"/>
      <c r="JIZ120" s="43"/>
      <c r="JJA120" s="43"/>
      <c r="JJB120" s="43"/>
      <c r="JJC120" s="43"/>
      <c r="JJD120" s="43"/>
      <c r="JJE120" s="43"/>
      <c r="JJF120" s="43"/>
      <c r="JJG120" s="43"/>
      <c r="JJH120" s="43"/>
      <c r="JJI120" s="43"/>
      <c r="JJJ120" s="43"/>
      <c r="JJK120" s="43"/>
      <c r="JJL120" s="43"/>
      <c r="JJM120" s="43"/>
      <c r="JJN120" s="43"/>
      <c r="JJO120" s="43"/>
      <c r="JJP120" s="43"/>
      <c r="JJQ120" s="43"/>
      <c r="JJR120" s="43"/>
      <c r="JJS120" s="43"/>
      <c r="JJT120" s="43"/>
      <c r="JJU120" s="43"/>
      <c r="JJV120" s="43"/>
      <c r="JJW120" s="43"/>
      <c r="JJX120" s="43"/>
      <c r="JJY120" s="43"/>
      <c r="JJZ120" s="43"/>
      <c r="JKA120" s="43"/>
      <c r="JKB120" s="43"/>
      <c r="JKC120" s="43"/>
      <c r="JKD120" s="43"/>
      <c r="JKE120" s="43"/>
      <c r="JKF120" s="43"/>
      <c r="JKG120" s="43"/>
      <c r="JKH120" s="43"/>
      <c r="JKI120" s="43"/>
      <c r="JKJ120" s="43"/>
      <c r="JKK120" s="43"/>
      <c r="JKL120" s="43"/>
      <c r="JKM120" s="43"/>
      <c r="JKN120" s="43"/>
      <c r="JKO120" s="43"/>
      <c r="JKP120" s="43"/>
      <c r="JKQ120" s="43"/>
      <c r="JKR120" s="43"/>
      <c r="JKS120" s="43"/>
      <c r="JKT120" s="43"/>
      <c r="JKU120" s="43"/>
      <c r="JKV120" s="43"/>
      <c r="JKW120" s="43"/>
      <c r="JKX120" s="43"/>
      <c r="JKY120" s="43"/>
      <c r="JKZ120" s="43"/>
      <c r="JLA120" s="43"/>
      <c r="JLB120" s="43"/>
      <c r="JLC120" s="43"/>
      <c r="JLD120" s="43"/>
      <c r="JLE120" s="43"/>
      <c r="JLF120" s="43"/>
      <c r="JLG120" s="43"/>
      <c r="JLH120" s="43"/>
      <c r="JLI120" s="43"/>
      <c r="JLJ120" s="43"/>
      <c r="JLK120" s="43"/>
      <c r="JLL120" s="43"/>
      <c r="JLM120" s="43"/>
      <c r="JLN120" s="43"/>
      <c r="JLO120" s="43"/>
      <c r="JLP120" s="43"/>
      <c r="JLQ120" s="43"/>
      <c r="JLR120" s="43"/>
      <c r="JLS120" s="43"/>
      <c r="JLT120" s="43"/>
      <c r="JLU120" s="43"/>
      <c r="JLV120" s="43"/>
      <c r="JLW120" s="43"/>
      <c r="JLX120" s="43"/>
      <c r="JLY120" s="43"/>
      <c r="JLZ120" s="43"/>
      <c r="JMA120" s="43"/>
      <c r="JMB120" s="43"/>
      <c r="JMC120" s="43"/>
      <c r="JMD120" s="43"/>
      <c r="JME120" s="43"/>
      <c r="JMF120" s="43"/>
      <c r="JMG120" s="43"/>
      <c r="JMH120" s="43"/>
      <c r="JMI120" s="43"/>
      <c r="JMJ120" s="43"/>
      <c r="JMK120" s="43"/>
      <c r="JML120" s="43"/>
      <c r="JMM120" s="43"/>
      <c r="JMN120" s="43"/>
      <c r="JMO120" s="43"/>
      <c r="JMP120" s="43"/>
      <c r="JMQ120" s="43"/>
      <c r="JMR120" s="43"/>
      <c r="JMS120" s="43"/>
      <c r="JMT120" s="43"/>
      <c r="JMU120" s="43"/>
      <c r="JMV120" s="43"/>
      <c r="JMW120" s="43"/>
      <c r="JMX120" s="43"/>
      <c r="JMY120" s="43"/>
      <c r="JMZ120" s="43"/>
      <c r="JNA120" s="43"/>
      <c r="JNB120" s="43"/>
      <c r="JNC120" s="43"/>
      <c r="JND120" s="43"/>
      <c r="JNE120" s="43"/>
      <c r="JNF120" s="43"/>
      <c r="JNG120" s="43"/>
      <c r="JNH120" s="43"/>
      <c r="JNI120" s="43"/>
      <c r="JNJ120" s="43"/>
      <c r="JNK120" s="43"/>
      <c r="JNL120" s="43"/>
      <c r="JNM120" s="43"/>
      <c r="JNN120" s="43"/>
      <c r="JNO120" s="43"/>
      <c r="JNP120" s="43"/>
      <c r="JNQ120" s="43"/>
      <c r="JNR120" s="43"/>
      <c r="JNS120" s="43"/>
      <c r="JNT120" s="43"/>
      <c r="JNU120" s="43"/>
      <c r="JNV120" s="43"/>
      <c r="JNW120" s="43"/>
      <c r="JNX120" s="43"/>
      <c r="JNY120" s="43"/>
      <c r="JNZ120" s="43"/>
      <c r="JOA120" s="43"/>
      <c r="JOB120" s="43"/>
      <c r="JOC120" s="43"/>
      <c r="JOD120" s="43"/>
      <c r="JOE120" s="43"/>
      <c r="JOF120" s="43"/>
      <c r="JOG120" s="43"/>
      <c r="JOH120" s="43"/>
      <c r="JOI120" s="43"/>
      <c r="JOJ120" s="43"/>
      <c r="JOK120" s="43"/>
      <c r="JOL120" s="43"/>
      <c r="JOM120" s="43"/>
      <c r="JON120" s="43"/>
      <c r="JOO120" s="43"/>
      <c r="JOP120" s="43"/>
      <c r="JOQ120" s="43"/>
      <c r="JOR120" s="43"/>
      <c r="JOS120" s="43"/>
      <c r="JOT120" s="43"/>
      <c r="JOU120" s="43"/>
      <c r="JOV120" s="43"/>
      <c r="JOW120" s="43"/>
      <c r="JOX120" s="43"/>
      <c r="JOY120" s="43"/>
      <c r="JOZ120" s="43"/>
      <c r="JPA120" s="43"/>
      <c r="JPB120" s="43"/>
      <c r="JPC120" s="43"/>
      <c r="JPD120" s="43"/>
      <c r="JPE120" s="43"/>
      <c r="JPF120" s="43"/>
      <c r="JPG120" s="43"/>
      <c r="JPH120" s="43"/>
      <c r="JPI120" s="43"/>
      <c r="JPJ120" s="43"/>
      <c r="JPK120" s="43"/>
      <c r="JPL120" s="43"/>
      <c r="JPM120" s="43"/>
      <c r="JPN120" s="43"/>
      <c r="JPO120" s="43"/>
      <c r="JPP120" s="43"/>
      <c r="JPQ120" s="43"/>
      <c r="JPR120" s="43"/>
      <c r="JPS120" s="43"/>
      <c r="JPT120" s="43"/>
      <c r="JPU120" s="43"/>
      <c r="JPV120" s="43"/>
      <c r="JPW120" s="43"/>
      <c r="JPX120" s="43"/>
      <c r="JPY120" s="43"/>
      <c r="JPZ120" s="43"/>
      <c r="JQA120" s="43"/>
      <c r="JQB120" s="43"/>
      <c r="JQC120" s="43"/>
      <c r="JQD120" s="43"/>
      <c r="JQE120" s="43"/>
      <c r="JQF120" s="43"/>
      <c r="JQG120" s="43"/>
      <c r="JQH120" s="43"/>
      <c r="JQI120" s="43"/>
      <c r="JQJ120" s="43"/>
      <c r="JQK120" s="43"/>
      <c r="JQL120" s="43"/>
      <c r="JQM120" s="43"/>
      <c r="JQN120" s="43"/>
      <c r="JQO120" s="43"/>
      <c r="JQP120" s="43"/>
      <c r="JQQ120" s="43"/>
      <c r="JQR120" s="43"/>
      <c r="JQS120" s="43"/>
      <c r="JQT120" s="43"/>
      <c r="JQU120" s="43"/>
      <c r="JQV120" s="43"/>
      <c r="JQW120" s="43"/>
      <c r="JQX120" s="43"/>
      <c r="JQY120" s="43"/>
      <c r="JQZ120" s="43"/>
      <c r="JRA120" s="43"/>
      <c r="JRB120" s="43"/>
      <c r="JRC120" s="43"/>
      <c r="JRD120" s="43"/>
      <c r="JRE120" s="43"/>
      <c r="JRF120" s="43"/>
      <c r="JRG120" s="43"/>
      <c r="JRH120" s="43"/>
      <c r="JRI120" s="43"/>
      <c r="JRJ120" s="43"/>
      <c r="JRK120" s="43"/>
      <c r="JRL120" s="43"/>
      <c r="JRM120" s="43"/>
      <c r="JRN120" s="43"/>
      <c r="JRO120" s="43"/>
      <c r="JRP120" s="43"/>
      <c r="JRQ120" s="43"/>
      <c r="JRR120" s="43"/>
      <c r="JRS120" s="43"/>
      <c r="JRT120" s="43"/>
      <c r="JRU120" s="43"/>
      <c r="JRV120" s="43"/>
      <c r="JRW120" s="43"/>
      <c r="JRX120" s="43"/>
      <c r="JRY120" s="43"/>
      <c r="JRZ120" s="43"/>
      <c r="JSA120" s="43"/>
      <c r="JSB120" s="43"/>
      <c r="JSC120" s="43"/>
      <c r="JSD120" s="43"/>
      <c r="JSE120" s="43"/>
      <c r="JSF120" s="43"/>
      <c r="JSG120" s="43"/>
      <c r="JSH120" s="43"/>
      <c r="JSI120" s="43"/>
      <c r="JSJ120" s="43"/>
      <c r="JSK120" s="43"/>
      <c r="JSL120" s="43"/>
      <c r="JSM120" s="43"/>
      <c r="JSN120" s="43"/>
      <c r="JSO120" s="43"/>
      <c r="JSP120" s="43"/>
      <c r="JSQ120" s="43"/>
      <c r="JSR120" s="43"/>
      <c r="JSS120" s="43"/>
      <c r="JST120" s="43"/>
      <c r="JSU120" s="43"/>
      <c r="JSV120" s="43"/>
      <c r="JSW120" s="43"/>
      <c r="JSX120" s="43"/>
      <c r="JSY120" s="43"/>
      <c r="JSZ120" s="43"/>
      <c r="JTA120" s="43"/>
      <c r="JTB120" s="43"/>
      <c r="JTC120" s="43"/>
      <c r="JTD120" s="43"/>
      <c r="JTE120" s="43"/>
      <c r="JTF120" s="43"/>
      <c r="JTG120" s="43"/>
      <c r="JTH120" s="43"/>
      <c r="JTI120" s="43"/>
      <c r="JTJ120" s="43"/>
      <c r="JTK120" s="43"/>
      <c r="JTL120" s="43"/>
      <c r="JTM120" s="43"/>
      <c r="JTN120" s="43"/>
      <c r="JTO120" s="43"/>
      <c r="JTP120" s="43"/>
      <c r="JTQ120" s="43"/>
      <c r="JTR120" s="43"/>
      <c r="JTS120" s="43"/>
      <c r="JTT120" s="43"/>
      <c r="JTU120" s="43"/>
      <c r="JTV120" s="43"/>
      <c r="JTW120" s="43"/>
      <c r="JTX120" s="43"/>
      <c r="JTY120" s="43"/>
      <c r="JTZ120" s="43"/>
      <c r="JUA120" s="43"/>
      <c r="JUB120" s="43"/>
      <c r="JUC120" s="43"/>
      <c r="JUD120" s="43"/>
      <c r="JUE120" s="43"/>
      <c r="JUF120" s="43"/>
      <c r="JUG120" s="43"/>
      <c r="JUH120" s="43"/>
      <c r="JUI120" s="43"/>
      <c r="JUJ120" s="43"/>
      <c r="JUK120" s="43"/>
      <c r="JUL120" s="43"/>
      <c r="JUM120" s="43"/>
      <c r="JUN120" s="43"/>
      <c r="JUO120" s="43"/>
      <c r="JUP120" s="43"/>
      <c r="JUQ120" s="43"/>
      <c r="JUR120" s="43"/>
      <c r="JUS120" s="43"/>
      <c r="JUT120" s="43"/>
      <c r="JUU120" s="43"/>
      <c r="JUV120" s="43"/>
      <c r="JUW120" s="43"/>
      <c r="JUX120" s="43"/>
      <c r="JUY120" s="43"/>
      <c r="JUZ120" s="43"/>
      <c r="JVA120" s="43"/>
      <c r="JVB120" s="43"/>
      <c r="JVC120" s="43"/>
      <c r="JVD120" s="43"/>
      <c r="JVE120" s="43"/>
      <c r="JVF120" s="43"/>
      <c r="JVG120" s="43"/>
      <c r="JVH120" s="43"/>
      <c r="JVI120" s="43"/>
      <c r="JVJ120" s="43"/>
      <c r="JVK120" s="43"/>
      <c r="JVL120" s="43"/>
      <c r="JVM120" s="43"/>
      <c r="JVN120" s="43"/>
      <c r="JVO120" s="43"/>
      <c r="JVP120" s="43"/>
      <c r="JVQ120" s="43"/>
      <c r="JVR120" s="43"/>
      <c r="JVS120" s="43"/>
      <c r="JVT120" s="43"/>
      <c r="JVU120" s="43"/>
      <c r="JVV120" s="43"/>
      <c r="JVW120" s="43"/>
      <c r="JVX120" s="43"/>
      <c r="JVY120" s="43"/>
      <c r="JVZ120" s="43"/>
      <c r="JWA120" s="43"/>
      <c r="JWB120" s="43"/>
      <c r="JWC120" s="43"/>
      <c r="JWD120" s="43"/>
      <c r="JWE120" s="43"/>
      <c r="JWF120" s="43"/>
      <c r="JWG120" s="43"/>
      <c r="JWH120" s="43"/>
      <c r="JWI120" s="43"/>
      <c r="JWJ120" s="43"/>
      <c r="JWK120" s="43"/>
      <c r="JWL120" s="43"/>
      <c r="JWM120" s="43"/>
      <c r="JWN120" s="43"/>
      <c r="JWO120" s="43"/>
      <c r="JWP120" s="43"/>
      <c r="JWQ120" s="43"/>
      <c r="JWR120" s="43"/>
      <c r="JWS120" s="43"/>
      <c r="JWT120" s="43"/>
      <c r="JWU120" s="43"/>
      <c r="JWV120" s="43"/>
      <c r="JWW120" s="43"/>
      <c r="JWX120" s="43"/>
      <c r="JWY120" s="43"/>
      <c r="JWZ120" s="43"/>
      <c r="JXA120" s="43"/>
      <c r="JXB120" s="43"/>
      <c r="JXC120" s="43"/>
      <c r="JXD120" s="43"/>
      <c r="JXE120" s="43"/>
      <c r="JXF120" s="43"/>
      <c r="JXG120" s="43"/>
      <c r="JXH120" s="43"/>
      <c r="JXI120" s="43"/>
      <c r="JXJ120" s="43"/>
      <c r="JXK120" s="43"/>
      <c r="JXL120" s="43"/>
      <c r="JXM120" s="43"/>
      <c r="JXN120" s="43"/>
      <c r="JXO120" s="43"/>
      <c r="JXP120" s="43"/>
      <c r="JXQ120" s="43"/>
      <c r="JXR120" s="43"/>
      <c r="JXS120" s="43"/>
      <c r="JXT120" s="43"/>
      <c r="JXU120" s="43"/>
      <c r="JXV120" s="43"/>
      <c r="JXW120" s="43"/>
      <c r="JXX120" s="43"/>
      <c r="JXY120" s="43"/>
      <c r="JXZ120" s="43"/>
      <c r="JYA120" s="43"/>
      <c r="JYB120" s="43"/>
      <c r="JYC120" s="43"/>
      <c r="JYD120" s="43"/>
      <c r="JYE120" s="43"/>
      <c r="JYF120" s="43"/>
      <c r="JYG120" s="43"/>
      <c r="JYH120" s="43"/>
      <c r="JYI120" s="43"/>
      <c r="JYJ120" s="43"/>
      <c r="JYK120" s="43"/>
      <c r="JYL120" s="43"/>
      <c r="JYM120" s="43"/>
      <c r="JYN120" s="43"/>
      <c r="JYO120" s="43"/>
      <c r="JYP120" s="43"/>
      <c r="JYQ120" s="43"/>
      <c r="JYR120" s="43"/>
      <c r="JYS120" s="43"/>
      <c r="JYT120" s="43"/>
      <c r="JYU120" s="43"/>
      <c r="JYV120" s="43"/>
      <c r="JYW120" s="43"/>
      <c r="JYX120" s="43"/>
      <c r="JYY120" s="43"/>
      <c r="JYZ120" s="43"/>
      <c r="JZA120" s="43"/>
      <c r="JZB120" s="43"/>
      <c r="JZC120" s="43"/>
      <c r="JZD120" s="43"/>
      <c r="JZE120" s="43"/>
      <c r="JZF120" s="43"/>
      <c r="JZG120" s="43"/>
      <c r="JZH120" s="43"/>
      <c r="JZI120" s="43"/>
      <c r="JZJ120" s="43"/>
      <c r="JZK120" s="43"/>
      <c r="JZL120" s="43"/>
      <c r="JZM120" s="43"/>
      <c r="JZN120" s="43"/>
      <c r="JZO120" s="43"/>
      <c r="JZP120" s="43"/>
      <c r="JZQ120" s="43"/>
      <c r="JZR120" s="43"/>
      <c r="JZS120" s="43"/>
      <c r="JZT120" s="43"/>
      <c r="JZU120" s="43"/>
      <c r="JZV120" s="43"/>
      <c r="JZW120" s="43"/>
      <c r="JZX120" s="43"/>
      <c r="JZY120" s="43"/>
      <c r="JZZ120" s="43"/>
      <c r="KAA120" s="43"/>
      <c r="KAB120" s="43"/>
      <c r="KAC120" s="43"/>
      <c r="KAD120" s="43"/>
      <c r="KAE120" s="43"/>
      <c r="KAF120" s="43"/>
      <c r="KAG120" s="43"/>
      <c r="KAH120" s="43"/>
      <c r="KAI120" s="43"/>
      <c r="KAJ120" s="43"/>
      <c r="KAK120" s="43"/>
      <c r="KAL120" s="43"/>
      <c r="KAM120" s="43"/>
      <c r="KAN120" s="43"/>
      <c r="KAO120" s="43"/>
      <c r="KAP120" s="43"/>
      <c r="KAQ120" s="43"/>
      <c r="KAR120" s="43"/>
      <c r="KAS120" s="43"/>
      <c r="KAT120" s="43"/>
      <c r="KAU120" s="43"/>
      <c r="KAV120" s="43"/>
      <c r="KAW120" s="43"/>
      <c r="KAX120" s="43"/>
      <c r="KAY120" s="43"/>
      <c r="KAZ120" s="43"/>
      <c r="KBA120" s="43"/>
      <c r="KBB120" s="43"/>
      <c r="KBC120" s="43"/>
      <c r="KBD120" s="43"/>
      <c r="KBE120" s="43"/>
      <c r="KBF120" s="43"/>
      <c r="KBG120" s="43"/>
      <c r="KBH120" s="43"/>
      <c r="KBI120" s="43"/>
      <c r="KBJ120" s="43"/>
      <c r="KBK120" s="43"/>
      <c r="KBL120" s="43"/>
      <c r="KBM120" s="43"/>
      <c r="KBN120" s="43"/>
      <c r="KBO120" s="43"/>
      <c r="KBP120" s="43"/>
      <c r="KBQ120" s="43"/>
      <c r="KBR120" s="43"/>
      <c r="KBS120" s="43"/>
      <c r="KBT120" s="43"/>
      <c r="KBU120" s="43"/>
      <c r="KBV120" s="43"/>
      <c r="KBW120" s="43"/>
      <c r="KBX120" s="43"/>
      <c r="KBY120" s="43"/>
      <c r="KBZ120" s="43"/>
      <c r="KCA120" s="43"/>
      <c r="KCB120" s="43"/>
      <c r="KCC120" s="43"/>
      <c r="KCD120" s="43"/>
      <c r="KCE120" s="43"/>
      <c r="KCF120" s="43"/>
      <c r="KCG120" s="43"/>
      <c r="KCH120" s="43"/>
      <c r="KCI120" s="43"/>
      <c r="KCJ120" s="43"/>
      <c r="KCK120" s="43"/>
      <c r="KCL120" s="43"/>
      <c r="KCM120" s="43"/>
      <c r="KCN120" s="43"/>
      <c r="KCO120" s="43"/>
      <c r="KCP120" s="43"/>
      <c r="KCQ120" s="43"/>
      <c r="KCR120" s="43"/>
      <c r="KCS120" s="43"/>
      <c r="KCT120" s="43"/>
      <c r="KCU120" s="43"/>
      <c r="KCV120" s="43"/>
      <c r="KCW120" s="43"/>
      <c r="KCX120" s="43"/>
      <c r="KCY120" s="43"/>
      <c r="KCZ120" s="43"/>
      <c r="KDA120" s="43"/>
      <c r="KDB120" s="43"/>
      <c r="KDC120" s="43"/>
      <c r="KDD120" s="43"/>
      <c r="KDE120" s="43"/>
      <c r="KDF120" s="43"/>
      <c r="KDG120" s="43"/>
      <c r="KDH120" s="43"/>
      <c r="KDI120" s="43"/>
      <c r="KDJ120" s="43"/>
      <c r="KDK120" s="43"/>
      <c r="KDL120" s="43"/>
      <c r="KDM120" s="43"/>
      <c r="KDN120" s="43"/>
      <c r="KDO120" s="43"/>
      <c r="KDP120" s="43"/>
      <c r="KDQ120" s="43"/>
      <c r="KDR120" s="43"/>
      <c r="KDS120" s="43"/>
      <c r="KDT120" s="43"/>
      <c r="KDU120" s="43"/>
      <c r="KDV120" s="43"/>
      <c r="KDW120" s="43"/>
      <c r="KDX120" s="43"/>
      <c r="KDY120" s="43"/>
      <c r="KDZ120" s="43"/>
      <c r="KEA120" s="43"/>
      <c r="KEB120" s="43"/>
      <c r="KEC120" s="43"/>
      <c r="KED120" s="43"/>
      <c r="KEE120" s="43"/>
      <c r="KEF120" s="43"/>
      <c r="KEG120" s="43"/>
      <c r="KEH120" s="43"/>
      <c r="KEI120" s="43"/>
      <c r="KEJ120" s="43"/>
      <c r="KEK120" s="43"/>
      <c r="KEL120" s="43"/>
      <c r="KEM120" s="43"/>
      <c r="KEN120" s="43"/>
      <c r="KEO120" s="43"/>
      <c r="KEP120" s="43"/>
      <c r="KEQ120" s="43"/>
      <c r="KER120" s="43"/>
      <c r="KES120" s="43"/>
      <c r="KET120" s="43"/>
      <c r="KEU120" s="43"/>
      <c r="KEV120" s="43"/>
      <c r="KEW120" s="43"/>
      <c r="KEX120" s="43"/>
      <c r="KEY120" s="43"/>
      <c r="KEZ120" s="43"/>
      <c r="KFA120" s="43"/>
      <c r="KFB120" s="43"/>
      <c r="KFC120" s="43"/>
      <c r="KFD120" s="43"/>
      <c r="KFE120" s="43"/>
      <c r="KFF120" s="43"/>
      <c r="KFG120" s="43"/>
      <c r="KFH120" s="43"/>
      <c r="KFI120" s="43"/>
      <c r="KFJ120" s="43"/>
      <c r="KFK120" s="43"/>
      <c r="KFL120" s="43"/>
      <c r="KFM120" s="43"/>
      <c r="KFN120" s="43"/>
      <c r="KFO120" s="43"/>
      <c r="KFP120" s="43"/>
      <c r="KFQ120" s="43"/>
      <c r="KFR120" s="43"/>
      <c r="KFS120" s="43"/>
      <c r="KFT120" s="43"/>
      <c r="KFU120" s="43"/>
      <c r="KFV120" s="43"/>
      <c r="KFW120" s="43"/>
      <c r="KFX120" s="43"/>
      <c r="KFY120" s="43"/>
      <c r="KFZ120" s="43"/>
      <c r="KGA120" s="43"/>
      <c r="KGB120" s="43"/>
      <c r="KGC120" s="43"/>
      <c r="KGD120" s="43"/>
      <c r="KGE120" s="43"/>
      <c r="KGF120" s="43"/>
      <c r="KGG120" s="43"/>
      <c r="KGH120" s="43"/>
      <c r="KGI120" s="43"/>
      <c r="KGJ120" s="43"/>
      <c r="KGK120" s="43"/>
      <c r="KGL120" s="43"/>
      <c r="KGM120" s="43"/>
      <c r="KGN120" s="43"/>
      <c r="KGO120" s="43"/>
      <c r="KGP120" s="43"/>
      <c r="KGQ120" s="43"/>
      <c r="KGR120" s="43"/>
      <c r="KGS120" s="43"/>
      <c r="KGT120" s="43"/>
      <c r="KGU120" s="43"/>
      <c r="KGV120" s="43"/>
      <c r="KGW120" s="43"/>
      <c r="KGX120" s="43"/>
      <c r="KGY120" s="43"/>
      <c r="KGZ120" s="43"/>
      <c r="KHA120" s="43"/>
      <c r="KHB120" s="43"/>
      <c r="KHC120" s="43"/>
      <c r="KHD120" s="43"/>
      <c r="KHE120" s="43"/>
      <c r="KHF120" s="43"/>
      <c r="KHG120" s="43"/>
      <c r="KHH120" s="43"/>
      <c r="KHI120" s="43"/>
      <c r="KHJ120" s="43"/>
      <c r="KHK120" s="43"/>
      <c r="KHL120" s="43"/>
      <c r="KHM120" s="43"/>
      <c r="KHN120" s="43"/>
      <c r="KHO120" s="43"/>
      <c r="KHP120" s="43"/>
      <c r="KHQ120" s="43"/>
      <c r="KHR120" s="43"/>
      <c r="KHS120" s="43"/>
      <c r="KHT120" s="43"/>
      <c r="KHU120" s="43"/>
      <c r="KHV120" s="43"/>
      <c r="KHW120" s="43"/>
      <c r="KHX120" s="43"/>
      <c r="KHY120" s="43"/>
      <c r="KHZ120" s="43"/>
      <c r="KIA120" s="43"/>
      <c r="KIB120" s="43"/>
      <c r="KIC120" s="43"/>
      <c r="KID120" s="43"/>
      <c r="KIE120" s="43"/>
      <c r="KIF120" s="43"/>
      <c r="KIG120" s="43"/>
      <c r="KIH120" s="43"/>
      <c r="KII120" s="43"/>
      <c r="KIJ120" s="43"/>
      <c r="KIK120" s="43"/>
      <c r="KIL120" s="43"/>
      <c r="KIM120" s="43"/>
      <c r="KIN120" s="43"/>
      <c r="KIO120" s="43"/>
      <c r="KIP120" s="43"/>
      <c r="KIQ120" s="43"/>
      <c r="KIR120" s="43"/>
      <c r="KIS120" s="43"/>
      <c r="KIT120" s="43"/>
      <c r="KIU120" s="43"/>
      <c r="KIV120" s="43"/>
      <c r="KIW120" s="43"/>
      <c r="KIX120" s="43"/>
      <c r="KIY120" s="43"/>
      <c r="KIZ120" s="43"/>
      <c r="KJA120" s="43"/>
      <c r="KJB120" s="43"/>
      <c r="KJC120" s="43"/>
      <c r="KJD120" s="43"/>
      <c r="KJE120" s="43"/>
      <c r="KJF120" s="43"/>
      <c r="KJG120" s="43"/>
      <c r="KJH120" s="43"/>
      <c r="KJI120" s="43"/>
      <c r="KJJ120" s="43"/>
      <c r="KJK120" s="43"/>
      <c r="KJL120" s="43"/>
      <c r="KJM120" s="43"/>
      <c r="KJN120" s="43"/>
      <c r="KJO120" s="43"/>
      <c r="KJP120" s="43"/>
      <c r="KJQ120" s="43"/>
      <c r="KJR120" s="43"/>
      <c r="KJS120" s="43"/>
      <c r="KJT120" s="43"/>
      <c r="KJU120" s="43"/>
      <c r="KJV120" s="43"/>
      <c r="KJW120" s="43"/>
      <c r="KJX120" s="43"/>
      <c r="KJY120" s="43"/>
      <c r="KJZ120" s="43"/>
      <c r="KKA120" s="43"/>
      <c r="KKB120" s="43"/>
      <c r="KKC120" s="43"/>
      <c r="KKD120" s="43"/>
      <c r="KKE120" s="43"/>
      <c r="KKF120" s="43"/>
      <c r="KKG120" s="43"/>
      <c r="KKH120" s="43"/>
      <c r="KKI120" s="43"/>
      <c r="KKJ120" s="43"/>
      <c r="KKK120" s="43"/>
      <c r="KKL120" s="43"/>
      <c r="KKM120" s="43"/>
      <c r="KKN120" s="43"/>
      <c r="KKO120" s="43"/>
      <c r="KKP120" s="43"/>
      <c r="KKQ120" s="43"/>
      <c r="KKR120" s="43"/>
      <c r="KKS120" s="43"/>
      <c r="KKT120" s="43"/>
      <c r="KKU120" s="43"/>
      <c r="KKV120" s="43"/>
      <c r="KKW120" s="43"/>
      <c r="KKX120" s="43"/>
      <c r="KKY120" s="43"/>
      <c r="KKZ120" s="43"/>
      <c r="KLA120" s="43"/>
      <c r="KLB120" s="43"/>
      <c r="KLC120" s="43"/>
      <c r="KLD120" s="43"/>
      <c r="KLE120" s="43"/>
      <c r="KLF120" s="43"/>
      <c r="KLG120" s="43"/>
      <c r="KLH120" s="43"/>
      <c r="KLI120" s="43"/>
      <c r="KLJ120" s="43"/>
      <c r="KLK120" s="43"/>
      <c r="KLL120" s="43"/>
      <c r="KLM120" s="43"/>
      <c r="KLN120" s="43"/>
      <c r="KLO120" s="43"/>
      <c r="KLP120" s="43"/>
      <c r="KLQ120" s="43"/>
      <c r="KLR120" s="43"/>
      <c r="KLS120" s="43"/>
      <c r="KLT120" s="43"/>
      <c r="KLU120" s="43"/>
      <c r="KLV120" s="43"/>
      <c r="KLW120" s="43"/>
      <c r="KLX120" s="43"/>
      <c r="KLY120" s="43"/>
      <c r="KLZ120" s="43"/>
      <c r="KMA120" s="43"/>
      <c r="KMB120" s="43"/>
      <c r="KMC120" s="43"/>
      <c r="KMD120" s="43"/>
      <c r="KME120" s="43"/>
      <c r="KMF120" s="43"/>
      <c r="KMG120" s="43"/>
      <c r="KMH120" s="43"/>
      <c r="KMI120" s="43"/>
      <c r="KMJ120" s="43"/>
      <c r="KMK120" s="43"/>
      <c r="KML120" s="43"/>
      <c r="KMM120" s="43"/>
      <c r="KMN120" s="43"/>
      <c r="KMO120" s="43"/>
      <c r="KMP120" s="43"/>
      <c r="KMQ120" s="43"/>
      <c r="KMR120" s="43"/>
      <c r="KMS120" s="43"/>
      <c r="KMT120" s="43"/>
      <c r="KMU120" s="43"/>
      <c r="KMV120" s="43"/>
      <c r="KMW120" s="43"/>
      <c r="KMX120" s="43"/>
      <c r="KMY120" s="43"/>
      <c r="KMZ120" s="43"/>
      <c r="KNA120" s="43"/>
      <c r="KNB120" s="43"/>
      <c r="KNC120" s="43"/>
      <c r="KND120" s="43"/>
      <c r="KNE120" s="43"/>
      <c r="KNF120" s="43"/>
      <c r="KNG120" s="43"/>
      <c r="KNH120" s="43"/>
      <c r="KNI120" s="43"/>
      <c r="KNJ120" s="43"/>
      <c r="KNK120" s="43"/>
      <c r="KNL120" s="43"/>
      <c r="KNM120" s="43"/>
      <c r="KNN120" s="43"/>
      <c r="KNO120" s="43"/>
      <c r="KNP120" s="43"/>
      <c r="KNQ120" s="43"/>
      <c r="KNR120" s="43"/>
      <c r="KNS120" s="43"/>
      <c r="KNT120" s="43"/>
      <c r="KNU120" s="43"/>
      <c r="KNV120" s="43"/>
      <c r="KNW120" s="43"/>
      <c r="KNX120" s="43"/>
      <c r="KNY120" s="43"/>
      <c r="KNZ120" s="43"/>
      <c r="KOA120" s="43"/>
      <c r="KOB120" s="43"/>
      <c r="KOC120" s="43"/>
      <c r="KOD120" s="43"/>
      <c r="KOE120" s="43"/>
      <c r="KOF120" s="43"/>
      <c r="KOG120" s="43"/>
      <c r="KOH120" s="43"/>
      <c r="KOI120" s="43"/>
      <c r="KOJ120" s="43"/>
      <c r="KOK120" s="43"/>
      <c r="KOL120" s="43"/>
      <c r="KOM120" s="43"/>
      <c r="KON120" s="43"/>
      <c r="KOO120" s="43"/>
      <c r="KOP120" s="43"/>
      <c r="KOQ120" s="43"/>
      <c r="KOR120" s="43"/>
      <c r="KOS120" s="43"/>
      <c r="KOT120" s="43"/>
      <c r="KOU120" s="43"/>
      <c r="KOV120" s="43"/>
      <c r="KOW120" s="43"/>
      <c r="KOX120" s="43"/>
      <c r="KOY120" s="43"/>
      <c r="KOZ120" s="43"/>
      <c r="KPA120" s="43"/>
      <c r="KPB120" s="43"/>
      <c r="KPC120" s="43"/>
      <c r="KPD120" s="43"/>
      <c r="KPE120" s="43"/>
      <c r="KPF120" s="43"/>
      <c r="KPG120" s="43"/>
      <c r="KPH120" s="43"/>
      <c r="KPI120" s="43"/>
      <c r="KPJ120" s="43"/>
      <c r="KPK120" s="43"/>
      <c r="KPL120" s="43"/>
      <c r="KPM120" s="43"/>
      <c r="KPN120" s="43"/>
      <c r="KPO120" s="43"/>
      <c r="KPP120" s="43"/>
      <c r="KPQ120" s="43"/>
      <c r="KPR120" s="43"/>
      <c r="KPS120" s="43"/>
      <c r="KPT120" s="43"/>
      <c r="KPU120" s="43"/>
      <c r="KPV120" s="43"/>
      <c r="KPW120" s="43"/>
      <c r="KPX120" s="43"/>
      <c r="KPY120" s="43"/>
      <c r="KPZ120" s="43"/>
      <c r="KQA120" s="43"/>
      <c r="KQB120" s="43"/>
      <c r="KQC120" s="43"/>
      <c r="KQD120" s="43"/>
      <c r="KQE120" s="43"/>
      <c r="KQF120" s="43"/>
      <c r="KQG120" s="43"/>
      <c r="KQH120" s="43"/>
      <c r="KQI120" s="43"/>
      <c r="KQJ120" s="43"/>
      <c r="KQK120" s="43"/>
      <c r="KQL120" s="43"/>
      <c r="KQM120" s="43"/>
      <c r="KQN120" s="43"/>
      <c r="KQO120" s="43"/>
      <c r="KQP120" s="43"/>
      <c r="KQQ120" s="43"/>
      <c r="KQR120" s="43"/>
      <c r="KQS120" s="43"/>
      <c r="KQT120" s="43"/>
      <c r="KQU120" s="43"/>
      <c r="KQV120" s="43"/>
      <c r="KQW120" s="43"/>
      <c r="KQX120" s="43"/>
      <c r="KQY120" s="43"/>
      <c r="KQZ120" s="43"/>
      <c r="KRA120" s="43"/>
      <c r="KRB120" s="43"/>
      <c r="KRC120" s="43"/>
      <c r="KRD120" s="43"/>
      <c r="KRE120" s="43"/>
      <c r="KRF120" s="43"/>
      <c r="KRG120" s="43"/>
      <c r="KRH120" s="43"/>
      <c r="KRI120" s="43"/>
      <c r="KRJ120" s="43"/>
      <c r="KRK120" s="43"/>
      <c r="KRL120" s="43"/>
      <c r="KRM120" s="43"/>
      <c r="KRN120" s="43"/>
      <c r="KRO120" s="43"/>
      <c r="KRP120" s="43"/>
      <c r="KRQ120" s="43"/>
      <c r="KRR120" s="43"/>
      <c r="KRS120" s="43"/>
      <c r="KRT120" s="43"/>
      <c r="KRU120" s="43"/>
      <c r="KRV120" s="43"/>
      <c r="KRW120" s="43"/>
      <c r="KRX120" s="43"/>
      <c r="KRY120" s="43"/>
      <c r="KRZ120" s="43"/>
      <c r="KSA120" s="43"/>
      <c r="KSB120" s="43"/>
      <c r="KSC120" s="43"/>
      <c r="KSD120" s="43"/>
      <c r="KSE120" s="43"/>
      <c r="KSF120" s="43"/>
      <c r="KSG120" s="43"/>
      <c r="KSH120" s="43"/>
      <c r="KSI120" s="43"/>
      <c r="KSJ120" s="43"/>
      <c r="KSK120" s="43"/>
      <c r="KSL120" s="43"/>
      <c r="KSM120" s="43"/>
      <c r="KSN120" s="43"/>
      <c r="KSO120" s="43"/>
      <c r="KSP120" s="43"/>
      <c r="KSQ120" s="43"/>
      <c r="KSR120" s="43"/>
      <c r="KSS120" s="43"/>
      <c r="KST120" s="43"/>
      <c r="KSU120" s="43"/>
      <c r="KSV120" s="43"/>
      <c r="KSW120" s="43"/>
      <c r="KSX120" s="43"/>
      <c r="KSY120" s="43"/>
      <c r="KSZ120" s="43"/>
      <c r="KTA120" s="43"/>
      <c r="KTB120" s="43"/>
      <c r="KTC120" s="43"/>
      <c r="KTD120" s="43"/>
      <c r="KTE120" s="43"/>
      <c r="KTF120" s="43"/>
      <c r="KTG120" s="43"/>
      <c r="KTH120" s="43"/>
      <c r="KTI120" s="43"/>
      <c r="KTJ120" s="43"/>
      <c r="KTK120" s="43"/>
      <c r="KTL120" s="43"/>
      <c r="KTM120" s="43"/>
      <c r="KTN120" s="43"/>
      <c r="KTO120" s="43"/>
      <c r="KTP120" s="43"/>
      <c r="KTQ120" s="43"/>
      <c r="KTR120" s="43"/>
      <c r="KTS120" s="43"/>
      <c r="KTT120" s="43"/>
      <c r="KTU120" s="43"/>
      <c r="KTV120" s="43"/>
      <c r="KTW120" s="43"/>
      <c r="KTX120" s="43"/>
      <c r="KTY120" s="43"/>
      <c r="KTZ120" s="43"/>
      <c r="KUA120" s="43"/>
      <c r="KUB120" s="43"/>
      <c r="KUC120" s="43"/>
      <c r="KUD120" s="43"/>
      <c r="KUE120" s="43"/>
      <c r="KUF120" s="43"/>
      <c r="KUG120" s="43"/>
      <c r="KUH120" s="43"/>
      <c r="KUI120" s="43"/>
      <c r="KUJ120" s="43"/>
      <c r="KUK120" s="43"/>
      <c r="KUL120" s="43"/>
      <c r="KUM120" s="43"/>
      <c r="KUN120" s="43"/>
      <c r="KUO120" s="43"/>
      <c r="KUP120" s="43"/>
      <c r="KUQ120" s="43"/>
      <c r="KUR120" s="43"/>
      <c r="KUS120" s="43"/>
      <c r="KUT120" s="43"/>
      <c r="KUU120" s="43"/>
      <c r="KUV120" s="43"/>
      <c r="KUW120" s="43"/>
      <c r="KUX120" s="43"/>
      <c r="KUY120" s="43"/>
      <c r="KUZ120" s="43"/>
      <c r="KVA120" s="43"/>
      <c r="KVB120" s="43"/>
      <c r="KVC120" s="43"/>
      <c r="KVD120" s="43"/>
      <c r="KVE120" s="43"/>
      <c r="KVF120" s="43"/>
      <c r="KVG120" s="43"/>
      <c r="KVH120" s="43"/>
      <c r="KVI120" s="43"/>
      <c r="KVJ120" s="43"/>
      <c r="KVK120" s="43"/>
      <c r="KVL120" s="43"/>
      <c r="KVM120" s="43"/>
      <c r="KVN120" s="43"/>
      <c r="KVO120" s="43"/>
      <c r="KVP120" s="43"/>
      <c r="KVQ120" s="43"/>
      <c r="KVR120" s="43"/>
      <c r="KVS120" s="43"/>
      <c r="KVT120" s="43"/>
      <c r="KVU120" s="43"/>
      <c r="KVV120" s="43"/>
      <c r="KVW120" s="43"/>
      <c r="KVX120" s="43"/>
      <c r="KVY120" s="43"/>
      <c r="KVZ120" s="43"/>
      <c r="KWA120" s="43"/>
      <c r="KWB120" s="43"/>
      <c r="KWC120" s="43"/>
      <c r="KWD120" s="43"/>
      <c r="KWE120" s="43"/>
      <c r="KWF120" s="43"/>
      <c r="KWG120" s="43"/>
      <c r="KWH120" s="43"/>
      <c r="KWI120" s="43"/>
      <c r="KWJ120" s="43"/>
      <c r="KWK120" s="43"/>
      <c r="KWL120" s="43"/>
      <c r="KWM120" s="43"/>
      <c r="KWN120" s="43"/>
      <c r="KWO120" s="43"/>
      <c r="KWP120" s="43"/>
      <c r="KWQ120" s="43"/>
      <c r="KWR120" s="43"/>
      <c r="KWS120" s="43"/>
      <c r="KWT120" s="43"/>
      <c r="KWU120" s="43"/>
      <c r="KWV120" s="43"/>
      <c r="KWW120" s="43"/>
      <c r="KWX120" s="43"/>
      <c r="KWY120" s="43"/>
      <c r="KWZ120" s="43"/>
      <c r="KXA120" s="43"/>
      <c r="KXB120" s="43"/>
      <c r="KXC120" s="43"/>
      <c r="KXD120" s="43"/>
      <c r="KXE120" s="43"/>
      <c r="KXF120" s="43"/>
      <c r="KXG120" s="43"/>
      <c r="KXH120" s="43"/>
      <c r="KXI120" s="43"/>
      <c r="KXJ120" s="43"/>
      <c r="KXK120" s="43"/>
      <c r="KXL120" s="43"/>
      <c r="KXM120" s="43"/>
      <c r="KXN120" s="43"/>
      <c r="KXO120" s="43"/>
      <c r="KXP120" s="43"/>
      <c r="KXQ120" s="43"/>
      <c r="KXR120" s="43"/>
      <c r="KXS120" s="43"/>
      <c r="KXT120" s="43"/>
      <c r="KXU120" s="43"/>
      <c r="KXV120" s="43"/>
      <c r="KXW120" s="43"/>
      <c r="KXX120" s="43"/>
      <c r="KXY120" s="43"/>
      <c r="KXZ120" s="43"/>
      <c r="KYA120" s="43"/>
      <c r="KYB120" s="43"/>
      <c r="KYC120" s="43"/>
      <c r="KYD120" s="43"/>
      <c r="KYE120" s="43"/>
      <c r="KYF120" s="43"/>
      <c r="KYG120" s="43"/>
      <c r="KYH120" s="43"/>
      <c r="KYI120" s="43"/>
      <c r="KYJ120" s="43"/>
      <c r="KYK120" s="43"/>
      <c r="KYL120" s="43"/>
      <c r="KYM120" s="43"/>
      <c r="KYN120" s="43"/>
      <c r="KYO120" s="43"/>
      <c r="KYP120" s="43"/>
      <c r="KYQ120" s="43"/>
      <c r="KYR120" s="43"/>
      <c r="KYS120" s="43"/>
      <c r="KYT120" s="43"/>
      <c r="KYU120" s="43"/>
      <c r="KYV120" s="43"/>
      <c r="KYW120" s="43"/>
      <c r="KYX120" s="43"/>
      <c r="KYY120" s="43"/>
      <c r="KYZ120" s="43"/>
      <c r="KZA120" s="43"/>
      <c r="KZB120" s="43"/>
      <c r="KZC120" s="43"/>
      <c r="KZD120" s="43"/>
      <c r="KZE120" s="43"/>
      <c r="KZF120" s="43"/>
      <c r="KZG120" s="43"/>
      <c r="KZH120" s="43"/>
      <c r="KZI120" s="43"/>
      <c r="KZJ120" s="43"/>
      <c r="KZK120" s="43"/>
      <c r="KZL120" s="43"/>
      <c r="KZM120" s="43"/>
      <c r="KZN120" s="43"/>
      <c r="KZO120" s="43"/>
      <c r="KZP120" s="43"/>
      <c r="KZQ120" s="43"/>
      <c r="KZR120" s="43"/>
      <c r="KZS120" s="43"/>
      <c r="KZT120" s="43"/>
      <c r="KZU120" s="43"/>
      <c r="KZV120" s="43"/>
      <c r="KZW120" s="43"/>
      <c r="KZX120" s="43"/>
      <c r="KZY120" s="43"/>
      <c r="KZZ120" s="43"/>
      <c r="LAA120" s="43"/>
      <c r="LAB120" s="43"/>
      <c r="LAC120" s="43"/>
      <c r="LAD120" s="43"/>
      <c r="LAE120" s="43"/>
      <c r="LAF120" s="43"/>
      <c r="LAG120" s="43"/>
      <c r="LAH120" s="43"/>
      <c r="LAI120" s="43"/>
      <c r="LAJ120" s="43"/>
      <c r="LAK120" s="43"/>
      <c r="LAL120" s="43"/>
      <c r="LAM120" s="43"/>
      <c r="LAN120" s="43"/>
      <c r="LAO120" s="43"/>
      <c r="LAP120" s="43"/>
      <c r="LAQ120" s="43"/>
      <c r="LAR120" s="43"/>
      <c r="LAS120" s="43"/>
      <c r="LAT120" s="43"/>
      <c r="LAU120" s="43"/>
      <c r="LAV120" s="43"/>
      <c r="LAW120" s="43"/>
      <c r="LAX120" s="43"/>
      <c r="LAY120" s="43"/>
      <c r="LAZ120" s="43"/>
      <c r="LBA120" s="43"/>
      <c r="LBB120" s="43"/>
      <c r="LBC120" s="43"/>
      <c r="LBD120" s="43"/>
      <c r="LBE120" s="43"/>
      <c r="LBF120" s="43"/>
      <c r="LBG120" s="43"/>
      <c r="LBH120" s="43"/>
      <c r="LBI120" s="43"/>
      <c r="LBJ120" s="43"/>
      <c r="LBK120" s="43"/>
      <c r="LBL120" s="43"/>
      <c r="LBM120" s="43"/>
      <c r="LBN120" s="43"/>
      <c r="LBO120" s="43"/>
      <c r="LBP120" s="43"/>
      <c r="LBQ120" s="43"/>
      <c r="LBR120" s="43"/>
      <c r="LBS120" s="43"/>
      <c r="LBT120" s="43"/>
      <c r="LBU120" s="43"/>
      <c r="LBV120" s="43"/>
      <c r="LBW120" s="43"/>
      <c r="LBX120" s="43"/>
      <c r="LBY120" s="43"/>
      <c r="LBZ120" s="43"/>
      <c r="LCA120" s="43"/>
      <c r="LCB120" s="43"/>
      <c r="LCC120" s="43"/>
      <c r="LCD120" s="43"/>
      <c r="LCE120" s="43"/>
      <c r="LCF120" s="43"/>
      <c r="LCG120" s="43"/>
      <c r="LCH120" s="43"/>
      <c r="LCI120" s="43"/>
      <c r="LCJ120" s="43"/>
      <c r="LCK120" s="43"/>
      <c r="LCL120" s="43"/>
      <c r="LCM120" s="43"/>
      <c r="LCN120" s="43"/>
      <c r="LCO120" s="43"/>
      <c r="LCP120" s="43"/>
      <c r="LCQ120" s="43"/>
      <c r="LCR120" s="43"/>
      <c r="LCS120" s="43"/>
      <c r="LCT120" s="43"/>
      <c r="LCU120" s="43"/>
      <c r="LCV120" s="43"/>
      <c r="LCW120" s="43"/>
      <c r="LCX120" s="43"/>
      <c r="LCY120" s="43"/>
      <c r="LCZ120" s="43"/>
      <c r="LDA120" s="43"/>
      <c r="LDB120" s="43"/>
      <c r="LDC120" s="43"/>
      <c r="LDD120" s="43"/>
      <c r="LDE120" s="43"/>
      <c r="LDF120" s="43"/>
      <c r="LDG120" s="43"/>
      <c r="LDH120" s="43"/>
      <c r="LDI120" s="43"/>
      <c r="LDJ120" s="43"/>
      <c r="LDK120" s="43"/>
      <c r="LDL120" s="43"/>
      <c r="LDM120" s="43"/>
      <c r="LDN120" s="43"/>
      <c r="LDO120" s="43"/>
      <c r="LDP120" s="43"/>
      <c r="LDQ120" s="43"/>
      <c r="LDR120" s="43"/>
      <c r="LDS120" s="43"/>
      <c r="LDT120" s="43"/>
      <c r="LDU120" s="43"/>
      <c r="LDV120" s="43"/>
      <c r="LDW120" s="43"/>
      <c r="LDX120" s="43"/>
      <c r="LDY120" s="43"/>
      <c r="LDZ120" s="43"/>
      <c r="LEA120" s="43"/>
      <c r="LEB120" s="43"/>
      <c r="LEC120" s="43"/>
      <c r="LED120" s="43"/>
      <c r="LEE120" s="43"/>
      <c r="LEF120" s="43"/>
      <c r="LEG120" s="43"/>
      <c r="LEH120" s="43"/>
      <c r="LEI120" s="43"/>
      <c r="LEJ120" s="43"/>
      <c r="LEK120" s="43"/>
      <c r="LEL120" s="43"/>
      <c r="LEM120" s="43"/>
      <c r="LEN120" s="43"/>
      <c r="LEO120" s="43"/>
      <c r="LEP120" s="43"/>
      <c r="LEQ120" s="43"/>
      <c r="LER120" s="43"/>
      <c r="LES120" s="43"/>
      <c r="LET120" s="43"/>
      <c r="LEU120" s="43"/>
      <c r="LEV120" s="43"/>
      <c r="LEW120" s="43"/>
      <c r="LEX120" s="43"/>
      <c r="LEY120" s="43"/>
      <c r="LEZ120" s="43"/>
      <c r="LFA120" s="43"/>
      <c r="LFB120" s="43"/>
      <c r="LFC120" s="43"/>
      <c r="LFD120" s="43"/>
      <c r="LFE120" s="43"/>
      <c r="LFF120" s="43"/>
      <c r="LFG120" s="43"/>
      <c r="LFH120" s="43"/>
      <c r="LFI120" s="43"/>
      <c r="LFJ120" s="43"/>
      <c r="LFK120" s="43"/>
      <c r="LFL120" s="43"/>
      <c r="LFM120" s="43"/>
      <c r="LFN120" s="43"/>
      <c r="LFO120" s="43"/>
      <c r="LFP120" s="43"/>
      <c r="LFQ120" s="43"/>
      <c r="LFR120" s="43"/>
      <c r="LFS120" s="43"/>
      <c r="LFT120" s="43"/>
      <c r="LFU120" s="43"/>
      <c r="LFV120" s="43"/>
      <c r="LFW120" s="43"/>
      <c r="LFX120" s="43"/>
      <c r="LFY120" s="43"/>
      <c r="LFZ120" s="43"/>
      <c r="LGA120" s="43"/>
      <c r="LGB120" s="43"/>
      <c r="LGC120" s="43"/>
      <c r="LGD120" s="43"/>
      <c r="LGE120" s="43"/>
      <c r="LGF120" s="43"/>
      <c r="LGG120" s="43"/>
      <c r="LGH120" s="43"/>
      <c r="LGI120" s="43"/>
      <c r="LGJ120" s="43"/>
      <c r="LGK120" s="43"/>
      <c r="LGL120" s="43"/>
      <c r="LGM120" s="43"/>
      <c r="LGN120" s="43"/>
      <c r="LGO120" s="43"/>
      <c r="LGP120" s="43"/>
      <c r="LGQ120" s="43"/>
      <c r="LGR120" s="43"/>
      <c r="LGS120" s="43"/>
      <c r="LGT120" s="43"/>
      <c r="LGU120" s="43"/>
      <c r="LGV120" s="43"/>
      <c r="LGW120" s="43"/>
      <c r="LGX120" s="43"/>
      <c r="LGY120" s="43"/>
      <c r="LGZ120" s="43"/>
      <c r="LHA120" s="43"/>
      <c r="LHB120" s="43"/>
      <c r="LHC120" s="43"/>
      <c r="LHD120" s="43"/>
      <c r="LHE120" s="43"/>
      <c r="LHF120" s="43"/>
      <c r="LHG120" s="43"/>
      <c r="LHH120" s="43"/>
      <c r="LHI120" s="43"/>
      <c r="LHJ120" s="43"/>
      <c r="LHK120" s="43"/>
      <c r="LHL120" s="43"/>
      <c r="LHM120" s="43"/>
      <c r="LHN120" s="43"/>
      <c r="LHO120" s="43"/>
      <c r="LHP120" s="43"/>
      <c r="LHQ120" s="43"/>
      <c r="LHR120" s="43"/>
      <c r="LHS120" s="43"/>
      <c r="LHT120" s="43"/>
      <c r="LHU120" s="43"/>
      <c r="LHV120" s="43"/>
      <c r="LHW120" s="43"/>
      <c r="LHX120" s="43"/>
      <c r="LHY120" s="43"/>
      <c r="LHZ120" s="43"/>
      <c r="LIA120" s="43"/>
      <c r="LIB120" s="43"/>
      <c r="LIC120" s="43"/>
      <c r="LID120" s="43"/>
      <c r="LIE120" s="43"/>
      <c r="LIF120" s="43"/>
      <c r="LIG120" s="43"/>
      <c r="LIH120" s="43"/>
      <c r="LII120" s="43"/>
      <c r="LIJ120" s="43"/>
      <c r="LIK120" s="43"/>
      <c r="LIL120" s="43"/>
      <c r="LIM120" s="43"/>
      <c r="LIN120" s="43"/>
      <c r="LIO120" s="43"/>
      <c r="LIP120" s="43"/>
      <c r="LIQ120" s="43"/>
      <c r="LIR120" s="43"/>
      <c r="LIS120" s="43"/>
      <c r="LIT120" s="43"/>
      <c r="LIU120" s="43"/>
      <c r="LIV120" s="43"/>
      <c r="LIW120" s="43"/>
      <c r="LIX120" s="43"/>
      <c r="LIY120" s="43"/>
      <c r="LIZ120" s="43"/>
      <c r="LJA120" s="43"/>
      <c r="LJB120" s="43"/>
      <c r="LJC120" s="43"/>
      <c r="LJD120" s="43"/>
      <c r="LJE120" s="43"/>
      <c r="LJF120" s="43"/>
      <c r="LJG120" s="43"/>
      <c r="LJH120" s="43"/>
      <c r="LJI120" s="43"/>
      <c r="LJJ120" s="43"/>
      <c r="LJK120" s="43"/>
      <c r="LJL120" s="43"/>
      <c r="LJM120" s="43"/>
      <c r="LJN120" s="43"/>
      <c r="LJO120" s="43"/>
      <c r="LJP120" s="43"/>
      <c r="LJQ120" s="43"/>
      <c r="LJR120" s="43"/>
      <c r="LJS120" s="43"/>
      <c r="LJT120" s="43"/>
      <c r="LJU120" s="43"/>
      <c r="LJV120" s="43"/>
      <c r="LJW120" s="43"/>
      <c r="LJX120" s="43"/>
      <c r="LJY120" s="43"/>
      <c r="LJZ120" s="43"/>
      <c r="LKA120" s="43"/>
      <c r="LKB120" s="43"/>
      <c r="LKC120" s="43"/>
      <c r="LKD120" s="43"/>
      <c r="LKE120" s="43"/>
      <c r="LKF120" s="43"/>
      <c r="LKG120" s="43"/>
      <c r="LKH120" s="43"/>
      <c r="LKI120" s="43"/>
      <c r="LKJ120" s="43"/>
      <c r="LKK120" s="43"/>
      <c r="LKL120" s="43"/>
      <c r="LKM120" s="43"/>
      <c r="LKN120" s="43"/>
      <c r="LKO120" s="43"/>
      <c r="LKP120" s="43"/>
      <c r="LKQ120" s="43"/>
      <c r="LKR120" s="43"/>
      <c r="LKS120" s="43"/>
      <c r="LKT120" s="43"/>
      <c r="LKU120" s="43"/>
      <c r="LKV120" s="43"/>
      <c r="LKW120" s="43"/>
      <c r="LKX120" s="43"/>
      <c r="LKY120" s="43"/>
      <c r="LKZ120" s="43"/>
      <c r="LLA120" s="43"/>
      <c r="LLB120" s="43"/>
      <c r="LLC120" s="43"/>
      <c r="LLD120" s="43"/>
      <c r="LLE120" s="43"/>
      <c r="LLF120" s="43"/>
      <c r="LLG120" s="43"/>
      <c r="LLH120" s="43"/>
      <c r="LLI120" s="43"/>
      <c r="LLJ120" s="43"/>
      <c r="LLK120" s="43"/>
      <c r="LLL120" s="43"/>
      <c r="LLM120" s="43"/>
      <c r="LLN120" s="43"/>
      <c r="LLO120" s="43"/>
      <c r="LLP120" s="43"/>
      <c r="LLQ120" s="43"/>
      <c r="LLR120" s="43"/>
      <c r="LLS120" s="43"/>
      <c r="LLT120" s="43"/>
      <c r="LLU120" s="43"/>
      <c r="LLV120" s="43"/>
      <c r="LLW120" s="43"/>
      <c r="LLX120" s="43"/>
      <c r="LLY120" s="43"/>
      <c r="LLZ120" s="43"/>
      <c r="LMA120" s="43"/>
      <c r="LMB120" s="43"/>
      <c r="LMC120" s="43"/>
      <c r="LMD120" s="43"/>
      <c r="LME120" s="43"/>
      <c r="LMF120" s="43"/>
      <c r="LMG120" s="43"/>
      <c r="LMH120" s="43"/>
      <c r="LMI120" s="43"/>
      <c r="LMJ120" s="43"/>
      <c r="LMK120" s="43"/>
      <c r="LML120" s="43"/>
      <c r="LMM120" s="43"/>
      <c r="LMN120" s="43"/>
      <c r="LMO120" s="43"/>
      <c r="LMP120" s="43"/>
      <c r="LMQ120" s="43"/>
      <c r="LMR120" s="43"/>
      <c r="LMS120" s="43"/>
      <c r="LMT120" s="43"/>
      <c r="LMU120" s="43"/>
      <c r="LMV120" s="43"/>
      <c r="LMW120" s="43"/>
      <c r="LMX120" s="43"/>
      <c r="LMY120" s="43"/>
      <c r="LMZ120" s="43"/>
      <c r="LNA120" s="43"/>
      <c r="LNB120" s="43"/>
      <c r="LNC120" s="43"/>
      <c r="LND120" s="43"/>
      <c r="LNE120" s="43"/>
      <c r="LNF120" s="43"/>
      <c r="LNG120" s="43"/>
      <c r="LNH120" s="43"/>
      <c r="LNI120" s="43"/>
      <c r="LNJ120" s="43"/>
      <c r="LNK120" s="43"/>
      <c r="LNL120" s="43"/>
      <c r="LNM120" s="43"/>
      <c r="LNN120" s="43"/>
      <c r="LNO120" s="43"/>
      <c r="LNP120" s="43"/>
      <c r="LNQ120" s="43"/>
      <c r="LNR120" s="43"/>
      <c r="LNS120" s="43"/>
      <c r="LNT120" s="43"/>
      <c r="LNU120" s="43"/>
      <c r="LNV120" s="43"/>
      <c r="LNW120" s="43"/>
      <c r="LNX120" s="43"/>
      <c r="LNY120" s="43"/>
      <c r="LNZ120" s="43"/>
      <c r="LOA120" s="43"/>
      <c r="LOB120" s="43"/>
      <c r="LOC120" s="43"/>
      <c r="LOD120" s="43"/>
      <c r="LOE120" s="43"/>
      <c r="LOF120" s="43"/>
      <c r="LOG120" s="43"/>
      <c r="LOH120" s="43"/>
      <c r="LOI120" s="43"/>
      <c r="LOJ120" s="43"/>
      <c r="LOK120" s="43"/>
      <c r="LOL120" s="43"/>
      <c r="LOM120" s="43"/>
      <c r="LON120" s="43"/>
      <c r="LOO120" s="43"/>
      <c r="LOP120" s="43"/>
      <c r="LOQ120" s="43"/>
      <c r="LOR120" s="43"/>
      <c r="LOS120" s="43"/>
      <c r="LOT120" s="43"/>
      <c r="LOU120" s="43"/>
      <c r="LOV120" s="43"/>
      <c r="LOW120" s="43"/>
      <c r="LOX120" s="43"/>
      <c r="LOY120" s="43"/>
      <c r="LOZ120" s="43"/>
      <c r="LPA120" s="43"/>
      <c r="LPB120" s="43"/>
      <c r="LPC120" s="43"/>
      <c r="LPD120" s="43"/>
      <c r="LPE120" s="43"/>
      <c r="LPF120" s="43"/>
      <c r="LPG120" s="43"/>
      <c r="LPH120" s="43"/>
      <c r="LPI120" s="43"/>
      <c r="LPJ120" s="43"/>
      <c r="LPK120" s="43"/>
      <c r="LPL120" s="43"/>
      <c r="LPM120" s="43"/>
      <c r="LPN120" s="43"/>
      <c r="LPO120" s="43"/>
      <c r="LPP120" s="43"/>
      <c r="LPQ120" s="43"/>
      <c r="LPR120" s="43"/>
      <c r="LPS120" s="43"/>
      <c r="LPT120" s="43"/>
      <c r="LPU120" s="43"/>
      <c r="LPV120" s="43"/>
      <c r="LPW120" s="43"/>
      <c r="LPX120" s="43"/>
      <c r="LPY120" s="43"/>
      <c r="LPZ120" s="43"/>
      <c r="LQA120" s="43"/>
      <c r="LQB120" s="43"/>
      <c r="LQC120" s="43"/>
      <c r="LQD120" s="43"/>
      <c r="LQE120" s="43"/>
      <c r="LQF120" s="43"/>
      <c r="LQG120" s="43"/>
      <c r="LQH120" s="43"/>
      <c r="LQI120" s="43"/>
      <c r="LQJ120" s="43"/>
      <c r="LQK120" s="43"/>
      <c r="LQL120" s="43"/>
      <c r="LQM120" s="43"/>
      <c r="LQN120" s="43"/>
      <c r="LQO120" s="43"/>
      <c r="LQP120" s="43"/>
      <c r="LQQ120" s="43"/>
      <c r="LQR120" s="43"/>
      <c r="LQS120" s="43"/>
      <c r="LQT120" s="43"/>
      <c r="LQU120" s="43"/>
      <c r="LQV120" s="43"/>
      <c r="LQW120" s="43"/>
      <c r="LQX120" s="43"/>
      <c r="LQY120" s="43"/>
      <c r="LQZ120" s="43"/>
      <c r="LRA120" s="43"/>
      <c r="LRB120" s="43"/>
      <c r="LRC120" s="43"/>
      <c r="LRD120" s="43"/>
      <c r="LRE120" s="43"/>
      <c r="LRF120" s="43"/>
      <c r="LRG120" s="43"/>
      <c r="LRH120" s="43"/>
      <c r="LRI120" s="43"/>
      <c r="LRJ120" s="43"/>
      <c r="LRK120" s="43"/>
      <c r="LRL120" s="43"/>
      <c r="LRM120" s="43"/>
      <c r="LRN120" s="43"/>
      <c r="LRO120" s="43"/>
      <c r="LRP120" s="43"/>
      <c r="LRQ120" s="43"/>
      <c r="LRR120" s="43"/>
      <c r="LRS120" s="43"/>
      <c r="LRT120" s="43"/>
      <c r="LRU120" s="43"/>
      <c r="LRV120" s="43"/>
      <c r="LRW120" s="43"/>
      <c r="LRX120" s="43"/>
      <c r="LRY120" s="43"/>
      <c r="LRZ120" s="43"/>
      <c r="LSA120" s="43"/>
      <c r="LSB120" s="43"/>
      <c r="LSC120" s="43"/>
      <c r="LSD120" s="43"/>
      <c r="LSE120" s="43"/>
      <c r="LSF120" s="43"/>
      <c r="LSG120" s="43"/>
      <c r="LSH120" s="43"/>
      <c r="LSI120" s="43"/>
      <c r="LSJ120" s="43"/>
      <c r="LSK120" s="43"/>
      <c r="LSL120" s="43"/>
      <c r="LSM120" s="43"/>
      <c r="LSN120" s="43"/>
      <c r="LSO120" s="43"/>
      <c r="LSP120" s="43"/>
      <c r="LSQ120" s="43"/>
      <c r="LSR120" s="43"/>
      <c r="LSS120" s="43"/>
      <c r="LST120" s="43"/>
      <c r="LSU120" s="43"/>
      <c r="LSV120" s="43"/>
      <c r="LSW120" s="43"/>
      <c r="LSX120" s="43"/>
      <c r="LSY120" s="43"/>
      <c r="LSZ120" s="43"/>
      <c r="LTA120" s="43"/>
      <c r="LTB120" s="43"/>
      <c r="LTC120" s="43"/>
      <c r="LTD120" s="43"/>
      <c r="LTE120" s="43"/>
      <c r="LTF120" s="43"/>
      <c r="LTG120" s="43"/>
      <c r="LTH120" s="43"/>
      <c r="LTI120" s="43"/>
      <c r="LTJ120" s="43"/>
      <c r="LTK120" s="43"/>
      <c r="LTL120" s="43"/>
      <c r="LTM120" s="43"/>
      <c r="LTN120" s="43"/>
      <c r="LTO120" s="43"/>
      <c r="LTP120" s="43"/>
      <c r="LTQ120" s="43"/>
      <c r="LTR120" s="43"/>
      <c r="LTS120" s="43"/>
      <c r="LTT120" s="43"/>
      <c r="LTU120" s="43"/>
      <c r="LTV120" s="43"/>
      <c r="LTW120" s="43"/>
      <c r="LTX120" s="43"/>
      <c r="LTY120" s="43"/>
      <c r="LTZ120" s="43"/>
      <c r="LUA120" s="43"/>
      <c r="LUB120" s="43"/>
      <c r="LUC120" s="43"/>
      <c r="LUD120" s="43"/>
      <c r="LUE120" s="43"/>
      <c r="LUF120" s="43"/>
      <c r="LUG120" s="43"/>
      <c r="LUH120" s="43"/>
      <c r="LUI120" s="43"/>
      <c r="LUJ120" s="43"/>
      <c r="LUK120" s="43"/>
      <c r="LUL120" s="43"/>
      <c r="LUM120" s="43"/>
      <c r="LUN120" s="43"/>
      <c r="LUO120" s="43"/>
      <c r="LUP120" s="43"/>
      <c r="LUQ120" s="43"/>
      <c r="LUR120" s="43"/>
      <c r="LUS120" s="43"/>
      <c r="LUT120" s="43"/>
      <c r="LUU120" s="43"/>
      <c r="LUV120" s="43"/>
      <c r="LUW120" s="43"/>
      <c r="LUX120" s="43"/>
      <c r="LUY120" s="43"/>
      <c r="LUZ120" s="43"/>
      <c r="LVA120" s="43"/>
      <c r="LVB120" s="43"/>
      <c r="LVC120" s="43"/>
      <c r="LVD120" s="43"/>
      <c r="LVE120" s="43"/>
      <c r="LVF120" s="43"/>
      <c r="LVG120" s="43"/>
      <c r="LVH120" s="43"/>
      <c r="LVI120" s="43"/>
      <c r="LVJ120" s="43"/>
      <c r="LVK120" s="43"/>
      <c r="LVL120" s="43"/>
      <c r="LVM120" s="43"/>
      <c r="LVN120" s="43"/>
      <c r="LVO120" s="43"/>
      <c r="LVP120" s="43"/>
      <c r="LVQ120" s="43"/>
      <c r="LVR120" s="43"/>
      <c r="LVS120" s="43"/>
      <c r="LVT120" s="43"/>
      <c r="LVU120" s="43"/>
      <c r="LVV120" s="43"/>
      <c r="LVW120" s="43"/>
      <c r="LVX120" s="43"/>
      <c r="LVY120" s="43"/>
      <c r="LVZ120" s="43"/>
      <c r="LWA120" s="43"/>
      <c r="LWB120" s="43"/>
      <c r="LWC120" s="43"/>
      <c r="LWD120" s="43"/>
      <c r="LWE120" s="43"/>
      <c r="LWF120" s="43"/>
      <c r="LWG120" s="43"/>
      <c r="LWH120" s="43"/>
      <c r="LWI120" s="43"/>
      <c r="LWJ120" s="43"/>
      <c r="LWK120" s="43"/>
      <c r="LWL120" s="43"/>
      <c r="LWM120" s="43"/>
      <c r="LWN120" s="43"/>
      <c r="LWO120" s="43"/>
      <c r="LWP120" s="43"/>
      <c r="LWQ120" s="43"/>
      <c r="LWR120" s="43"/>
      <c r="LWS120" s="43"/>
      <c r="LWT120" s="43"/>
      <c r="LWU120" s="43"/>
      <c r="LWV120" s="43"/>
      <c r="LWW120" s="43"/>
      <c r="LWX120" s="43"/>
      <c r="LWY120" s="43"/>
      <c r="LWZ120" s="43"/>
      <c r="LXA120" s="43"/>
      <c r="LXB120" s="43"/>
      <c r="LXC120" s="43"/>
      <c r="LXD120" s="43"/>
      <c r="LXE120" s="43"/>
      <c r="LXF120" s="43"/>
      <c r="LXG120" s="43"/>
      <c r="LXH120" s="43"/>
      <c r="LXI120" s="43"/>
      <c r="LXJ120" s="43"/>
      <c r="LXK120" s="43"/>
      <c r="LXL120" s="43"/>
      <c r="LXM120" s="43"/>
      <c r="LXN120" s="43"/>
      <c r="LXO120" s="43"/>
      <c r="LXP120" s="43"/>
      <c r="LXQ120" s="43"/>
      <c r="LXR120" s="43"/>
      <c r="LXS120" s="43"/>
      <c r="LXT120" s="43"/>
      <c r="LXU120" s="43"/>
      <c r="LXV120" s="43"/>
      <c r="LXW120" s="43"/>
      <c r="LXX120" s="43"/>
      <c r="LXY120" s="43"/>
      <c r="LXZ120" s="43"/>
      <c r="LYA120" s="43"/>
      <c r="LYB120" s="43"/>
      <c r="LYC120" s="43"/>
      <c r="LYD120" s="43"/>
      <c r="LYE120" s="43"/>
      <c r="LYF120" s="43"/>
      <c r="LYG120" s="43"/>
      <c r="LYH120" s="43"/>
      <c r="LYI120" s="43"/>
      <c r="LYJ120" s="43"/>
      <c r="LYK120" s="43"/>
      <c r="LYL120" s="43"/>
      <c r="LYM120" s="43"/>
      <c r="LYN120" s="43"/>
      <c r="LYO120" s="43"/>
      <c r="LYP120" s="43"/>
      <c r="LYQ120" s="43"/>
      <c r="LYR120" s="43"/>
      <c r="LYS120" s="43"/>
      <c r="LYT120" s="43"/>
      <c r="LYU120" s="43"/>
      <c r="LYV120" s="43"/>
      <c r="LYW120" s="43"/>
      <c r="LYX120" s="43"/>
      <c r="LYY120" s="43"/>
      <c r="LYZ120" s="43"/>
      <c r="LZA120" s="43"/>
      <c r="LZB120" s="43"/>
      <c r="LZC120" s="43"/>
      <c r="LZD120" s="43"/>
      <c r="LZE120" s="43"/>
      <c r="LZF120" s="43"/>
      <c r="LZG120" s="43"/>
      <c r="LZH120" s="43"/>
      <c r="LZI120" s="43"/>
      <c r="LZJ120" s="43"/>
      <c r="LZK120" s="43"/>
      <c r="LZL120" s="43"/>
      <c r="LZM120" s="43"/>
      <c r="LZN120" s="43"/>
      <c r="LZO120" s="43"/>
      <c r="LZP120" s="43"/>
      <c r="LZQ120" s="43"/>
      <c r="LZR120" s="43"/>
      <c r="LZS120" s="43"/>
      <c r="LZT120" s="43"/>
      <c r="LZU120" s="43"/>
      <c r="LZV120" s="43"/>
      <c r="LZW120" s="43"/>
      <c r="LZX120" s="43"/>
      <c r="LZY120" s="43"/>
      <c r="LZZ120" s="43"/>
      <c r="MAA120" s="43"/>
      <c r="MAB120" s="43"/>
      <c r="MAC120" s="43"/>
      <c r="MAD120" s="43"/>
      <c r="MAE120" s="43"/>
      <c r="MAF120" s="43"/>
      <c r="MAG120" s="43"/>
      <c r="MAH120" s="43"/>
      <c r="MAI120" s="43"/>
      <c r="MAJ120" s="43"/>
      <c r="MAK120" s="43"/>
      <c r="MAL120" s="43"/>
      <c r="MAM120" s="43"/>
      <c r="MAN120" s="43"/>
      <c r="MAO120" s="43"/>
      <c r="MAP120" s="43"/>
      <c r="MAQ120" s="43"/>
      <c r="MAR120" s="43"/>
      <c r="MAS120" s="43"/>
      <c r="MAT120" s="43"/>
      <c r="MAU120" s="43"/>
      <c r="MAV120" s="43"/>
      <c r="MAW120" s="43"/>
      <c r="MAX120" s="43"/>
      <c r="MAY120" s="43"/>
      <c r="MAZ120" s="43"/>
      <c r="MBA120" s="43"/>
      <c r="MBB120" s="43"/>
      <c r="MBC120" s="43"/>
      <c r="MBD120" s="43"/>
      <c r="MBE120" s="43"/>
      <c r="MBF120" s="43"/>
      <c r="MBG120" s="43"/>
      <c r="MBH120" s="43"/>
      <c r="MBI120" s="43"/>
      <c r="MBJ120" s="43"/>
      <c r="MBK120" s="43"/>
      <c r="MBL120" s="43"/>
      <c r="MBM120" s="43"/>
      <c r="MBN120" s="43"/>
      <c r="MBO120" s="43"/>
      <c r="MBP120" s="43"/>
      <c r="MBQ120" s="43"/>
      <c r="MBR120" s="43"/>
      <c r="MBS120" s="43"/>
      <c r="MBT120" s="43"/>
      <c r="MBU120" s="43"/>
      <c r="MBV120" s="43"/>
      <c r="MBW120" s="43"/>
      <c r="MBX120" s="43"/>
      <c r="MBY120" s="43"/>
      <c r="MBZ120" s="43"/>
      <c r="MCA120" s="43"/>
      <c r="MCB120" s="43"/>
      <c r="MCC120" s="43"/>
      <c r="MCD120" s="43"/>
      <c r="MCE120" s="43"/>
      <c r="MCF120" s="43"/>
      <c r="MCG120" s="43"/>
      <c r="MCH120" s="43"/>
      <c r="MCI120" s="43"/>
      <c r="MCJ120" s="43"/>
      <c r="MCK120" s="43"/>
      <c r="MCL120" s="43"/>
      <c r="MCM120" s="43"/>
      <c r="MCN120" s="43"/>
      <c r="MCO120" s="43"/>
      <c r="MCP120" s="43"/>
      <c r="MCQ120" s="43"/>
      <c r="MCR120" s="43"/>
      <c r="MCS120" s="43"/>
      <c r="MCT120" s="43"/>
      <c r="MCU120" s="43"/>
      <c r="MCV120" s="43"/>
      <c r="MCW120" s="43"/>
      <c r="MCX120" s="43"/>
      <c r="MCY120" s="43"/>
      <c r="MCZ120" s="43"/>
      <c r="MDA120" s="43"/>
      <c r="MDB120" s="43"/>
      <c r="MDC120" s="43"/>
      <c r="MDD120" s="43"/>
      <c r="MDE120" s="43"/>
      <c r="MDF120" s="43"/>
      <c r="MDG120" s="43"/>
      <c r="MDH120" s="43"/>
      <c r="MDI120" s="43"/>
      <c r="MDJ120" s="43"/>
      <c r="MDK120" s="43"/>
      <c r="MDL120" s="43"/>
      <c r="MDM120" s="43"/>
      <c r="MDN120" s="43"/>
      <c r="MDO120" s="43"/>
      <c r="MDP120" s="43"/>
      <c r="MDQ120" s="43"/>
      <c r="MDR120" s="43"/>
      <c r="MDS120" s="43"/>
      <c r="MDT120" s="43"/>
      <c r="MDU120" s="43"/>
      <c r="MDV120" s="43"/>
      <c r="MDW120" s="43"/>
      <c r="MDX120" s="43"/>
      <c r="MDY120" s="43"/>
      <c r="MDZ120" s="43"/>
      <c r="MEA120" s="43"/>
      <c r="MEB120" s="43"/>
      <c r="MEC120" s="43"/>
      <c r="MED120" s="43"/>
      <c r="MEE120" s="43"/>
      <c r="MEF120" s="43"/>
      <c r="MEG120" s="43"/>
      <c r="MEH120" s="43"/>
      <c r="MEI120" s="43"/>
      <c r="MEJ120" s="43"/>
      <c r="MEK120" s="43"/>
      <c r="MEL120" s="43"/>
      <c r="MEM120" s="43"/>
      <c r="MEN120" s="43"/>
      <c r="MEO120" s="43"/>
      <c r="MEP120" s="43"/>
      <c r="MEQ120" s="43"/>
      <c r="MER120" s="43"/>
      <c r="MES120" s="43"/>
      <c r="MET120" s="43"/>
      <c r="MEU120" s="43"/>
      <c r="MEV120" s="43"/>
      <c r="MEW120" s="43"/>
      <c r="MEX120" s="43"/>
      <c r="MEY120" s="43"/>
      <c r="MEZ120" s="43"/>
      <c r="MFA120" s="43"/>
      <c r="MFB120" s="43"/>
      <c r="MFC120" s="43"/>
      <c r="MFD120" s="43"/>
      <c r="MFE120" s="43"/>
      <c r="MFF120" s="43"/>
      <c r="MFG120" s="43"/>
      <c r="MFH120" s="43"/>
      <c r="MFI120" s="43"/>
      <c r="MFJ120" s="43"/>
      <c r="MFK120" s="43"/>
      <c r="MFL120" s="43"/>
      <c r="MFM120" s="43"/>
      <c r="MFN120" s="43"/>
      <c r="MFO120" s="43"/>
      <c r="MFP120" s="43"/>
      <c r="MFQ120" s="43"/>
      <c r="MFR120" s="43"/>
      <c r="MFS120" s="43"/>
      <c r="MFT120" s="43"/>
      <c r="MFU120" s="43"/>
      <c r="MFV120" s="43"/>
      <c r="MFW120" s="43"/>
      <c r="MFX120" s="43"/>
      <c r="MFY120" s="43"/>
      <c r="MFZ120" s="43"/>
      <c r="MGA120" s="43"/>
      <c r="MGB120" s="43"/>
      <c r="MGC120" s="43"/>
      <c r="MGD120" s="43"/>
      <c r="MGE120" s="43"/>
      <c r="MGF120" s="43"/>
      <c r="MGG120" s="43"/>
      <c r="MGH120" s="43"/>
      <c r="MGI120" s="43"/>
      <c r="MGJ120" s="43"/>
      <c r="MGK120" s="43"/>
      <c r="MGL120" s="43"/>
      <c r="MGM120" s="43"/>
      <c r="MGN120" s="43"/>
      <c r="MGO120" s="43"/>
      <c r="MGP120" s="43"/>
      <c r="MGQ120" s="43"/>
      <c r="MGR120" s="43"/>
      <c r="MGS120" s="43"/>
      <c r="MGT120" s="43"/>
      <c r="MGU120" s="43"/>
      <c r="MGV120" s="43"/>
      <c r="MGW120" s="43"/>
      <c r="MGX120" s="43"/>
      <c r="MGY120" s="43"/>
      <c r="MGZ120" s="43"/>
      <c r="MHA120" s="43"/>
      <c r="MHB120" s="43"/>
      <c r="MHC120" s="43"/>
      <c r="MHD120" s="43"/>
      <c r="MHE120" s="43"/>
      <c r="MHF120" s="43"/>
      <c r="MHG120" s="43"/>
      <c r="MHH120" s="43"/>
      <c r="MHI120" s="43"/>
      <c r="MHJ120" s="43"/>
      <c r="MHK120" s="43"/>
      <c r="MHL120" s="43"/>
      <c r="MHM120" s="43"/>
      <c r="MHN120" s="43"/>
      <c r="MHO120" s="43"/>
      <c r="MHP120" s="43"/>
      <c r="MHQ120" s="43"/>
      <c r="MHR120" s="43"/>
      <c r="MHS120" s="43"/>
      <c r="MHT120" s="43"/>
      <c r="MHU120" s="43"/>
      <c r="MHV120" s="43"/>
      <c r="MHW120" s="43"/>
      <c r="MHX120" s="43"/>
      <c r="MHY120" s="43"/>
      <c r="MHZ120" s="43"/>
      <c r="MIA120" s="43"/>
      <c r="MIB120" s="43"/>
      <c r="MIC120" s="43"/>
      <c r="MID120" s="43"/>
      <c r="MIE120" s="43"/>
      <c r="MIF120" s="43"/>
      <c r="MIG120" s="43"/>
      <c r="MIH120" s="43"/>
      <c r="MII120" s="43"/>
      <c r="MIJ120" s="43"/>
      <c r="MIK120" s="43"/>
      <c r="MIL120" s="43"/>
      <c r="MIM120" s="43"/>
      <c r="MIN120" s="43"/>
      <c r="MIO120" s="43"/>
      <c r="MIP120" s="43"/>
      <c r="MIQ120" s="43"/>
      <c r="MIR120" s="43"/>
      <c r="MIS120" s="43"/>
      <c r="MIT120" s="43"/>
      <c r="MIU120" s="43"/>
      <c r="MIV120" s="43"/>
      <c r="MIW120" s="43"/>
      <c r="MIX120" s="43"/>
      <c r="MIY120" s="43"/>
      <c r="MIZ120" s="43"/>
      <c r="MJA120" s="43"/>
      <c r="MJB120" s="43"/>
      <c r="MJC120" s="43"/>
      <c r="MJD120" s="43"/>
      <c r="MJE120" s="43"/>
      <c r="MJF120" s="43"/>
      <c r="MJG120" s="43"/>
      <c r="MJH120" s="43"/>
      <c r="MJI120" s="43"/>
      <c r="MJJ120" s="43"/>
      <c r="MJK120" s="43"/>
      <c r="MJL120" s="43"/>
      <c r="MJM120" s="43"/>
      <c r="MJN120" s="43"/>
      <c r="MJO120" s="43"/>
      <c r="MJP120" s="43"/>
      <c r="MJQ120" s="43"/>
      <c r="MJR120" s="43"/>
      <c r="MJS120" s="43"/>
      <c r="MJT120" s="43"/>
      <c r="MJU120" s="43"/>
      <c r="MJV120" s="43"/>
      <c r="MJW120" s="43"/>
      <c r="MJX120" s="43"/>
      <c r="MJY120" s="43"/>
      <c r="MJZ120" s="43"/>
      <c r="MKA120" s="43"/>
      <c r="MKB120" s="43"/>
      <c r="MKC120" s="43"/>
      <c r="MKD120" s="43"/>
      <c r="MKE120" s="43"/>
      <c r="MKF120" s="43"/>
      <c r="MKG120" s="43"/>
      <c r="MKH120" s="43"/>
      <c r="MKI120" s="43"/>
      <c r="MKJ120" s="43"/>
      <c r="MKK120" s="43"/>
      <c r="MKL120" s="43"/>
      <c r="MKM120" s="43"/>
      <c r="MKN120" s="43"/>
      <c r="MKO120" s="43"/>
      <c r="MKP120" s="43"/>
      <c r="MKQ120" s="43"/>
      <c r="MKR120" s="43"/>
      <c r="MKS120" s="43"/>
      <c r="MKT120" s="43"/>
      <c r="MKU120" s="43"/>
      <c r="MKV120" s="43"/>
      <c r="MKW120" s="43"/>
      <c r="MKX120" s="43"/>
      <c r="MKY120" s="43"/>
      <c r="MKZ120" s="43"/>
      <c r="MLA120" s="43"/>
      <c r="MLB120" s="43"/>
      <c r="MLC120" s="43"/>
      <c r="MLD120" s="43"/>
      <c r="MLE120" s="43"/>
      <c r="MLF120" s="43"/>
      <c r="MLG120" s="43"/>
      <c r="MLH120" s="43"/>
      <c r="MLI120" s="43"/>
      <c r="MLJ120" s="43"/>
      <c r="MLK120" s="43"/>
      <c r="MLL120" s="43"/>
      <c r="MLM120" s="43"/>
      <c r="MLN120" s="43"/>
      <c r="MLO120" s="43"/>
      <c r="MLP120" s="43"/>
      <c r="MLQ120" s="43"/>
      <c r="MLR120" s="43"/>
      <c r="MLS120" s="43"/>
      <c r="MLT120" s="43"/>
      <c r="MLU120" s="43"/>
      <c r="MLV120" s="43"/>
      <c r="MLW120" s="43"/>
      <c r="MLX120" s="43"/>
      <c r="MLY120" s="43"/>
      <c r="MLZ120" s="43"/>
      <c r="MMA120" s="43"/>
      <c r="MMB120" s="43"/>
      <c r="MMC120" s="43"/>
      <c r="MMD120" s="43"/>
      <c r="MME120" s="43"/>
      <c r="MMF120" s="43"/>
      <c r="MMG120" s="43"/>
      <c r="MMH120" s="43"/>
      <c r="MMI120" s="43"/>
      <c r="MMJ120" s="43"/>
      <c r="MMK120" s="43"/>
      <c r="MML120" s="43"/>
      <c r="MMM120" s="43"/>
      <c r="MMN120" s="43"/>
      <c r="MMO120" s="43"/>
      <c r="MMP120" s="43"/>
      <c r="MMQ120" s="43"/>
      <c r="MMR120" s="43"/>
      <c r="MMS120" s="43"/>
      <c r="MMT120" s="43"/>
      <c r="MMU120" s="43"/>
      <c r="MMV120" s="43"/>
      <c r="MMW120" s="43"/>
      <c r="MMX120" s="43"/>
      <c r="MMY120" s="43"/>
      <c r="MMZ120" s="43"/>
      <c r="MNA120" s="43"/>
      <c r="MNB120" s="43"/>
      <c r="MNC120" s="43"/>
      <c r="MND120" s="43"/>
      <c r="MNE120" s="43"/>
      <c r="MNF120" s="43"/>
      <c r="MNG120" s="43"/>
      <c r="MNH120" s="43"/>
      <c r="MNI120" s="43"/>
      <c r="MNJ120" s="43"/>
      <c r="MNK120" s="43"/>
      <c r="MNL120" s="43"/>
      <c r="MNM120" s="43"/>
      <c r="MNN120" s="43"/>
      <c r="MNO120" s="43"/>
      <c r="MNP120" s="43"/>
      <c r="MNQ120" s="43"/>
      <c r="MNR120" s="43"/>
      <c r="MNS120" s="43"/>
      <c r="MNT120" s="43"/>
      <c r="MNU120" s="43"/>
      <c r="MNV120" s="43"/>
      <c r="MNW120" s="43"/>
      <c r="MNX120" s="43"/>
      <c r="MNY120" s="43"/>
      <c r="MNZ120" s="43"/>
      <c r="MOA120" s="43"/>
      <c r="MOB120" s="43"/>
      <c r="MOC120" s="43"/>
      <c r="MOD120" s="43"/>
      <c r="MOE120" s="43"/>
      <c r="MOF120" s="43"/>
      <c r="MOG120" s="43"/>
      <c r="MOH120" s="43"/>
      <c r="MOI120" s="43"/>
      <c r="MOJ120" s="43"/>
      <c r="MOK120" s="43"/>
      <c r="MOL120" s="43"/>
      <c r="MOM120" s="43"/>
      <c r="MON120" s="43"/>
      <c r="MOO120" s="43"/>
      <c r="MOP120" s="43"/>
      <c r="MOQ120" s="43"/>
      <c r="MOR120" s="43"/>
      <c r="MOS120" s="43"/>
      <c r="MOT120" s="43"/>
      <c r="MOU120" s="43"/>
      <c r="MOV120" s="43"/>
      <c r="MOW120" s="43"/>
      <c r="MOX120" s="43"/>
      <c r="MOY120" s="43"/>
      <c r="MOZ120" s="43"/>
      <c r="MPA120" s="43"/>
      <c r="MPB120" s="43"/>
      <c r="MPC120" s="43"/>
      <c r="MPD120" s="43"/>
      <c r="MPE120" s="43"/>
      <c r="MPF120" s="43"/>
      <c r="MPG120" s="43"/>
      <c r="MPH120" s="43"/>
      <c r="MPI120" s="43"/>
      <c r="MPJ120" s="43"/>
      <c r="MPK120" s="43"/>
      <c r="MPL120" s="43"/>
      <c r="MPM120" s="43"/>
      <c r="MPN120" s="43"/>
      <c r="MPO120" s="43"/>
      <c r="MPP120" s="43"/>
      <c r="MPQ120" s="43"/>
      <c r="MPR120" s="43"/>
      <c r="MPS120" s="43"/>
      <c r="MPT120" s="43"/>
      <c r="MPU120" s="43"/>
      <c r="MPV120" s="43"/>
      <c r="MPW120" s="43"/>
      <c r="MPX120" s="43"/>
      <c r="MPY120" s="43"/>
      <c r="MPZ120" s="43"/>
      <c r="MQA120" s="43"/>
      <c r="MQB120" s="43"/>
      <c r="MQC120" s="43"/>
      <c r="MQD120" s="43"/>
      <c r="MQE120" s="43"/>
      <c r="MQF120" s="43"/>
      <c r="MQG120" s="43"/>
      <c r="MQH120" s="43"/>
      <c r="MQI120" s="43"/>
      <c r="MQJ120" s="43"/>
      <c r="MQK120" s="43"/>
      <c r="MQL120" s="43"/>
      <c r="MQM120" s="43"/>
      <c r="MQN120" s="43"/>
      <c r="MQO120" s="43"/>
      <c r="MQP120" s="43"/>
      <c r="MQQ120" s="43"/>
      <c r="MQR120" s="43"/>
      <c r="MQS120" s="43"/>
      <c r="MQT120" s="43"/>
      <c r="MQU120" s="43"/>
      <c r="MQV120" s="43"/>
      <c r="MQW120" s="43"/>
      <c r="MQX120" s="43"/>
      <c r="MQY120" s="43"/>
      <c r="MQZ120" s="43"/>
      <c r="MRA120" s="43"/>
      <c r="MRB120" s="43"/>
      <c r="MRC120" s="43"/>
      <c r="MRD120" s="43"/>
      <c r="MRE120" s="43"/>
      <c r="MRF120" s="43"/>
      <c r="MRG120" s="43"/>
      <c r="MRH120" s="43"/>
      <c r="MRI120" s="43"/>
      <c r="MRJ120" s="43"/>
      <c r="MRK120" s="43"/>
      <c r="MRL120" s="43"/>
      <c r="MRM120" s="43"/>
      <c r="MRN120" s="43"/>
      <c r="MRO120" s="43"/>
      <c r="MRP120" s="43"/>
      <c r="MRQ120" s="43"/>
      <c r="MRR120" s="43"/>
      <c r="MRS120" s="43"/>
      <c r="MRT120" s="43"/>
      <c r="MRU120" s="43"/>
      <c r="MRV120" s="43"/>
      <c r="MRW120" s="43"/>
      <c r="MRX120" s="43"/>
      <c r="MRY120" s="43"/>
      <c r="MRZ120" s="43"/>
      <c r="MSA120" s="43"/>
      <c r="MSB120" s="43"/>
      <c r="MSC120" s="43"/>
      <c r="MSD120" s="43"/>
      <c r="MSE120" s="43"/>
      <c r="MSF120" s="43"/>
      <c r="MSG120" s="43"/>
      <c r="MSH120" s="43"/>
      <c r="MSI120" s="43"/>
      <c r="MSJ120" s="43"/>
      <c r="MSK120" s="43"/>
      <c r="MSL120" s="43"/>
      <c r="MSM120" s="43"/>
      <c r="MSN120" s="43"/>
      <c r="MSO120" s="43"/>
      <c r="MSP120" s="43"/>
      <c r="MSQ120" s="43"/>
      <c r="MSR120" s="43"/>
      <c r="MSS120" s="43"/>
      <c r="MST120" s="43"/>
      <c r="MSU120" s="43"/>
      <c r="MSV120" s="43"/>
      <c r="MSW120" s="43"/>
      <c r="MSX120" s="43"/>
      <c r="MSY120" s="43"/>
      <c r="MSZ120" s="43"/>
      <c r="MTA120" s="43"/>
      <c r="MTB120" s="43"/>
      <c r="MTC120" s="43"/>
      <c r="MTD120" s="43"/>
      <c r="MTE120" s="43"/>
      <c r="MTF120" s="43"/>
      <c r="MTG120" s="43"/>
      <c r="MTH120" s="43"/>
      <c r="MTI120" s="43"/>
      <c r="MTJ120" s="43"/>
      <c r="MTK120" s="43"/>
      <c r="MTL120" s="43"/>
      <c r="MTM120" s="43"/>
      <c r="MTN120" s="43"/>
      <c r="MTO120" s="43"/>
      <c r="MTP120" s="43"/>
      <c r="MTQ120" s="43"/>
      <c r="MTR120" s="43"/>
      <c r="MTS120" s="43"/>
      <c r="MTT120" s="43"/>
      <c r="MTU120" s="43"/>
      <c r="MTV120" s="43"/>
      <c r="MTW120" s="43"/>
      <c r="MTX120" s="43"/>
      <c r="MTY120" s="43"/>
      <c r="MTZ120" s="43"/>
      <c r="MUA120" s="43"/>
      <c r="MUB120" s="43"/>
      <c r="MUC120" s="43"/>
      <c r="MUD120" s="43"/>
      <c r="MUE120" s="43"/>
      <c r="MUF120" s="43"/>
      <c r="MUG120" s="43"/>
      <c r="MUH120" s="43"/>
      <c r="MUI120" s="43"/>
      <c r="MUJ120" s="43"/>
      <c r="MUK120" s="43"/>
      <c r="MUL120" s="43"/>
      <c r="MUM120" s="43"/>
      <c r="MUN120" s="43"/>
      <c r="MUO120" s="43"/>
      <c r="MUP120" s="43"/>
      <c r="MUQ120" s="43"/>
      <c r="MUR120" s="43"/>
      <c r="MUS120" s="43"/>
      <c r="MUT120" s="43"/>
      <c r="MUU120" s="43"/>
      <c r="MUV120" s="43"/>
      <c r="MUW120" s="43"/>
      <c r="MUX120" s="43"/>
      <c r="MUY120" s="43"/>
      <c r="MUZ120" s="43"/>
      <c r="MVA120" s="43"/>
      <c r="MVB120" s="43"/>
      <c r="MVC120" s="43"/>
      <c r="MVD120" s="43"/>
      <c r="MVE120" s="43"/>
      <c r="MVF120" s="43"/>
      <c r="MVG120" s="43"/>
      <c r="MVH120" s="43"/>
      <c r="MVI120" s="43"/>
      <c r="MVJ120" s="43"/>
      <c r="MVK120" s="43"/>
      <c r="MVL120" s="43"/>
      <c r="MVM120" s="43"/>
      <c r="MVN120" s="43"/>
      <c r="MVO120" s="43"/>
      <c r="MVP120" s="43"/>
      <c r="MVQ120" s="43"/>
      <c r="MVR120" s="43"/>
      <c r="MVS120" s="43"/>
      <c r="MVT120" s="43"/>
      <c r="MVU120" s="43"/>
      <c r="MVV120" s="43"/>
      <c r="MVW120" s="43"/>
      <c r="MVX120" s="43"/>
      <c r="MVY120" s="43"/>
      <c r="MVZ120" s="43"/>
      <c r="MWA120" s="43"/>
      <c r="MWB120" s="43"/>
      <c r="MWC120" s="43"/>
      <c r="MWD120" s="43"/>
      <c r="MWE120" s="43"/>
      <c r="MWF120" s="43"/>
      <c r="MWG120" s="43"/>
      <c r="MWH120" s="43"/>
      <c r="MWI120" s="43"/>
      <c r="MWJ120" s="43"/>
      <c r="MWK120" s="43"/>
      <c r="MWL120" s="43"/>
      <c r="MWM120" s="43"/>
      <c r="MWN120" s="43"/>
      <c r="MWO120" s="43"/>
      <c r="MWP120" s="43"/>
      <c r="MWQ120" s="43"/>
      <c r="MWR120" s="43"/>
      <c r="MWS120" s="43"/>
      <c r="MWT120" s="43"/>
      <c r="MWU120" s="43"/>
      <c r="MWV120" s="43"/>
      <c r="MWW120" s="43"/>
      <c r="MWX120" s="43"/>
      <c r="MWY120" s="43"/>
      <c r="MWZ120" s="43"/>
      <c r="MXA120" s="43"/>
      <c r="MXB120" s="43"/>
      <c r="MXC120" s="43"/>
      <c r="MXD120" s="43"/>
      <c r="MXE120" s="43"/>
      <c r="MXF120" s="43"/>
      <c r="MXG120" s="43"/>
      <c r="MXH120" s="43"/>
      <c r="MXI120" s="43"/>
      <c r="MXJ120" s="43"/>
      <c r="MXK120" s="43"/>
      <c r="MXL120" s="43"/>
      <c r="MXM120" s="43"/>
      <c r="MXN120" s="43"/>
      <c r="MXO120" s="43"/>
      <c r="MXP120" s="43"/>
      <c r="MXQ120" s="43"/>
      <c r="MXR120" s="43"/>
      <c r="MXS120" s="43"/>
      <c r="MXT120" s="43"/>
      <c r="MXU120" s="43"/>
      <c r="MXV120" s="43"/>
      <c r="MXW120" s="43"/>
      <c r="MXX120" s="43"/>
      <c r="MXY120" s="43"/>
      <c r="MXZ120" s="43"/>
      <c r="MYA120" s="43"/>
      <c r="MYB120" s="43"/>
      <c r="MYC120" s="43"/>
      <c r="MYD120" s="43"/>
      <c r="MYE120" s="43"/>
      <c r="MYF120" s="43"/>
      <c r="MYG120" s="43"/>
      <c r="MYH120" s="43"/>
      <c r="MYI120" s="43"/>
      <c r="MYJ120" s="43"/>
      <c r="MYK120" s="43"/>
      <c r="MYL120" s="43"/>
      <c r="MYM120" s="43"/>
      <c r="MYN120" s="43"/>
      <c r="MYO120" s="43"/>
      <c r="MYP120" s="43"/>
      <c r="MYQ120" s="43"/>
      <c r="MYR120" s="43"/>
      <c r="MYS120" s="43"/>
      <c r="MYT120" s="43"/>
      <c r="MYU120" s="43"/>
      <c r="MYV120" s="43"/>
      <c r="MYW120" s="43"/>
      <c r="MYX120" s="43"/>
      <c r="MYY120" s="43"/>
      <c r="MYZ120" s="43"/>
      <c r="MZA120" s="43"/>
      <c r="MZB120" s="43"/>
      <c r="MZC120" s="43"/>
      <c r="MZD120" s="43"/>
      <c r="MZE120" s="43"/>
      <c r="MZF120" s="43"/>
      <c r="MZG120" s="43"/>
      <c r="MZH120" s="43"/>
      <c r="MZI120" s="43"/>
      <c r="MZJ120" s="43"/>
      <c r="MZK120" s="43"/>
      <c r="MZL120" s="43"/>
      <c r="MZM120" s="43"/>
      <c r="MZN120" s="43"/>
      <c r="MZO120" s="43"/>
      <c r="MZP120" s="43"/>
      <c r="MZQ120" s="43"/>
      <c r="MZR120" s="43"/>
      <c r="MZS120" s="43"/>
      <c r="MZT120" s="43"/>
      <c r="MZU120" s="43"/>
      <c r="MZV120" s="43"/>
      <c r="MZW120" s="43"/>
      <c r="MZX120" s="43"/>
      <c r="MZY120" s="43"/>
      <c r="MZZ120" s="43"/>
      <c r="NAA120" s="43"/>
      <c r="NAB120" s="43"/>
      <c r="NAC120" s="43"/>
      <c r="NAD120" s="43"/>
      <c r="NAE120" s="43"/>
      <c r="NAF120" s="43"/>
      <c r="NAG120" s="43"/>
      <c r="NAH120" s="43"/>
      <c r="NAI120" s="43"/>
      <c r="NAJ120" s="43"/>
      <c r="NAK120" s="43"/>
      <c r="NAL120" s="43"/>
      <c r="NAM120" s="43"/>
      <c r="NAN120" s="43"/>
      <c r="NAO120" s="43"/>
      <c r="NAP120" s="43"/>
      <c r="NAQ120" s="43"/>
      <c r="NAR120" s="43"/>
      <c r="NAS120" s="43"/>
      <c r="NAT120" s="43"/>
      <c r="NAU120" s="43"/>
      <c r="NAV120" s="43"/>
      <c r="NAW120" s="43"/>
      <c r="NAX120" s="43"/>
      <c r="NAY120" s="43"/>
      <c r="NAZ120" s="43"/>
      <c r="NBA120" s="43"/>
      <c r="NBB120" s="43"/>
      <c r="NBC120" s="43"/>
      <c r="NBD120" s="43"/>
      <c r="NBE120" s="43"/>
      <c r="NBF120" s="43"/>
      <c r="NBG120" s="43"/>
      <c r="NBH120" s="43"/>
      <c r="NBI120" s="43"/>
      <c r="NBJ120" s="43"/>
      <c r="NBK120" s="43"/>
      <c r="NBL120" s="43"/>
      <c r="NBM120" s="43"/>
      <c r="NBN120" s="43"/>
      <c r="NBO120" s="43"/>
      <c r="NBP120" s="43"/>
      <c r="NBQ120" s="43"/>
      <c r="NBR120" s="43"/>
      <c r="NBS120" s="43"/>
      <c r="NBT120" s="43"/>
      <c r="NBU120" s="43"/>
      <c r="NBV120" s="43"/>
      <c r="NBW120" s="43"/>
      <c r="NBX120" s="43"/>
      <c r="NBY120" s="43"/>
      <c r="NBZ120" s="43"/>
      <c r="NCA120" s="43"/>
      <c r="NCB120" s="43"/>
      <c r="NCC120" s="43"/>
      <c r="NCD120" s="43"/>
      <c r="NCE120" s="43"/>
      <c r="NCF120" s="43"/>
      <c r="NCG120" s="43"/>
      <c r="NCH120" s="43"/>
      <c r="NCI120" s="43"/>
      <c r="NCJ120" s="43"/>
      <c r="NCK120" s="43"/>
      <c r="NCL120" s="43"/>
      <c r="NCM120" s="43"/>
      <c r="NCN120" s="43"/>
      <c r="NCO120" s="43"/>
      <c r="NCP120" s="43"/>
      <c r="NCQ120" s="43"/>
      <c r="NCR120" s="43"/>
      <c r="NCS120" s="43"/>
      <c r="NCT120" s="43"/>
      <c r="NCU120" s="43"/>
      <c r="NCV120" s="43"/>
      <c r="NCW120" s="43"/>
      <c r="NCX120" s="43"/>
      <c r="NCY120" s="43"/>
      <c r="NCZ120" s="43"/>
      <c r="NDA120" s="43"/>
      <c r="NDB120" s="43"/>
      <c r="NDC120" s="43"/>
      <c r="NDD120" s="43"/>
      <c r="NDE120" s="43"/>
      <c r="NDF120" s="43"/>
      <c r="NDG120" s="43"/>
      <c r="NDH120" s="43"/>
      <c r="NDI120" s="43"/>
      <c r="NDJ120" s="43"/>
      <c r="NDK120" s="43"/>
      <c r="NDL120" s="43"/>
      <c r="NDM120" s="43"/>
      <c r="NDN120" s="43"/>
      <c r="NDO120" s="43"/>
      <c r="NDP120" s="43"/>
      <c r="NDQ120" s="43"/>
      <c r="NDR120" s="43"/>
      <c r="NDS120" s="43"/>
      <c r="NDT120" s="43"/>
      <c r="NDU120" s="43"/>
      <c r="NDV120" s="43"/>
      <c r="NDW120" s="43"/>
      <c r="NDX120" s="43"/>
      <c r="NDY120" s="43"/>
      <c r="NDZ120" s="43"/>
      <c r="NEA120" s="43"/>
      <c r="NEB120" s="43"/>
      <c r="NEC120" s="43"/>
      <c r="NED120" s="43"/>
      <c r="NEE120" s="43"/>
      <c r="NEF120" s="43"/>
      <c r="NEG120" s="43"/>
      <c r="NEH120" s="43"/>
      <c r="NEI120" s="43"/>
      <c r="NEJ120" s="43"/>
      <c r="NEK120" s="43"/>
      <c r="NEL120" s="43"/>
      <c r="NEM120" s="43"/>
      <c r="NEN120" s="43"/>
      <c r="NEO120" s="43"/>
      <c r="NEP120" s="43"/>
      <c r="NEQ120" s="43"/>
      <c r="NER120" s="43"/>
      <c r="NES120" s="43"/>
      <c r="NET120" s="43"/>
      <c r="NEU120" s="43"/>
      <c r="NEV120" s="43"/>
      <c r="NEW120" s="43"/>
      <c r="NEX120" s="43"/>
      <c r="NEY120" s="43"/>
      <c r="NEZ120" s="43"/>
      <c r="NFA120" s="43"/>
      <c r="NFB120" s="43"/>
      <c r="NFC120" s="43"/>
      <c r="NFD120" s="43"/>
      <c r="NFE120" s="43"/>
      <c r="NFF120" s="43"/>
      <c r="NFG120" s="43"/>
      <c r="NFH120" s="43"/>
      <c r="NFI120" s="43"/>
      <c r="NFJ120" s="43"/>
      <c r="NFK120" s="43"/>
      <c r="NFL120" s="43"/>
      <c r="NFM120" s="43"/>
      <c r="NFN120" s="43"/>
      <c r="NFO120" s="43"/>
      <c r="NFP120" s="43"/>
      <c r="NFQ120" s="43"/>
      <c r="NFR120" s="43"/>
      <c r="NFS120" s="43"/>
      <c r="NFT120" s="43"/>
      <c r="NFU120" s="43"/>
      <c r="NFV120" s="43"/>
      <c r="NFW120" s="43"/>
      <c r="NFX120" s="43"/>
      <c r="NFY120" s="43"/>
      <c r="NFZ120" s="43"/>
      <c r="NGA120" s="43"/>
      <c r="NGB120" s="43"/>
      <c r="NGC120" s="43"/>
      <c r="NGD120" s="43"/>
      <c r="NGE120" s="43"/>
      <c r="NGF120" s="43"/>
      <c r="NGG120" s="43"/>
      <c r="NGH120" s="43"/>
      <c r="NGI120" s="43"/>
      <c r="NGJ120" s="43"/>
      <c r="NGK120" s="43"/>
      <c r="NGL120" s="43"/>
      <c r="NGM120" s="43"/>
      <c r="NGN120" s="43"/>
      <c r="NGO120" s="43"/>
      <c r="NGP120" s="43"/>
      <c r="NGQ120" s="43"/>
      <c r="NGR120" s="43"/>
      <c r="NGS120" s="43"/>
      <c r="NGT120" s="43"/>
      <c r="NGU120" s="43"/>
      <c r="NGV120" s="43"/>
      <c r="NGW120" s="43"/>
      <c r="NGX120" s="43"/>
      <c r="NGY120" s="43"/>
      <c r="NGZ120" s="43"/>
      <c r="NHA120" s="43"/>
      <c r="NHB120" s="43"/>
      <c r="NHC120" s="43"/>
      <c r="NHD120" s="43"/>
      <c r="NHE120" s="43"/>
      <c r="NHF120" s="43"/>
      <c r="NHG120" s="43"/>
      <c r="NHH120" s="43"/>
      <c r="NHI120" s="43"/>
      <c r="NHJ120" s="43"/>
      <c r="NHK120" s="43"/>
      <c r="NHL120" s="43"/>
      <c r="NHM120" s="43"/>
      <c r="NHN120" s="43"/>
      <c r="NHO120" s="43"/>
      <c r="NHP120" s="43"/>
      <c r="NHQ120" s="43"/>
      <c r="NHR120" s="43"/>
      <c r="NHS120" s="43"/>
      <c r="NHT120" s="43"/>
      <c r="NHU120" s="43"/>
      <c r="NHV120" s="43"/>
      <c r="NHW120" s="43"/>
      <c r="NHX120" s="43"/>
      <c r="NHY120" s="43"/>
      <c r="NHZ120" s="43"/>
      <c r="NIA120" s="43"/>
      <c r="NIB120" s="43"/>
      <c r="NIC120" s="43"/>
      <c r="NID120" s="43"/>
      <c r="NIE120" s="43"/>
      <c r="NIF120" s="43"/>
      <c r="NIG120" s="43"/>
      <c r="NIH120" s="43"/>
      <c r="NII120" s="43"/>
      <c r="NIJ120" s="43"/>
      <c r="NIK120" s="43"/>
      <c r="NIL120" s="43"/>
      <c r="NIM120" s="43"/>
      <c r="NIN120" s="43"/>
      <c r="NIO120" s="43"/>
      <c r="NIP120" s="43"/>
      <c r="NIQ120" s="43"/>
      <c r="NIR120" s="43"/>
      <c r="NIS120" s="43"/>
      <c r="NIT120" s="43"/>
      <c r="NIU120" s="43"/>
      <c r="NIV120" s="43"/>
      <c r="NIW120" s="43"/>
      <c r="NIX120" s="43"/>
      <c r="NIY120" s="43"/>
      <c r="NIZ120" s="43"/>
      <c r="NJA120" s="43"/>
      <c r="NJB120" s="43"/>
      <c r="NJC120" s="43"/>
      <c r="NJD120" s="43"/>
      <c r="NJE120" s="43"/>
      <c r="NJF120" s="43"/>
      <c r="NJG120" s="43"/>
      <c r="NJH120" s="43"/>
      <c r="NJI120" s="43"/>
      <c r="NJJ120" s="43"/>
      <c r="NJK120" s="43"/>
      <c r="NJL120" s="43"/>
      <c r="NJM120" s="43"/>
      <c r="NJN120" s="43"/>
      <c r="NJO120" s="43"/>
      <c r="NJP120" s="43"/>
      <c r="NJQ120" s="43"/>
      <c r="NJR120" s="43"/>
      <c r="NJS120" s="43"/>
      <c r="NJT120" s="43"/>
      <c r="NJU120" s="43"/>
      <c r="NJV120" s="43"/>
      <c r="NJW120" s="43"/>
      <c r="NJX120" s="43"/>
      <c r="NJY120" s="43"/>
      <c r="NJZ120" s="43"/>
      <c r="NKA120" s="43"/>
      <c r="NKB120" s="43"/>
      <c r="NKC120" s="43"/>
      <c r="NKD120" s="43"/>
      <c r="NKE120" s="43"/>
      <c r="NKF120" s="43"/>
      <c r="NKG120" s="43"/>
      <c r="NKH120" s="43"/>
      <c r="NKI120" s="43"/>
      <c r="NKJ120" s="43"/>
      <c r="NKK120" s="43"/>
      <c r="NKL120" s="43"/>
      <c r="NKM120" s="43"/>
      <c r="NKN120" s="43"/>
      <c r="NKO120" s="43"/>
      <c r="NKP120" s="43"/>
      <c r="NKQ120" s="43"/>
      <c r="NKR120" s="43"/>
      <c r="NKS120" s="43"/>
      <c r="NKT120" s="43"/>
      <c r="NKU120" s="43"/>
      <c r="NKV120" s="43"/>
      <c r="NKW120" s="43"/>
      <c r="NKX120" s="43"/>
      <c r="NKY120" s="43"/>
      <c r="NKZ120" s="43"/>
      <c r="NLA120" s="43"/>
      <c r="NLB120" s="43"/>
      <c r="NLC120" s="43"/>
      <c r="NLD120" s="43"/>
      <c r="NLE120" s="43"/>
      <c r="NLF120" s="43"/>
      <c r="NLG120" s="43"/>
      <c r="NLH120" s="43"/>
      <c r="NLI120" s="43"/>
      <c r="NLJ120" s="43"/>
      <c r="NLK120" s="43"/>
      <c r="NLL120" s="43"/>
      <c r="NLM120" s="43"/>
      <c r="NLN120" s="43"/>
      <c r="NLO120" s="43"/>
      <c r="NLP120" s="43"/>
      <c r="NLQ120" s="43"/>
      <c r="NLR120" s="43"/>
      <c r="NLS120" s="43"/>
      <c r="NLT120" s="43"/>
      <c r="NLU120" s="43"/>
      <c r="NLV120" s="43"/>
      <c r="NLW120" s="43"/>
      <c r="NLX120" s="43"/>
      <c r="NLY120" s="43"/>
      <c r="NLZ120" s="43"/>
      <c r="NMA120" s="43"/>
      <c r="NMB120" s="43"/>
      <c r="NMC120" s="43"/>
      <c r="NMD120" s="43"/>
      <c r="NME120" s="43"/>
      <c r="NMF120" s="43"/>
      <c r="NMG120" s="43"/>
      <c r="NMH120" s="43"/>
      <c r="NMI120" s="43"/>
      <c r="NMJ120" s="43"/>
      <c r="NMK120" s="43"/>
      <c r="NML120" s="43"/>
      <c r="NMM120" s="43"/>
      <c r="NMN120" s="43"/>
      <c r="NMO120" s="43"/>
      <c r="NMP120" s="43"/>
      <c r="NMQ120" s="43"/>
      <c r="NMR120" s="43"/>
      <c r="NMS120" s="43"/>
      <c r="NMT120" s="43"/>
      <c r="NMU120" s="43"/>
      <c r="NMV120" s="43"/>
      <c r="NMW120" s="43"/>
      <c r="NMX120" s="43"/>
      <c r="NMY120" s="43"/>
      <c r="NMZ120" s="43"/>
      <c r="NNA120" s="43"/>
      <c r="NNB120" s="43"/>
      <c r="NNC120" s="43"/>
      <c r="NND120" s="43"/>
      <c r="NNE120" s="43"/>
      <c r="NNF120" s="43"/>
      <c r="NNG120" s="43"/>
      <c r="NNH120" s="43"/>
      <c r="NNI120" s="43"/>
      <c r="NNJ120" s="43"/>
      <c r="NNK120" s="43"/>
      <c r="NNL120" s="43"/>
      <c r="NNM120" s="43"/>
      <c r="NNN120" s="43"/>
      <c r="NNO120" s="43"/>
      <c r="NNP120" s="43"/>
      <c r="NNQ120" s="43"/>
      <c r="NNR120" s="43"/>
      <c r="NNS120" s="43"/>
      <c r="NNT120" s="43"/>
      <c r="NNU120" s="43"/>
      <c r="NNV120" s="43"/>
      <c r="NNW120" s="43"/>
      <c r="NNX120" s="43"/>
      <c r="NNY120" s="43"/>
      <c r="NNZ120" s="43"/>
      <c r="NOA120" s="43"/>
      <c r="NOB120" s="43"/>
      <c r="NOC120" s="43"/>
      <c r="NOD120" s="43"/>
      <c r="NOE120" s="43"/>
      <c r="NOF120" s="43"/>
      <c r="NOG120" s="43"/>
      <c r="NOH120" s="43"/>
      <c r="NOI120" s="43"/>
      <c r="NOJ120" s="43"/>
      <c r="NOK120" s="43"/>
      <c r="NOL120" s="43"/>
      <c r="NOM120" s="43"/>
      <c r="NON120" s="43"/>
      <c r="NOO120" s="43"/>
      <c r="NOP120" s="43"/>
      <c r="NOQ120" s="43"/>
      <c r="NOR120" s="43"/>
      <c r="NOS120" s="43"/>
      <c r="NOT120" s="43"/>
      <c r="NOU120" s="43"/>
      <c r="NOV120" s="43"/>
      <c r="NOW120" s="43"/>
      <c r="NOX120" s="43"/>
      <c r="NOY120" s="43"/>
      <c r="NOZ120" s="43"/>
      <c r="NPA120" s="43"/>
      <c r="NPB120" s="43"/>
      <c r="NPC120" s="43"/>
      <c r="NPD120" s="43"/>
      <c r="NPE120" s="43"/>
      <c r="NPF120" s="43"/>
      <c r="NPG120" s="43"/>
      <c r="NPH120" s="43"/>
      <c r="NPI120" s="43"/>
      <c r="NPJ120" s="43"/>
      <c r="NPK120" s="43"/>
      <c r="NPL120" s="43"/>
      <c r="NPM120" s="43"/>
      <c r="NPN120" s="43"/>
      <c r="NPO120" s="43"/>
      <c r="NPP120" s="43"/>
      <c r="NPQ120" s="43"/>
      <c r="NPR120" s="43"/>
      <c r="NPS120" s="43"/>
      <c r="NPT120" s="43"/>
      <c r="NPU120" s="43"/>
      <c r="NPV120" s="43"/>
      <c r="NPW120" s="43"/>
      <c r="NPX120" s="43"/>
      <c r="NPY120" s="43"/>
      <c r="NPZ120" s="43"/>
      <c r="NQA120" s="43"/>
      <c r="NQB120" s="43"/>
      <c r="NQC120" s="43"/>
      <c r="NQD120" s="43"/>
      <c r="NQE120" s="43"/>
      <c r="NQF120" s="43"/>
      <c r="NQG120" s="43"/>
      <c r="NQH120" s="43"/>
      <c r="NQI120" s="43"/>
      <c r="NQJ120" s="43"/>
      <c r="NQK120" s="43"/>
      <c r="NQL120" s="43"/>
      <c r="NQM120" s="43"/>
      <c r="NQN120" s="43"/>
      <c r="NQO120" s="43"/>
      <c r="NQP120" s="43"/>
      <c r="NQQ120" s="43"/>
      <c r="NQR120" s="43"/>
      <c r="NQS120" s="43"/>
      <c r="NQT120" s="43"/>
      <c r="NQU120" s="43"/>
      <c r="NQV120" s="43"/>
      <c r="NQW120" s="43"/>
      <c r="NQX120" s="43"/>
      <c r="NQY120" s="43"/>
      <c r="NQZ120" s="43"/>
      <c r="NRA120" s="43"/>
      <c r="NRB120" s="43"/>
      <c r="NRC120" s="43"/>
      <c r="NRD120" s="43"/>
      <c r="NRE120" s="43"/>
      <c r="NRF120" s="43"/>
      <c r="NRG120" s="43"/>
      <c r="NRH120" s="43"/>
      <c r="NRI120" s="43"/>
      <c r="NRJ120" s="43"/>
      <c r="NRK120" s="43"/>
      <c r="NRL120" s="43"/>
      <c r="NRM120" s="43"/>
      <c r="NRN120" s="43"/>
      <c r="NRO120" s="43"/>
      <c r="NRP120" s="43"/>
      <c r="NRQ120" s="43"/>
      <c r="NRR120" s="43"/>
      <c r="NRS120" s="43"/>
      <c r="NRT120" s="43"/>
      <c r="NRU120" s="43"/>
      <c r="NRV120" s="43"/>
      <c r="NRW120" s="43"/>
      <c r="NRX120" s="43"/>
      <c r="NRY120" s="43"/>
      <c r="NRZ120" s="43"/>
      <c r="NSA120" s="43"/>
      <c r="NSB120" s="43"/>
      <c r="NSC120" s="43"/>
      <c r="NSD120" s="43"/>
      <c r="NSE120" s="43"/>
      <c r="NSF120" s="43"/>
      <c r="NSG120" s="43"/>
      <c r="NSH120" s="43"/>
      <c r="NSI120" s="43"/>
      <c r="NSJ120" s="43"/>
      <c r="NSK120" s="43"/>
      <c r="NSL120" s="43"/>
      <c r="NSM120" s="43"/>
      <c r="NSN120" s="43"/>
      <c r="NSO120" s="43"/>
      <c r="NSP120" s="43"/>
      <c r="NSQ120" s="43"/>
      <c r="NSR120" s="43"/>
      <c r="NSS120" s="43"/>
      <c r="NST120" s="43"/>
      <c r="NSU120" s="43"/>
      <c r="NSV120" s="43"/>
      <c r="NSW120" s="43"/>
      <c r="NSX120" s="43"/>
      <c r="NSY120" s="43"/>
      <c r="NSZ120" s="43"/>
      <c r="NTA120" s="43"/>
      <c r="NTB120" s="43"/>
      <c r="NTC120" s="43"/>
      <c r="NTD120" s="43"/>
      <c r="NTE120" s="43"/>
      <c r="NTF120" s="43"/>
      <c r="NTG120" s="43"/>
      <c r="NTH120" s="43"/>
      <c r="NTI120" s="43"/>
      <c r="NTJ120" s="43"/>
      <c r="NTK120" s="43"/>
      <c r="NTL120" s="43"/>
      <c r="NTM120" s="43"/>
      <c r="NTN120" s="43"/>
      <c r="NTO120" s="43"/>
      <c r="NTP120" s="43"/>
      <c r="NTQ120" s="43"/>
      <c r="NTR120" s="43"/>
      <c r="NTS120" s="43"/>
      <c r="NTT120" s="43"/>
      <c r="NTU120" s="43"/>
      <c r="NTV120" s="43"/>
      <c r="NTW120" s="43"/>
      <c r="NTX120" s="43"/>
      <c r="NTY120" s="43"/>
      <c r="NTZ120" s="43"/>
      <c r="NUA120" s="43"/>
      <c r="NUB120" s="43"/>
      <c r="NUC120" s="43"/>
      <c r="NUD120" s="43"/>
      <c r="NUE120" s="43"/>
      <c r="NUF120" s="43"/>
      <c r="NUG120" s="43"/>
      <c r="NUH120" s="43"/>
      <c r="NUI120" s="43"/>
      <c r="NUJ120" s="43"/>
      <c r="NUK120" s="43"/>
      <c r="NUL120" s="43"/>
      <c r="NUM120" s="43"/>
      <c r="NUN120" s="43"/>
      <c r="NUO120" s="43"/>
      <c r="NUP120" s="43"/>
      <c r="NUQ120" s="43"/>
      <c r="NUR120" s="43"/>
      <c r="NUS120" s="43"/>
      <c r="NUT120" s="43"/>
      <c r="NUU120" s="43"/>
      <c r="NUV120" s="43"/>
      <c r="NUW120" s="43"/>
      <c r="NUX120" s="43"/>
      <c r="NUY120" s="43"/>
      <c r="NUZ120" s="43"/>
      <c r="NVA120" s="43"/>
      <c r="NVB120" s="43"/>
      <c r="NVC120" s="43"/>
      <c r="NVD120" s="43"/>
      <c r="NVE120" s="43"/>
      <c r="NVF120" s="43"/>
      <c r="NVG120" s="43"/>
      <c r="NVH120" s="43"/>
      <c r="NVI120" s="43"/>
      <c r="NVJ120" s="43"/>
      <c r="NVK120" s="43"/>
      <c r="NVL120" s="43"/>
      <c r="NVM120" s="43"/>
      <c r="NVN120" s="43"/>
      <c r="NVO120" s="43"/>
      <c r="NVP120" s="43"/>
      <c r="NVQ120" s="43"/>
      <c r="NVR120" s="43"/>
      <c r="NVS120" s="43"/>
      <c r="NVT120" s="43"/>
      <c r="NVU120" s="43"/>
      <c r="NVV120" s="43"/>
      <c r="NVW120" s="43"/>
      <c r="NVX120" s="43"/>
      <c r="NVY120" s="43"/>
      <c r="NVZ120" s="43"/>
      <c r="NWA120" s="43"/>
      <c r="NWB120" s="43"/>
      <c r="NWC120" s="43"/>
      <c r="NWD120" s="43"/>
      <c r="NWE120" s="43"/>
      <c r="NWF120" s="43"/>
      <c r="NWG120" s="43"/>
      <c r="NWH120" s="43"/>
      <c r="NWI120" s="43"/>
      <c r="NWJ120" s="43"/>
      <c r="NWK120" s="43"/>
      <c r="NWL120" s="43"/>
      <c r="NWM120" s="43"/>
      <c r="NWN120" s="43"/>
      <c r="NWO120" s="43"/>
      <c r="NWP120" s="43"/>
      <c r="NWQ120" s="43"/>
      <c r="NWR120" s="43"/>
      <c r="NWS120" s="43"/>
      <c r="NWT120" s="43"/>
      <c r="NWU120" s="43"/>
      <c r="NWV120" s="43"/>
      <c r="NWW120" s="43"/>
      <c r="NWX120" s="43"/>
      <c r="NWY120" s="43"/>
      <c r="NWZ120" s="43"/>
      <c r="NXA120" s="43"/>
      <c r="NXB120" s="43"/>
      <c r="NXC120" s="43"/>
      <c r="NXD120" s="43"/>
      <c r="NXE120" s="43"/>
      <c r="NXF120" s="43"/>
      <c r="NXG120" s="43"/>
      <c r="NXH120" s="43"/>
      <c r="NXI120" s="43"/>
      <c r="NXJ120" s="43"/>
      <c r="NXK120" s="43"/>
      <c r="NXL120" s="43"/>
      <c r="NXM120" s="43"/>
      <c r="NXN120" s="43"/>
      <c r="NXO120" s="43"/>
      <c r="NXP120" s="43"/>
      <c r="NXQ120" s="43"/>
      <c r="NXR120" s="43"/>
      <c r="NXS120" s="43"/>
      <c r="NXT120" s="43"/>
      <c r="NXU120" s="43"/>
      <c r="NXV120" s="43"/>
      <c r="NXW120" s="43"/>
      <c r="NXX120" s="43"/>
      <c r="NXY120" s="43"/>
      <c r="NXZ120" s="43"/>
      <c r="NYA120" s="43"/>
      <c r="NYB120" s="43"/>
      <c r="NYC120" s="43"/>
      <c r="NYD120" s="43"/>
      <c r="NYE120" s="43"/>
      <c r="NYF120" s="43"/>
      <c r="NYG120" s="43"/>
      <c r="NYH120" s="43"/>
      <c r="NYI120" s="43"/>
      <c r="NYJ120" s="43"/>
      <c r="NYK120" s="43"/>
      <c r="NYL120" s="43"/>
      <c r="NYM120" s="43"/>
      <c r="NYN120" s="43"/>
      <c r="NYO120" s="43"/>
      <c r="NYP120" s="43"/>
      <c r="NYQ120" s="43"/>
      <c r="NYR120" s="43"/>
      <c r="NYS120" s="43"/>
      <c r="NYT120" s="43"/>
      <c r="NYU120" s="43"/>
      <c r="NYV120" s="43"/>
      <c r="NYW120" s="43"/>
      <c r="NYX120" s="43"/>
      <c r="NYY120" s="43"/>
      <c r="NYZ120" s="43"/>
      <c r="NZA120" s="43"/>
      <c r="NZB120" s="43"/>
      <c r="NZC120" s="43"/>
      <c r="NZD120" s="43"/>
      <c r="NZE120" s="43"/>
      <c r="NZF120" s="43"/>
      <c r="NZG120" s="43"/>
      <c r="NZH120" s="43"/>
      <c r="NZI120" s="43"/>
      <c r="NZJ120" s="43"/>
      <c r="NZK120" s="43"/>
      <c r="NZL120" s="43"/>
      <c r="NZM120" s="43"/>
      <c r="NZN120" s="43"/>
      <c r="NZO120" s="43"/>
      <c r="NZP120" s="43"/>
      <c r="NZQ120" s="43"/>
      <c r="NZR120" s="43"/>
      <c r="NZS120" s="43"/>
      <c r="NZT120" s="43"/>
      <c r="NZU120" s="43"/>
      <c r="NZV120" s="43"/>
      <c r="NZW120" s="43"/>
      <c r="NZX120" s="43"/>
      <c r="NZY120" s="43"/>
      <c r="NZZ120" s="43"/>
      <c r="OAA120" s="43"/>
      <c r="OAB120" s="43"/>
      <c r="OAC120" s="43"/>
      <c r="OAD120" s="43"/>
      <c r="OAE120" s="43"/>
      <c r="OAF120" s="43"/>
      <c r="OAG120" s="43"/>
      <c r="OAH120" s="43"/>
      <c r="OAI120" s="43"/>
      <c r="OAJ120" s="43"/>
      <c r="OAK120" s="43"/>
      <c r="OAL120" s="43"/>
      <c r="OAM120" s="43"/>
      <c r="OAN120" s="43"/>
      <c r="OAO120" s="43"/>
      <c r="OAP120" s="43"/>
      <c r="OAQ120" s="43"/>
      <c r="OAR120" s="43"/>
      <c r="OAS120" s="43"/>
      <c r="OAT120" s="43"/>
      <c r="OAU120" s="43"/>
      <c r="OAV120" s="43"/>
      <c r="OAW120" s="43"/>
      <c r="OAX120" s="43"/>
      <c r="OAY120" s="43"/>
      <c r="OAZ120" s="43"/>
      <c r="OBA120" s="43"/>
      <c r="OBB120" s="43"/>
      <c r="OBC120" s="43"/>
      <c r="OBD120" s="43"/>
      <c r="OBE120" s="43"/>
      <c r="OBF120" s="43"/>
      <c r="OBG120" s="43"/>
      <c r="OBH120" s="43"/>
      <c r="OBI120" s="43"/>
      <c r="OBJ120" s="43"/>
      <c r="OBK120" s="43"/>
      <c r="OBL120" s="43"/>
      <c r="OBM120" s="43"/>
      <c r="OBN120" s="43"/>
      <c r="OBO120" s="43"/>
      <c r="OBP120" s="43"/>
      <c r="OBQ120" s="43"/>
      <c r="OBR120" s="43"/>
      <c r="OBS120" s="43"/>
      <c r="OBT120" s="43"/>
      <c r="OBU120" s="43"/>
      <c r="OBV120" s="43"/>
      <c r="OBW120" s="43"/>
      <c r="OBX120" s="43"/>
      <c r="OBY120" s="43"/>
      <c r="OBZ120" s="43"/>
      <c r="OCA120" s="43"/>
      <c r="OCB120" s="43"/>
      <c r="OCC120" s="43"/>
      <c r="OCD120" s="43"/>
      <c r="OCE120" s="43"/>
      <c r="OCF120" s="43"/>
      <c r="OCG120" s="43"/>
      <c r="OCH120" s="43"/>
      <c r="OCI120" s="43"/>
      <c r="OCJ120" s="43"/>
      <c r="OCK120" s="43"/>
      <c r="OCL120" s="43"/>
      <c r="OCM120" s="43"/>
      <c r="OCN120" s="43"/>
      <c r="OCO120" s="43"/>
      <c r="OCP120" s="43"/>
      <c r="OCQ120" s="43"/>
      <c r="OCR120" s="43"/>
      <c r="OCS120" s="43"/>
      <c r="OCT120" s="43"/>
      <c r="OCU120" s="43"/>
      <c r="OCV120" s="43"/>
      <c r="OCW120" s="43"/>
      <c r="OCX120" s="43"/>
      <c r="OCY120" s="43"/>
      <c r="OCZ120" s="43"/>
      <c r="ODA120" s="43"/>
      <c r="ODB120" s="43"/>
      <c r="ODC120" s="43"/>
      <c r="ODD120" s="43"/>
      <c r="ODE120" s="43"/>
      <c r="ODF120" s="43"/>
      <c r="ODG120" s="43"/>
      <c r="ODH120" s="43"/>
      <c r="ODI120" s="43"/>
      <c r="ODJ120" s="43"/>
      <c r="ODK120" s="43"/>
      <c r="ODL120" s="43"/>
      <c r="ODM120" s="43"/>
      <c r="ODN120" s="43"/>
      <c r="ODO120" s="43"/>
      <c r="ODP120" s="43"/>
      <c r="ODQ120" s="43"/>
      <c r="ODR120" s="43"/>
      <c r="ODS120" s="43"/>
      <c r="ODT120" s="43"/>
      <c r="ODU120" s="43"/>
      <c r="ODV120" s="43"/>
      <c r="ODW120" s="43"/>
      <c r="ODX120" s="43"/>
      <c r="ODY120" s="43"/>
      <c r="ODZ120" s="43"/>
      <c r="OEA120" s="43"/>
      <c r="OEB120" s="43"/>
      <c r="OEC120" s="43"/>
      <c r="OED120" s="43"/>
      <c r="OEE120" s="43"/>
      <c r="OEF120" s="43"/>
      <c r="OEG120" s="43"/>
      <c r="OEH120" s="43"/>
      <c r="OEI120" s="43"/>
      <c r="OEJ120" s="43"/>
      <c r="OEK120" s="43"/>
      <c r="OEL120" s="43"/>
      <c r="OEM120" s="43"/>
      <c r="OEN120" s="43"/>
      <c r="OEO120" s="43"/>
      <c r="OEP120" s="43"/>
      <c r="OEQ120" s="43"/>
      <c r="OER120" s="43"/>
      <c r="OES120" s="43"/>
      <c r="OET120" s="43"/>
      <c r="OEU120" s="43"/>
      <c r="OEV120" s="43"/>
      <c r="OEW120" s="43"/>
      <c r="OEX120" s="43"/>
      <c r="OEY120" s="43"/>
      <c r="OEZ120" s="43"/>
      <c r="OFA120" s="43"/>
      <c r="OFB120" s="43"/>
      <c r="OFC120" s="43"/>
      <c r="OFD120" s="43"/>
      <c r="OFE120" s="43"/>
      <c r="OFF120" s="43"/>
      <c r="OFG120" s="43"/>
      <c r="OFH120" s="43"/>
      <c r="OFI120" s="43"/>
      <c r="OFJ120" s="43"/>
      <c r="OFK120" s="43"/>
      <c r="OFL120" s="43"/>
      <c r="OFM120" s="43"/>
      <c r="OFN120" s="43"/>
      <c r="OFO120" s="43"/>
      <c r="OFP120" s="43"/>
      <c r="OFQ120" s="43"/>
      <c r="OFR120" s="43"/>
      <c r="OFS120" s="43"/>
      <c r="OFT120" s="43"/>
      <c r="OFU120" s="43"/>
      <c r="OFV120" s="43"/>
      <c r="OFW120" s="43"/>
      <c r="OFX120" s="43"/>
      <c r="OFY120" s="43"/>
      <c r="OFZ120" s="43"/>
      <c r="OGA120" s="43"/>
      <c r="OGB120" s="43"/>
      <c r="OGC120" s="43"/>
      <c r="OGD120" s="43"/>
      <c r="OGE120" s="43"/>
      <c r="OGF120" s="43"/>
      <c r="OGG120" s="43"/>
      <c r="OGH120" s="43"/>
      <c r="OGI120" s="43"/>
      <c r="OGJ120" s="43"/>
      <c r="OGK120" s="43"/>
      <c r="OGL120" s="43"/>
      <c r="OGM120" s="43"/>
      <c r="OGN120" s="43"/>
      <c r="OGO120" s="43"/>
      <c r="OGP120" s="43"/>
      <c r="OGQ120" s="43"/>
      <c r="OGR120" s="43"/>
      <c r="OGS120" s="43"/>
      <c r="OGT120" s="43"/>
      <c r="OGU120" s="43"/>
      <c r="OGV120" s="43"/>
      <c r="OGW120" s="43"/>
      <c r="OGX120" s="43"/>
      <c r="OGY120" s="43"/>
      <c r="OGZ120" s="43"/>
      <c r="OHA120" s="43"/>
      <c r="OHB120" s="43"/>
      <c r="OHC120" s="43"/>
      <c r="OHD120" s="43"/>
      <c r="OHE120" s="43"/>
      <c r="OHF120" s="43"/>
      <c r="OHG120" s="43"/>
      <c r="OHH120" s="43"/>
      <c r="OHI120" s="43"/>
      <c r="OHJ120" s="43"/>
      <c r="OHK120" s="43"/>
      <c r="OHL120" s="43"/>
      <c r="OHM120" s="43"/>
      <c r="OHN120" s="43"/>
      <c r="OHO120" s="43"/>
      <c r="OHP120" s="43"/>
      <c r="OHQ120" s="43"/>
      <c r="OHR120" s="43"/>
      <c r="OHS120" s="43"/>
      <c r="OHT120" s="43"/>
      <c r="OHU120" s="43"/>
      <c r="OHV120" s="43"/>
      <c r="OHW120" s="43"/>
      <c r="OHX120" s="43"/>
      <c r="OHY120" s="43"/>
      <c r="OHZ120" s="43"/>
      <c r="OIA120" s="43"/>
      <c r="OIB120" s="43"/>
      <c r="OIC120" s="43"/>
      <c r="OID120" s="43"/>
      <c r="OIE120" s="43"/>
      <c r="OIF120" s="43"/>
      <c r="OIG120" s="43"/>
      <c r="OIH120" s="43"/>
      <c r="OII120" s="43"/>
      <c r="OIJ120" s="43"/>
      <c r="OIK120" s="43"/>
      <c r="OIL120" s="43"/>
      <c r="OIM120" s="43"/>
      <c r="OIN120" s="43"/>
      <c r="OIO120" s="43"/>
      <c r="OIP120" s="43"/>
      <c r="OIQ120" s="43"/>
      <c r="OIR120" s="43"/>
      <c r="OIS120" s="43"/>
      <c r="OIT120" s="43"/>
      <c r="OIU120" s="43"/>
      <c r="OIV120" s="43"/>
      <c r="OIW120" s="43"/>
      <c r="OIX120" s="43"/>
      <c r="OIY120" s="43"/>
      <c r="OIZ120" s="43"/>
      <c r="OJA120" s="43"/>
      <c r="OJB120" s="43"/>
      <c r="OJC120" s="43"/>
      <c r="OJD120" s="43"/>
      <c r="OJE120" s="43"/>
      <c r="OJF120" s="43"/>
      <c r="OJG120" s="43"/>
      <c r="OJH120" s="43"/>
      <c r="OJI120" s="43"/>
      <c r="OJJ120" s="43"/>
      <c r="OJK120" s="43"/>
      <c r="OJL120" s="43"/>
      <c r="OJM120" s="43"/>
      <c r="OJN120" s="43"/>
      <c r="OJO120" s="43"/>
      <c r="OJP120" s="43"/>
      <c r="OJQ120" s="43"/>
      <c r="OJR120" s="43"/>
      <c r="OJS120" s="43"/>
      <c r="OJT120" s="43"/>
      <c r="OJU120" s="43"/>
      <c r="OJV120" s="43"/>
      <c r="OJW120" s="43"/>
      <c r="OJX120" s="43"/>
      <c r="OJY120" s="43"/>
      <c r="OJZ120" s="43"/>
      <c r="OKA120" s="43"/>
      <c r="OKB120" s="43"/>
      <c r="OKC120" s="43"/>
      <c r="OKD120" s="43"/>
      <c r="OKE120" s="43"/>
      <c r="OKF120" s="43"/>
      <c r="OKG120" s="43"/>
      <c r="OKH120" s="43"/>
      <c r="OKI120" s="43"/>
      <c r="OKJ120" s="43"/>
      <c r="OKK120" s="43"/>
      <c r="OKL120" s="43"/>
      <c r="OKM120" s="43"/>
      <c r="OKN120" s="43"/>
      <c r="OKO120" s="43"/>
      <c r="OKP120" s="43"/>
      <c r="OKQ120" s="43"/>
      <c r="OKR120" s="43"/>
      <c r="OKS120" s="43"/>
      <c r="OKT120" s="43"/>
      <c r="OKU120" s="43"/>
      <c r="OKV120" s="43"/>
      <c r="OKW120" s="43"/>
      <c r="OKX120" s="43"/>
      <c r="OKY120" s="43"/>
      <c r="OKZ120" s="43"/>
      <c r="OLA120" s="43"/>
      <c r="OLB120" s="43"/>
      <c r="OLC120" s="43"/>
      <c r="OLD120" s="43"/>
      <c r="OLE120" s="43"/>
      <c r="OLF120" s="43"/>
      <c r="OLG120" s="43"/>
      <c r="OLH120" s="43"/>
      <c r="OLI120" s="43"/>
      <c r="OLJ120" s="43"/>
      <c r="OLK120" s="43"/>
      <c r="OLL120" s="43"/>
      <c r="OLM120" s="43"/>
      <c r="OLN120" s="43"/>
      <c r="OLO120" s="43"/>
      <c r="OLP120" s="43"/>
      <c r="OLQ120" s="43"/>
      <c r="OLR120" s="43"/>
      <c r="OLS120" s="43"/>
      <c r="OLT120" s="43"/>
      <c r="OLU120" s="43"/>
      <c r="OLV120" s="43"/>
      <c r="OLW120" s="43"/>
      <c r="OLX120" s="43"/>
      <c r="OLY120" s="43"/>
      <c r="OLZ120" s="43"/>
      <c r="OMA120" s="43"/>
      <c r="OMB120" s="43"/>
      <c r="OMC120" s="43"/>
      <c r="OMD120" s="43"/>
      <c r="OME120" s="43"/>
      <c r="OMF120" s="43"/>
      <c r="OMG120" s="43"/>
      <c r="OMH120" s="43"/>
      <c r="OMI120" s="43"/>
      <c r="OMJ120" s="43"/>
      <c r="OMK120" s="43"/>
      <c r="OML120" s="43"/>
      <c r="OMM120" s="43"/>
      <c r="OMN120" s="43"/>
      <c r="OMO120" s="43"/>
      <c r="OMP120" s="43"/>
      <c r="OMQ120" s="43"/>
      <c r="OMR120" s="43"/>
      <c r="OMS120" s="43"/>
      <c r="OMT120" s="43"/>
      <c r="OMU120" s="43"/>
      <c r="OMV120" s="43"/>
      <c r="OMW120" s="43"/>
      <c r="OMX120" s="43"/>
      <c r="OMY120" s="43"/>
      <c r="OMZ120" s="43"/>
      <c r="ONA120" s="43"/>
      <c r="ONB120" s="43"/>
      <c r="ONC120" s="43"/>
      <c r="OND120" s="43"/>
      <c r="ONE120" s="43"/>
      <c r="ONF120" s="43"/>
      <c r="ONG120" s="43"/>
      <c r="ONH120" s="43"/>
      <c r="ONI120" s="43"/>
      <c r="ONJ120" s="43"/>
      <c r="ONK120" s="43"/>
      <c r="ONL120" s="43"/>
      <c r="ONM120" s="43"/>
      <c r="ONN120" s="43"/>
      <c r="ONO120" s="43"/>
      <c r="ONP120" s="43"/>
      <c r="ONQ120" s="43"/>
      <c r="ONR120" s="43"/>
      <c r="ONS120" s="43"/>
      <c r="ONT120" s="43"/>
      <c r="ONU120" s="43"/>
      <c r="ONV120" s="43"/>
      <c r="ONW120" s="43"/>
      <c r="ONX120" s="43"/>
      <c r="ONY120" s="43"/>
      <c r="ONZ120" s="43"/>
      <c r="OOA120" s="43"/>
      <c r="OOB120" s="43"/>
      <c r="OOC120" s="43"/>
      <c r="OOD120" s="43"/>
      <c r="OOE120" s="43"/>
      <c r="OOF120" s="43"/>
      <c r="OOG120" s="43"/>
      <c r="OOH120" s="43"/>
      <c r="OOI120" s="43"/>
      <c r="OOJ120" s="43"/>
      <c r="OOK120" s="43"/>
      <c r="OOL120" s="43"/>
      <c r="OOM120" s="43"/>
      <c r="OON120" s="43"/>
      <c r="OOO120" s="43"/>
      <c r="OOP120" s="43"/>
      <c r="OOQ120" s="43"/>
      <c r="OOR120" s="43"/>
      <c r="OOS120" s="43"/>
      <c r="OOT120" s="43"/>
      <c r="OOU120" s="43"/>
      <c r="OOV120" s="43"/>
      <c r="OOW120" s="43"/>
      <c r="OOX120" s="43"/>
      <c r="OOY120" s="43"/>
      <c r="OOZ120" s="43"/>
      <c r="OPA120" s="43"/>
      <c r="OPB120" s="43"/>
      <c r="OPC120" s="43"/>
      <c r="OPD120" s="43"/>
      <c r="OPE120" s="43"/>
      <c r="OPF120" s="43"/>
      <c r="OPG120" s="43"/>
      <c r="OPH120" s="43"/>
      <c r="OPI120" s="43"/>
      <c r="OPJ120" s="43"/>
      <c r="OPK120" s="43"/>
      <c r="OPL120" s="43"/>
      <c r="OPM120" s="43"/>
      <c r="OPN120" s="43"/>
      <c r="OPO120" s="43"/>
      <c r="OPP120" s="43"/>
      <c r="OPQ120" s="43"/>
      <c r="OPR120" s="43"/>
      <c r="OPS120" s="43"/>
      <c r="OPT120" s="43"/>
      <c r="OPU120" s="43"/>
      <c r="OPV120" s="43"/>
      <c r="OPW120" s="43"/>
      <c r="OPX120" s="43"/>
      <c r="OPY120" s="43"/>
      <c r="OPZ120" s="43"/>
      <c r="OQA120" s="43"/>
      <c r="OQB120" s="43"/>
      <c r="OQC120" s="43"/>
      <c r="OQD120" s="43"/>
      <c r="OQE120" s="43"/>
      <c r="OQF120" s="43"/>
      <c r="OQG120" s="43"/>
      <c r="OQH120" s="43"/>
      <c r="OQI120" s="43"/>
      <c r="OQJ120" s="43"/>
      <c r="OQK120" s="43"/>
      <c r="OQL120" s="43"/>
      <c r="OQM120" s="43"/>
      <c r="OQN120" s="43"/>
      <c r="OQO120" s="43"/>
      <c r="OQP120" s="43"/>
      <c r="OQQ120" s="43"/>
      <c r="OQR120" s="43"/>
      <c r="OQS120" s="43"/>
      <c r="OQT120" s="43"/>
      <c r="OQU120" s="43"/>
      <c r="OQV120" s="43"/>
      <c r="OQW120" s="43"/>
      <c r="OQX120" s="43"/>
      <c r="OQY120" s="43"/>
      <c r="OQZ120" s="43"/>
      <c r="ORA120" s="43"/>
      <c r="ORB120" s="43"/>
      <c r="ORC120" s="43"/>
      <c r="ORD120" s="43"/>
      <c r="ORE120" s="43"/>
      <c r="ORF120" s="43"/>
      <c r="ORG120" s="43"/>
      <c r="ORH120" s="43"/>
      <c r="ORI120" s="43"/>
      <c r="ORJ120" s="43"/>
      <c r="ORK120" s="43"/>
      <c r="ORL120" s="43"/>
      <c r="ORM120" s="43"/>
      <c r="ORN120" s="43"/>
      <c r="ORO120" s="43"/>
      <c r="ORP120" s="43"/>
      <c r="ORQ120" s="43"/>
      <c r="ORR120" s="43"/>
      <c r="ORS120" s="43"/>
      <c r="ORT120" s="43"/>
      <c r="ORU120" s="43"/>
      <c r="ORV120" s="43"/>
      <c r="ORW120" s="43"/>
      <c r="ORX120" s="43"/>
      <c r="ORY120" s="43"/>
      <c r="ORZ120" s="43"/>
      <c r="OSA120" s="43"/>
      <c r="OSB120" s="43"/>
      <c r="OSC120" s="43"/>
      <c r="OSD120" s="43"/>
      <c r="OSE120" s="43"/>
      <c r="OSF120" s="43"/>
      <c r="OSG120" s="43"/>
      <c r="OSH120" s="43"/>
      <c r="OSI120" s="43"/>
      <c r="OSJ120" s="43"/>
      <c r="OSK120" s="43"/>
      <c r="OSL120" s="43"/>
      <c r="OSM120" s="43"/>
      <c r="OSN120" s="43"/>
      <c r="OSO120" s="43"/>
      <c r="OSP120" s="43"/>
      <c r="OSQ120" s="43"/>
      <c r="OSR120" s="43"/>
      <c r="OSS120" s="43"/>
      <c r="OST120" s="43"/>
      <c r="OSU120" s="43"/>
      <c r="OSV120" s="43"/>
      <c r="OSW120" s="43"/>
      <c r="OSX120" s="43"/>
      <c r="OSY120" s="43"/>
      <c r="OSZ120" s="43"/>
      <c r="OTA120" s="43"/>
      <c r="OTB120" s="43"/>
      <c r="OTC120" s="43"/>
      <c r="OTD120" s="43"/>
      <c r="OTE120" s="43"/>
      <c r="OTF120" s="43"/>
      <c r="OTG120" s="43"/>
      <c r="OTH120" s="43"/>
      <c r="OTI120" s="43"/>
      <c r="OTJ120" s="43"/>
      <c r="OTK120" s="43"/>
      <c r="OTL120" s="43"/>
      <c r="OTM120" s="43"/>
      <c r="OTN120" s="43"/>
      <c r="OTO120" s="43"/>
      <c r="OTP120" s="43"/>
      <c r="OTQ120" s="43"/>
      <c r="OTR120" s="43"/>
      <c r="OTS120" s="43"/>
      <c r="OTT120" s="43"/>
      <c r="OTU120" s="43"/>
      <c r="OTV120" s="43"/>
      <c r="OTW120" s="43"/>
      <c r="OTX120" s="43"/>
      <c r="OTY120" s="43"/>
      <c r="OTZ120" s="43"/>
      <c r="OUA120" s="43"/>
      <c r="OUB120" s="43"/>
      <c r="OUC120" s="43"/>
      <c r="OUD120" s="43"/>
      <c r="OUE120" s="43"/>
      <c r="OUF120" s="43"/>
      <c r="OUG120" s="43"/>
      <c r="OUH120" s="43"/>
      <c r="OUI120" s="43"/>
      <c r="OUJ120" s="43"/>
      <c r="OUK120" s="43"/>
      <c r="OUL120" s="43"/>
      <c r="OUM120" s="43"/>
      <c r="OUN120" s="43"/>
      <c r="OUO120" s="43"/>
      <c r="OUP120" s="43"/>
      <c r="OUQ120" s="43"/>
      <c r="OUR120" s="43"/>
      <c r="OUS120" s="43"/>
      <c r="OUT120" s="43"/>
      <c r="OUU120" s="43"/>
      <c r="OUV120" s="43"/>
      <c r="OUW120" s="43"/>
      <c r="OUX120" s="43"/>
      <c r="OUY120" s="43"/>
      <c r="OUZ120" s="43"/>
      <c r="OVA120" s="43"/>
      <c r="OVB120" s="43"/>
      <c r="OVC120" s="43"/>
      <c r="OVD120" s="43"/>
      <c r="OVE120" s="43"/>
      <c r="OVF120" s="43"/>
      <c r="OVG120" s="43"/>
      <c r="OVH120" s="43"/>
      <c r="OVI120" s="43"/>
      <c r="OVJ120" s="43"/>
      <c r="OVK120" s="43"/>
      <c r="OVL120" s="43"/>
      <c r="OVM120" s="43"/>
      <c r="OVN120" s="43"/>
      <c r="OVO120" s="43"/>
      <c r="OVP120" s="43"/>
      <c r="OVQ120" s="43"/>
      <c r="OVR120" s="43"/>
      <c r="OVS120" s="43"/>
      <c r="OVT120" s="43"/>
      <c r="OVU120" s="43"/>
      <c r="OVV120" s="43"/>
      <c r="OVW120" s="43"/>
      <c r="OVX120" s="43"/>
      <c r="OVY120" s="43"/>
      <c r="OVZ120" s="43"/>
      <c r="OWA120" s="43"/>
      <c r="OWB120" s="43"/>
      <c r="OWC120" s="43"/>
      <c r="OWD120" s="43"/>
      <c r="OWE120" s="43"/>
      <c r="OWF120" s="43"/>
      <c r="OWG120" s="43"/>
      <c r="OWH120" s="43"/>
      <c r="OWI120" s="43"/>
      <c r="OWJ120" s="43"/>
      <c r="OWK120" s="43"/>
      <c r="OWL120" s="43"/>
      <c r="OWM120" s="43"/>
      <c r="OWN120" s="43"/>
      <c r="OWO120" s="43"/>
      <c r="OWP120" s="43"/>
      <c r="OWQ120" s="43"/>
      <c r="OWR120" s="43"/>
      <c r="OWS120" s="43"/>
      <c r="OWT120" s="43"/>
      <c r="OWU120" s="43"/>
      <c r="OWV120" s="43"/>
      <c r="OWW120" s="43"/>
      <c r="OWX120" s="43"/>
      <c r="OWY120" s="43"/>
      <c r="OWZ120" s="43"/>
      <c r="OXA120" s="43"/>
      <c r="OXB120" s="43"/>
      <c r="OXC120" s="43"/>
      <c r="OXD120" s="43"/>
      <c r="OXE120" s="43"/>
      <c r="OXF120" s="43"/>
      <c r="OXG120" s="43"/>
      <c r="OXH120" s="43"/>
      <c r="OXI120" s="43"/>
      <c r="OXJ120" s="43"/>
      <c r="OXK120" s="43"/>
      <c r="OXL120" s="43"/>
      <c r="OXM120" s="43"/>
      <c r="OXN120" s="43"/>
      <c r="OXO120" s="43"/>
      <c r="OXP120" s="43"/>
      <c r="OXQ120" s="43"/>
      <c r="OXR120" s="43"/>
      <c r="OXS120" s="43"/>
      <c r="OXT120" s="43"/>
      <c r="OXU120" s="43"/>
      <c r="OXV120" s="43"/>
      <c r="OXW120" s="43"/>
      <c r="OXX120" s="43"/>
      <c r="OXY120" s="43"/>
      <c r="OXZ120" s="43"/>
      <c r="OYA120" s="43"/>
      <c r="OYB120" s="43"/>
      <c r="OYC120" s="43"/>
      <c r="OYD120" s="43"/>
      <c r="OYE120" s="43"/>
      <c r="OYF120" s="43"/>
      <c r="OYG120" s="43"/>
      <c r="OYH120" s="43"/>
      <c r="OYI120" s="43"/>
      <c r="OYJ120" s="43"/>
      <c r="OYK120" s="43"/>
      <c r="OYL120" s="43"/>
      <c r="OYM120" s="43"/>
      <c r="OYN120" s="43"/>
      <c r="OYO120" s="43"/>
      <c r="OYP120" s="43"/>
      <c r="OYQ120" s="43"/>
      <c r="OYR120" s="43"/>
      <c r="OYS120" s="43"/>
      <c r="OYT120" s="43"/>
      <c r="OYU120" s="43"/>
      <c r="OYV120" s="43"/>
      <c r="OYW120" s="43"/>
      <c r="OYX120" s="43"/>
      <c r="OYY120" s="43"/>
      <c r="OYZ120" s="43"/>
      <c r="OZA120" s="43"/>
      <c r="OZB120" s="43"/>
      <c r="OZC120" s="43"/>
      <c r="OZD120" s="43"/>
      <c r="OZE120" s="43"/>
      <c r="OZF120" s="43"/>
      <c r="OZG120" s="43"/>
      <c r="OZH120" s="43"/>
      <c r="OZI120" s="43"/>
      <c r="OZJ120" s="43"/>
      <c r="OZK120" s="43"/>
      <c r="OZL120" s="43"/>
      <c r="OZM120" s="43"/>
      <c r="OZN120" s="43"/>
      <c r="OZO120" s="43"/>
      <c r="OZP120" s="43"/>
      <c r="OZQ120" s="43"/>
      <c r="OZR120" s="43"/>
      <c r="OZS120" s="43"/>
      <c r="OZT120" s="43"/>
      <c r="OZU120" s="43"/>
      <c r="OZV120" s="43"/>
      <c r="OZW120" s="43"/>
      <c r="OZX120" s="43"/>
      <c r="OZY120" s="43"/>
      <c r="OZZ120" s="43"/>
      <c r="PAA120" s="43"/>
      <c r="PAB120" s="43"/>
      <c r="PAC120" s="43"/>
      <c r="PAD120" s="43"/>
      <c r="PAE120" s="43"/>
      <c r="PAF120" s="43"/>
      <c r="PAG120" s="43"/>
      <c r="PAH120" s="43"/>
      <c r="PAI120" s="43"/>
      <c r="PAJ120" s="43"/>
      <c r="PAK120" s="43"/>
      <c r="PAL120" s="43"/>
      <c r="PAM120" s="43"/>
      <c r="PAN120" s="43"/>
      <c r="PAO120" s="43"/>
      <c r="PAP120" s="43"/>
      <c r="PAQ120" s="43"/>
      <c r="PAR120" s="43"/>
      <c r="PAS120" s="43"/>
      <c r="PAT120" s="43"/>
      <c r="PAU120" s="43"/>
      <c r="PAV120" s="43"/>
      <c r="PAW120" s="43"/>
      <c r="PAX120" s="43"/>
      <c r="PAY120" s="43"/>
      <c r="PAZ120" s="43"/>
      <c r="PBA120" s="43"/>
      <c r="PBB120" s="43"/>
      <c r="PBC120" s="43"/>
      <c r="PBD120" s="43"/>
      <c r="PBE120" s="43"/>
      <c r="PBF120" s="43"/>
      <c r="PBG120" s="43"/>
      <c r="PBH120" s="43"/>
      <c r="PBI120" s="43"/>
      <c r="PBJ120" s="43"/>
      <c r="PBK120" s="43"/>
      <c r="PBL120" s="43"/>
      <c r="PBM120" s="43"/>
      <c r="PBN120" s="43"/>
      <c r="PBO120" s="43"/>
      <c r="PBP120" s="43"/>
      <c r="PBQ120" s="43"/>
      <c r="PBR120" s="43"/>
      <c r="PBS120" s="43"/>
      <c r="PBT120" s="43"/>
      <c r="PBU120" s="43"/>
      <c r="PBV120" s="43"/>
      <c r="PBW120" s="43"/>
      <c r="PBX120" s="43"/>
      <c r="PBY120" s="43"/>
      <c r="PBZ120" s="43"/>
      <c r="PCA120" s="43"/>
      <c r="PCB120" s="43"/>
      <c r="PCC120" s="43"/>
      <c r="PCD120" s="43"/>
      <c r="PCE120" s="43"/>
      <c r="PCF120" s="43"/>
      <c r="PCG120" s="43"/>
      <c r="PCH120" s="43"/>
      <c r="PCI120" s="43"/>
      <c r="PCJ120" s="43"/>
      <c r="PCK120" s="43"/>
      <c r="PCL120" s="43"/>
      <c r="PCM120" s="43"/>
      <c r="PCN120" s="43"/>
      <c r="PCO120" s="43"/>
      <c r="PCP120" s="43"/>
      <c r="PCQ120" s="43"/>
      <c r="PCR120" s="43"/>
      <c r="PCS120" s="43"/>
      <c r="PCT120" s="43"/>
      <c r="PCU120" s="43"/>
      <c r="PCV120" s="43"/>
      <c r="PCW120" s="43"/>
      <c r="PCX120" s="43"/>
      <c r="PCY120" s="43"/>
      <c r="PCZ120" s="43"/>
      <c r="PDA120" s="43"/>
      <c r="PDB120" s="43"/>
      <c r="PDC120" s="43"/>
      <c r="PDD120" s="43"/>
      <c r="PDE120" s="43"/>
      <c r="PDF120" s="43"/>
      <c r="PDG120" s="43"/>
      <c r="PDH120" s="43"/>
      <c r="PDI120" s="43"/>
      <c r="PDJ120" s="43"/>
      <c r="PDK120" s="43"/>
      <c r="PDL120" s="43"/>
      <c r="PDM120" s="43"/>
      <c r="PDN120" s="43"/>
      <c r="PDO120" s="43"/>
      <c r="PDP120" s="43"/>
      <c r="PDQ120" s="43"/>
      <c r="PDR120" s="43"/>
      <c r="PDS120" s="43"/>
      <c r="PDT120" s="43"/>
      <c r="PDU120" s="43"/>
      <c r="PDV120" s="43"/>
      <c r="PDW120" s="43"/>
      <c r="PDX120" s="43"/>
      <c r="PDY120" s="43"/>
      <c r="PDZ120" s="43"/>
      <c r="PEA120" s="43"/>
      <c r="PEB120" s="43"/>
      <c r="PEC120" s="43"/>
      <c r="PED120" s="43"/>
      <c r="PEE120" s="43"/>
      <c r="PEF120" s="43"/>
      <c r="PEG120" s="43"/>
      <c r="PEH120" s="43"/>
      <c r="PEI120" s="43"/>
      <c r="PEJ120" s="43"/>
      <c r="PEK120" s="43"/>
      <c r="PEL120" s="43"/>
      <c r="PEM120" s="43"/>
      <c r="PEN120" s="43"/>
      <c r="PEO120" s="43"/>
      <c r="PEP120" s="43"/>
      <c r="PEQ120" s="43"/>
      <c r="PER120" s="43"/>
      <c r="PES120" s="43"/>
      <c r="PET120" s="43"/>
      <c r="PEU120" s="43"/>
      <c r="PEV120" s="43"/>
      <c r="PEW120" s="43"/>
      <c r="PEX120" s="43"/>
      <c r="PEY120" s="43"/>
      <c r="PEZ120" s="43"/>
      <c r="PFA120" s="43"/>
      <c r="PFB120" s="43"/>
      <c r="PFC120" s="43"/>
      <c r="PFD120" s="43"/>
      <c r="PFE120" s="43"/>
      <c r="PFF120" s="43"/>
      <c r="PFG120" s="43"/>
      <c r="PFH120" s="43"/>
      <c r="PFI120" s="43"/>
      <c r="PFJ120" s="43"/>
      <c r="PFK120" s="43"/>
      <c r="PFL120" s="43"/>
      <c r="PFM120" s="43"/>
      <c r="PFN120" s="43"/>
      <c r="PFO120" s="43"/>
      <c r="PFP120" s="43"/>
      <c r="PFQ120" s="43"/>
      <c r="PFR120" s="43"/>
      <c r="PFS120" s="43"/>
      <c r="PFT120" s="43"/>
      <c r="PFU120" s="43"/>
      <c r="PFV120" s="43"/>
      <c r="PFW120" s="43"/>
      <c r="PFX120" s="43"/>
      <c r="PFY120" s="43"/>
      <c r="PFZ120" s="43"/>
      <c r="PGA120" s="43"/>
      <c r="PGB120" s="43"/>
      <c r="PGC120" s="43"/>
      <c r="PGD120" s="43"/>
      <c r="PGE120" s="43"/>
      <c r="PGF120" s="43"/>
      <c r="PGG120" s="43"/>
      <c r="PGH120" s="43"/>
      <c r="PGI120" s="43"/>
      <c r="PGJ120" s="43"/>
      <c r="PGK120" s="43"/>
      <c r="PGL120" s="43"/>
      <c r="PGM120" s="43"/>
      <c r="PGN120" s="43"/>
      <c r="PGO120" s="43"/>
      <c r="PGP120" s="43"/>
      <c r="PGQ120" s="43"/>
      <c r="PGR120" s="43"/>
      <c r="PGS120" s="43"/>
      <c r="PGT120" s="43"/>
      <c r="PGU120" s="43"/>
      <c r="PGV120" s="43"/>
      <c r="PGW120" s="43"/>
      <c r="PGX120" s="43"/>
      <c r="PGY120" s="43"/>
      <c r="PGZ120" s="43"/>
      <c r="PHA120" s="43"/>
      <c r="PHB120" s="43"/>
      <c r="PHC120" s="43"/>
      <c r="PHD120" s="43"/>
      <c r="PHE120" s="43"/>
      <c r="PHF120" s="43"/>
      <c r="PHG120" s="43"/>
      <c r="PHH120" s="43"/>
      <c r="PHI120" s="43"/>
      <c r="PHJ120" s="43"/>
      <c r="PHK120" s="43"/>
      <c r="PHL120" s="43"/>
      <c r="PHM120" s="43"/>
      <c r="PHN120" s="43"/>
      <c r="PHO120" s="43"/>
      <c r="PHP120" s="43"/>
      <c r="PHQ120" s="43"/>
      <c r="PHR120" s="43"/>
      <c r="PHS120" s="43"/>
      <c r="PHT120" s="43"/>
      <c r="PHU120" s="43"/>
      <c r="PHV120" s="43"/>
      <c r="PHW120" s="43"/>
      <c r="PHX120" s="43"/>
      <c r="PHY120" s="43"/>
      <c r="PHZ120" s="43"/>
      <c r="PIA120" s="43"/>
      <c r="PIB120" s="43"/>
      <c r="PIC120" s="43"/>
      <c r="PID120" s="43"/>
      <c r="PIE120" s="43"/>
      <c r="PIF120" s="43"/>
      <c r="PIG120" s="43"/>
      <c r="PIH120" s="43"/>
      <c r="PII120" s="43"/>
      <c r="PIJ120" s="43"/>
      <c r="PIK120" s="43"/>
      <c r="PIL120" s="43"/>
      <c r="PIM120" s="43"/>
      <c r="PIN120" s="43"/>
      <c r="PIO120" s="43"/>
      <c r="PIP120" s="43"/>
      <c r="PIQ120" s="43"/>
      <c r="PIR120" s="43"/>
      <c r="PIS120" s="43"/>
      <c r="PIT120" s="43"/>
      <c r="PIU120" s="43"/>
      <c r="PIV120" s="43"/>
      <c r="PIW120" s="43"/>
      <c r="PIX120" s="43"/>
      <c r="PIY120" s="43"/>
      <c r="PIZ120" s="43"/>
      <c r="PJA120" s="43"/>
      <c r="PJB120" s="43"/>
      <c r="PJC120" s="43"/>
      <c r="PJD120" s="43"/>
      <c r="PJE120" s="43"/>
      <c r="PJF120" s="43"/>
      <c r="PJG120" s="43"/>
      <c r="PJH120" s="43"/>
      <c r="PJI120" s="43"/>
      <c r="PJJ120" s="43"/>
      <c r="PJK120" s="43"/>
      <c r="PJL120" s="43"/>
      <c r="PJM120" s="43"/>
      <c r="PJN120" s="43"/>
      <c r="PJO120" s="43"/>
      <c r="PJP120" s="43"/>
      <c r="PJQ120" s="43"/>
      <c r="PJR120" s="43"/>
      <c r="PJS120" s="43"/>
      <c r="PJT120" s="43"/>
      <c r="PJU120" s="43"/>
      <c r="PJV120" s="43"/>
      <c r="PJW120" s="43"/>
      <c r="PJX120" s="43"/>
      <c r="PJY120" s="43"/>
      <c r="PJZ120" s="43"/>
      <c r="PKA120" s="43"/>
      <c r="PKB120" s="43"/>
      <c r="PKC120" s="43"/>
      <c r="PKD120" s="43"/>
      <c r="PKE120" s="43"/>
      <c r="PKF120" s="43"/>
      <c r="PKG120" s="43"/>
      <c r="PKH120" s="43"/>
      <c r="PKI120" s="43"/>
      <c r="PKJ120" s="43"/>
      <c r="PKK120" s="43"/>
      <c r="PKL120" s="43"/>
      <c r="PKM120" s="43"/>
      <c r="PKN120" s="43"/>
      <c r="PKO120" s="43"/>
      <c r="PKP120" s="43"/>
      <c r="PKQ120" s="43"/>
      <c r="PKR120" s="43"/>
      <c r="PKS120" s="43"/>
      <c r="PKT120" s="43"/>
      <c r="PKU120" s="43"/>
      <c r="PKV120" s="43"/>
      <c r="PKW120" s="43"/>
      <c r="PKX120" s="43"/>
      <c r="PKY120" s="43"/>
      <c r="PKZ120" s="43"/>
      <c r="PLA120" s="43"/>
      <c r="PLB120" s="43"/>
      <c r="PLC120" s="43"/>
      <c r="PLD120" s="43"/>
      <c r="PLE120" s="43"/>
      <c r="PLF120" s="43"/>
      <c r="PLG120" s="43"/>
      <c r="PLH120" s="43"/>
      <c r="PLI120" s="43"/>
      <c r="PLJ120" s="43"/>
      <c r="PLK120" s="43"/>
      <c r="PLL120" s="43"/>
      <c r="PLM120" s="43"/>
      <c r="PLN120" s="43"/>
      <c r="PLO120" s="43"/>
      <c r="PLP120" s="43"/>
      <c r="PLQ120" s="43"/>
      <c r="PLR120" s="43"/>
      <c r="PLS120" s="43"/>
      <c r="PLT120" s="43"/>
      <c r="PLU120" s="43"/>
      <c r="PLV120" s="43"/>
      <c r="PLW120" s="43"/>
      <c r="PLX120" s="43"/>
      <c r="PLY120" s="43"/>
      <c r="PLZ120" s="43"/>
      <c r="PMA120" s="43"/>
      <c r="PMB120" s="43"/>
      <c r="PMC120" s="43"/>
      <c r="PMD120" s="43"/>
      <c r="PME120" s="43"/>
      <c r="PMF120" s="43"/>
      <c r="PMG120" s="43"/>
      <c r="PMH120" s="43"/>
      <c r="PMI120" s="43"/>
      <c r="PMJ120" s="43"/>
      <c r="PMK120" s="43"/>
      <c r="PML120" s="43"/>
      <c r="PMM120" s="43"/>
      <c r="PMN120" s="43"/>
      <c r="PMO120" s="43"/>
      <c r="PMP120" s="43"/>
      <c r="PMQ120" s="43"/>
      <c r="PMR120" s="43"/>
      <c r="PMS120" s="43"/>
      <c r="PMT120" s="43"/>
      <c r="PMU120" s="43"/>
      <c r="PMV120" s="43"/>
      <c r="PMW120" s="43"/>
      <c r="PMX120" s="43"/>
      <c r="PMY120" s="43"/>
      <c r="PMZ120" s="43"/>
      <c r="PNA120" s="43"/>
      <c r="PNB120" s="43"/>
      <c r="PNC120" s="43"/>
      <c r="PND120" s="43"/>
      <c r="PNE120" s="43"/>
      <c r="PNF120" s="43"/>
      <c r="PNG120" s="43"/>
      <c r="PNH120" s="43"/>
      <c r="PNI120" s="43"/>
      <c r="PNJ120" s="43"/>
      <c r="PNK120" s="43"/>
      <c r="PNL120" s="43"/>
      <c r="PNM120" s="43"/>
      <c r="PNN120" s="43"/>
      <c r="PNO120" s="43"/>
      <c r="PNP120" s="43"/>
      <c r="PNQ120" s="43"/>
      <c r="PNR120" s="43"/>
      <c r="PNS120" s="43"/>
      <c r="PNT120" s="43"/>
      <c r="PNU120" s="43"/>
      <c r="PNV120" s="43"/>
      <c r="PNW120" s="43"/>
      <c r="PNX120" s="43"/>
      <c r="PNY120" s="43"/>
      <c r="PNZ120" s="43"/>
      <c r="POA120" s="43"/>
      <c r="POB120" s="43"/>
      <c r="POC120" s="43"/>
      <c r="POD120" s="43"/>
      <c r="POE120" s="43"/>
      <c r="POF120" s="43"/>
      <c r="POG120" s="43"/>
      <c r="POH120" s="43"/>
      <c r="POI120" s="43"/>
      <c r="POJ120" s="43"/>
      <c r="POK120" s="43"/>
      <c r="POL120" s="43"/>
      <c r="POM120" s="43"/>
      <c r="PON120" s="43"/>
      <c r="POO120" s="43"/>
      <c r="POP120" s="43"/>
      <c r="POQ120" s="43"/>
      <c r="POR120" s="43"/>
      <c r="POS120" s="43"/>
      <c r="POT120" s="43"/>
      <c r="POU120" s="43"/>
      <c r="POV120" s="43"/>
      <c r="POW120" s="43"/>
      <c r="POX120" s="43"/>
      <c r="POY120" s="43"/>
      <c r="POZ120" s="43"/>
      <c r="PPA120" s="43"/>
      <c r="PPB120" s="43"/>
      <c r="PPC120" s="43"/>
      <c r="PPD120" s="43"/>
      <c r="PPE120" s="43"/>
      <c r="PPF120" s="43"/>
      <c r="PPG120" s="43"/>
      <c r="PPH120" s="43"/>
      <c r="PPI120" s="43"/>
      <c r="PPJ120" s="43"/>
      <c r="PPK120" s="43"/>
      <c r="PPL120" s="43"/>
      <c r="PPM120" s="43"/>
      <c r="PPN120" s="43"/>
      <c r="PPO120" s="43"/>
      <c r="PPP120" s="43"/>
      <c r="PPQ120" s="43"/>
      <c r="PPR120" s="43"/>
      <c r="PPS120" s="43"/>
      <c r="PPT120" s="43"/>
      <c r="PPU120" s="43"/>
      <c r="PPV120" s="43"/>
      <c r="PPW120" s="43"/>
      <c r="PPX120" s="43"/>
      <c r="PPY120" s="43"/>
      <c r="PPZ120" s="43"/>
      <c r="PQA120" s="43"/>
      <c r="PQB120" s="43"/>
      <c r="PQC120" s="43"/>
      <c r="PQD120" s="43"/>
      <c r="PQE120" s="43"/>
      <c r="PQF120" s="43"/>
      <c r="PQG120" s="43"/>
      <c r="PQH120" s="43"/>
      <c r="PQI120" s="43"/>
      <c r="PQJ120" s="43"/>
      <c r="PQK120" s="43"/>
      <c r="PQL120" s="43"/>
      <c r="PQM120" s="43"/>
      <c r="PQN120" s="43"/>
      <c r="PQO120" s="43"/>
      <c r="PQP120" s="43"/>
      <c r="PQQ120" s="43"/>
      <c r="PQR120" s="43"/>
      <c r="PQS120" s="43"/>
      <c r="PQT120" s="43"/>
      <c r="PQU120" s="43"/>
      <c r="PQV120" s="43"/>
      <c r="PQW120" s="43"/>
      <c r="PQX120" s="43"/>
      <c r="PQY120" s="43"/>
      <c r="PQZ120" s="43"/>
      <c r="PRA120" s="43"/>
      <c r="PRB120" s="43"/>
      <c r="PRC120" s="43"/>
      <c r="PRD120" s="43"/>
      <c r="PRE120" s="43"/>
      <c r="PRF120" s="43"/>
      <c r="PRG120" s="43"/>
      <c r="PRH120" s="43"/>
      <c r="PRI120" s="43"/>
      <c r="PRJ120" s="43"/>
      <c r="PRK120" s="43"/>
      <c r="PRL120" s="43"/>
      <c r="PRM120" s="43"/>
      <c r="PRN120" s="43"/>
      <c r="PRO120" s="43"/>
      <c r="PRP120" s="43"/>
      <c r="PRQ120" s="43"/>
      <c r="PRR120" s="43"/>
      <c r="PRS120" s="43"/>
      <c r="PRT120" s="43"/>
      <c r="PRU120" s="43"/>
      <c r="PRV120" s="43"/>
      <c r="PRW120" s="43"/>
      <c r="PRX120" s="43"/>
      <c r="PRY120" s="43"/>
      <c r="PRZ120" s="43"/>
      <c r="PSA120" s="43"/>
      <c r="PSB120" s="43"/>
      <c r="PSC120" s="43"/>
      <c r="PSD120" s="43"/>
      <c r="PSE120" s="43"/>
      <c r="PSF120" s="43"/>
      <c r="PSG120" s="43"/>
      <c r="PSH120" s="43"/>
      <c r="PSI120" s="43"/>
      <c r="PSJ120" s="43"/>
      <c r="PSK120" s="43"/>
      <c r="PSL120" s="43"/>
      <c r="PSM120" s="43"/>
      <c r="PSN120" s="43"/>
      <c r="PSO120" s="43"/>
      <c r="PSP120" s="43"/>
      <c r="PSQ120" s="43"/>
      <c r="PSR120" s="43"/>
      <c r="PSS120" s="43"/>
      <c r="PST120" s="43"/>
      <c r="PSU120" s="43"/>
      <c r="PSV120" s="43"/>
      <c r="PSW120" s="43"/>
      <c r="PSX120" s="43"/>
      <c r="PSY120" s="43"/>
      <c r="PSZ120" s="43"/>
      <c r="PTA120" s="43"/>
      <c r="PTB120" s="43"/>
      <c r="PTC120" s="43"/>
      <c r="PTD120" s="43"/>
      <c r="PTE120" s="43"/>
      <c r="PTF120" s="43"/>
      <c r="PTG120" s="43"/>
      <c r="PTH120" s="43"/>
      <c r="PTI120" s="43"/>
      <c r="PTJ120" s="43"/>
      <c r="PTK120" s="43"/>
      <c r="PTL120" s="43"/>
      <c r="PTM120" s="43"/>
      <c r="PTN120" s="43"/>
      <c r="PTO120" s="43"/>
      <c r="PTP120" s="43"/>
      <c r="PTQ120" s="43"/>
      <c r="PTR120" s="43"/>
      <c r="PTS120" s="43"/>
      <c r="PTT120" s="43"/>
      <c r="PTU120" s="43"/>
      <c r="PTV120" s="43"/>
      <c r="PTW120" s="43"/>
      <c r="PTX120" s="43"/>
      <c r="PTY120" s="43"/>
      <c r="PTZ120" s="43"/>
      <c r="PUA120" s="43"/>
      <c r="PUB120" s="43"/>
      <c r="PUC120" s="43"/>
      <c r="PUD120" s="43"/>
      <c r="PUE120" s="43"/>
      <c r="PUF120" s="43"/>
      <c r="PUG120" s="43"/>
      <c r="PUH120" s="43"/>
      <c r="PUI120" s="43"/>
      <c r="PUJ120" s="43"/>
      <c r="PUK120" s="43"/>
      <c r="PUL120" s="43"/>
      <c r="PUM120" s="43"/>
      <c r="PUN120" s="43"/>
      <c r="PUO120" s="43"/>
      <c r="PUP120" s="43"/>
      <c r="PUQ120" s="43"/>
      <c r="PUR120" s="43"/>
      <c r="PUS120" s="43"/>
      <c r="PUT120" s="43"/>
      <c r="PUU120" s="43"/>
      <c r="PUV120" s="43"/>
      <c r="PUW120" s="43"/>
      <c r="PUX120" s="43"/>
      <c r="PUY120" s="43"/>
      <c r="PUZ120" s="43"/>
      <c r="PVA120" s="43"/>
      <c r="PVB120" s="43"/>
      <c r="PVC120" s="43"/>
      <c r="PVD120" s="43"/>
      <c r="PVE120" s="43"/>
      <c r="PVF120" s="43"/>
      <c r="PVG120" s="43"/>
      <c r="PVH120" s="43"/>
      <c r="PVI120" s="43"/>
      <c r="PVJ120" s="43"/>
      <c r="PVK120" s="43"/>
      <c r="PVL120" s="43"/>
      <c r="PVM120" s="43"/>
      <c r="PVN120" s="43"/>
      <c r="PVO120" s="43"/>
      <c r="PVP120" s="43"/>
      <c r="PVQ120" s="43"/>
      <c r="PVR120" s="43"/>
      <c r="PVS120" s="43"/>
      <c r="PVT120" s="43"/>
      <c r="PVU120" s="43"/>
      <c r="PVV120" s="43"/>
      <c r="PVW120" s="43"/>
      <c r="PVX120" s="43"/>
      <c r="PVY120" s="43"/>
      <c r="PVZ120" s="43"/>
      <c r="PWA120" s="43"/>
      <c r="PWB120" s="43"/>
      <c r="PWC120" s="43"/>
      <c r="PWD120" s="43"/>
      <c r="PWE120" s="43"/>
      <c r="PWF120" s="43"/>
      <c r="PWG120" s="43"/>
      <c r="PWH120" s="43"/>
      <c r="PWI120" s="43"/>
      <c r="PWJ120" s="43"/>
      <c r="PWK120" s="43"/>
      <c r="PWL120" s="43"/>
      <c r="PWM120" s="43"/>
      <c r="PWN120" s="43"/>
      <c r="PWO120" s="43"/>
      <c r="PWP120" s="43"/>
      <c r="PWQ120" s="43"/>
      <c r="PWR120" s="43"/>
      <c r="PWS120" s="43"/>
      <c r="PWT120" s="43"/>
      <c r="PWU120" s="43"/>
      <c r="PWV120" s="43"/>
      <c r="PWW120" s="43"/>
      <c r="PWX120" s="43"/>
      <c r="PWY120" s="43"/>
      <c r="PWZ120" s="43"/>
      <c r="PXA120" s="43"/>
      <c r="PXB120" s="43"/>
      <c r="PXC120" s="43"/>
      <c r="PXD120" s="43"/>
      <c r="PXE120" s="43"/>
      <c r="PXF120" s="43"/>
      <c r="PXG120" s="43"/>
      <c r="PXH120" s="43"/>
      <c r="PXI120" s="43"/>
      <c r="PXJ120" s="43"/>
      <c r="PXK120" s="43"/>
      <c r="PXL120" s="43"/>
      <c r="PXM120" s="43"/>
      <c r="PXN120" s="43"/>
      <c r="PXO120" s="43"/>
      <c r="PXP120" s="43"/>
      <c r="PXQ120" s="43"/>
      <c r="PXR120" s="43"/>
      <c r="PXS120" s="43"/>
      <c r="PXT120" s="43"/>
      <c r="PXU120" s="43"/>
      <c r="PXV120" s="43"/>
      <c r="PXW120" s="43"/>
      <c r="PXX120" s="43"/>
      <c r="PXY120" s="43"/>
      <c r="PXZ120" s="43"/>
      <c r="PYA120" s="43"/>
      <c r="PYB120" s="43"/>
      <c r="PYC120" s="43"/>
      <c r="PYD120" s="43"/>
      <c r="PYE120" s="43"/>
      <c r="PYF120" s="43"/>
      <c r="PYG120" s="43"/>
      <c r="PYH120" s="43"/>
      <c r="PYI120" s="43"/>
      <c r="PYJ120" s="43"/>
      <c r="PYK120" s="43"/>
      <c r="PYL120" s="43"/>
      <c r="PYM120" s="43"/>
      <c r="PYN120" s="43"/>
      <c r="PYO120" s="43"/>
      <c r="PYP120" s="43"/>
      <c r="PYQ120" s="43"/>
      <c r="PYR120" s="43"/>
      <c r="PYS120" s="43"/>
      <c r="PYT120" s="43"/>
      <c r="PYU120" s="43"/>
      <c r="PYV120" s="43"/>
      <c r="PYW120" s="43"/>
      <c r="PYX120" s="43"/>
      <c r="PYY120" s="43"/>
      <c r="PYZ120" s="43"/>
      <c r="PZA120" s="43"/>
      <c r="PZB120" s="43"/>
      <c r="PZC120" s="43"/>
      <c r="PZD120" s="43"/>
      <c r="PZE120" s="43"/>
      <c r="PZF120" s="43"/>
      <c r="PZG120" s="43"/>
      <c r="PZH120" s="43"/>
      <c r="PZI120" s="43"/>
      <c r="PZJ120" s="43"/>
      <c r="PZK120" s="43"/>
      <c r="PZL120" s="43"/>
      <c r="PZM120" s="43"/>
      <c r="PZN120" s="43"/>
      <c r="PZO120" s="43"/>
      <c r="PZP120" s="43"/>
      <c r="PZQ120" s="43"/>
      <c r="PZR120" s="43"/>
      <c r="PZS120" s="43"/>
      <c r="PZT120" s="43"/>
      <c r="PZU120" s="43"/>
      <c r="PZV120" s="43"/>
      <c r="PZW120" s="43"/>
      <c r="PZX120" s="43"/>
      <c r="PZY120" s="43"/>
      <c r="PZZ120" s="43"/>
      <c r="QAA120" s="43"/>
      <c r="QAB120" s="43"/>
      <c r="QAC120" s="43"/>
      <c r="QAD120" s="43"/>
      <c r="QAE120" s="43"/>
      <c r="QAF120" s="43"/>
      <c r="QAG120" s="43"/>
      <c r="QAH120" s="43"/>
      <c r="QAI120" s="43"/>
      <c r="QAJ120" s="43"/>
      <c r="QAK120" s="43"/>
      <c r="QAL120" s="43"/>
      <c r="QAM120" s="43"/>
      <c r="QAN120" s="43"/>
      <c r="QAO120" s="43"/>
      <c r="QAP120" s="43"/>
      <c r="QAQ120" s="43"/>
      <c r="QAR120" s="43"/>
      <c r="QAS120" s="43"/>
      <c r="QAT120" s="43"/>
      <c r="QAU120" s="43"/>
      <c r="QAV120" s="43"/>
      <c r="QAW120" s="43"/>
      <c r="QAX120" s="43"/>
      <c r="QAY120" s="43"/>
      <c r="QAZ120" s="43"/>
      <c r="QBA120" s="43"/>
      <c r="QBB120" s="43"/>
      <c r="QBC120" s="43"/>
      <c r="QBD120" s="43"/>
      <c r="QBE120" s="43"/>
      <c r="QBF120" s="43"/>
      <c r="QBG120" s="43"/>
      <c r="QBH120" s="43"/>
      <c r="QBI120" s="43"/>
      <c r="QBJ120" s="43"/>
      <c r="QBK120" s="43"/>
      <c r="QBL120" s="43"/>
      <c r="QBM120" s="43"/>
      <c r="QBN120" s="43"/>
      <c r="QBO120" s="43"/>
      <c r="QBP120" s="43"/>
      <c r="QBQ120" s="43"/>
      <c r="QBR120" s="43"/>
      <c r="QBS120" s="43"/>
      <c r="QBT120" s="43"/>
      <c r="QBU120" s="43"/>
      <c r="QBV120" s="43"/>
      <c r="QBW120" s="43"/>
      <c r="QBX120" s="43"/>
      <c r="QBY120" s="43"/>
      <c r="QBZ120" s="43"/>
      <c r="QCA120" s="43"/>
      <c r="QCB120" s="43"/>
      <c r="QCC120" s="43"/>
      <c r="QCD120" s="43"/>
      <c r="QCE120" s="43"/>
      <c r="QCF120" s="43"/>
      <c r="QCG120" s="43"/>
      <c r="QCH120" s="43"/>
      <c r="QCI120" s="43"/>
      <c r="QCJ120" s="43"/>
      <c r="QCK120" s="43"/>
      <c r="QCL120" s="43"/>
      <c r="QCM120" s="43"/>
      <c r="QCN120" s="43"/>
      <c r="QCO120" s="43"/>
      <c r="QCP120" s="43"/>
      <c r="QCQ120" s="43"/>
      <c r="QCR120" s="43"/>
      <c r="QCS120" s="43"/>
      <c r="QCT120" s="43"/>
      <c r="QCU120" s="43"/>
      <c r="QCV120" s="43"/>
      <c r="QCW120" s="43"/>
      <c r="QCX120" s="43"/>
      <c r="QCY120" s="43"/>
      <c r="QCZ120" s="43"/>
      <c r="QDA120" s="43"/>
      <c r="QDB120" s="43"/>
      <c r="QDC120" s="43"/>
      <c r="QDD120" s="43"/>
      <c r="QDE120" s="43"/>
      <c r="QDF120" s="43"/>
      <c r="QDG120" s="43"/>
      <c r="QDH120" s="43"/>
      <c r="QDI120" s="43"/>
      <c r="QDJ120" s="43"/>
      <c r="QDK120" s="43"/>
      <c r="QDL120" s="43"/>
      <c r="QDM120" s="43"/>
      <c r="QDN120" s="43"/>
      <c r="QDO120" s="43"/>
      <c r="QDP120" s="43"/>
      <c r="QDQ120" s="43"/>
      <c r="QDR120" s="43"/>
      <c r="QDS120" s="43"/>
      <c r="QDT120" s="43"/>
      <c r="QDU120" s="43"/>
      <c r="QDV120" s="43"/>
      <c r="QDW120" s="43"/>
      <c r="QDX120" s="43"/>
      <c r="QDY120" s="43"/>
      <c r="QDZ120" s="43"/>
      <c r="QEA120" s="43"/>
      <c r="QEB120" s="43"/>
      <c r="QEC120" s="43"/>
      <c r="QED120" s="43"/>
      <c r="QEE120" s="43"/>
      <c r="QEF120" s="43"/>
      <c r="QEG120" s="43"/>
      <c r="QEH120" s="43"/>
      <c r="QEI120" s="43"/>
      <c r="QEJ120" s="43"/>
      <c r="QEK120" s="43"/>
      <c r="QEL120" s="43"/>
      <c r="QEM120" s="43"/>
      <c r="QEN120" s="43"/>
      <c r="QEO120" s="43"/>
      <c r="QEP120" s="43"/>
      <c r="QEQ120" s="43"/>
      <c r="QER120" s="43"/>
      <c r="QES120" s="43"/>
      <c r="QET120" s="43"/>
      <c r="QEU120" s="43"/>
      <c r="QEV120" s="43"/>
      <c r="QEW120" s="43"/>
      <c r="QEX120" s="43"/>
      <c r="QEY120" s="43"/>
      <c r="QEZ120" s="43"/>
      <c r="QFA120" s="43"/>
      <c r="QFB120" s="43"/>
      <c r="QFC120" s="43"/>
      <c r="QFD120" s="43"/>
      <c r="QFE120" s="43"/>
      <c r="QFF120" s="43"/>
      <c r="QFG120" s="43"/>
      <c r="QFH120" s="43"/>
      <c r="QFI120" s="43"/>
      <c r="QFJ120" s="43"/>
      <c r="QFK120" s="43"/>
      <c r="QFL120" s="43"/>
      <c r="QFM120" s="43"/>
      <c r="QFN120" s="43"/>
      <c r="QFO120" s="43"/>
      <c r="QFP120" s="43"/>
      <c r="QFQ120" s="43"/>
      <c r="QFR120" s="43"/>
      <c r="QFS120" s="43"/>
      <c r="QFT120" s="43"/>
      <c r="QFU120" s="43"/>
      <c r="QFV120" s="43"/>
      <c r="QFW120" s="43"/>
      <c r="QFX120" s="43"/>
      <c r="QFY120" s="43"/>
      <c r="QFZ120" s="43"/>
      <c r="QGA120" s="43"/>
      <c r="QGB120" s="43"/>
      <c r="QGC120" s="43"/>
      <c r="QGD120" s="43"/>
      <c r="QGE120" s="43"/>
      <c r="QGF120" s="43"/>
      <c r="QGG120" s="43"/>
      <c r="QGH120" s="43"/>
      <c r="QGI120" s="43"/>
      <c r="QGJ120" s="43"/>
      <c r="QGK120" s="43"/>
      <c r="QGL120" s="43"/>
      <c r="QGM120" s="43"/>
      <c r="QGN120" s="43"/>
      <c r="QGO120" s="43"/>
      <c r="QGP120" s="43"/>
      <c r="QGQ120" s="43"/>
      <c r="QGR120" s="43"/>
      <c r="QGS120" s="43"/>
      <c r="QGT120" s="43"/>
      <c r="QGU120" s="43"/>
      <c r="QGV120" s="43"/>
      <c r="QGW120" s="43"/>
      <c r="QGX120" s="43"/>
      <c r="QGY120" s="43"/>
      <c r="QGZ120" s="43"/>
      <c r="QHA120" s="43"/>
      <c r="QHB120" s="43"/>
      <c r="QHC120" s="43"/>
      <c r="QHD120" s="43"/>
      <c r="QHE120" s="43"/>
      <c r="QHF120" s="43"/>
      <c r="QHG120" s="43"/>
      <c r="QHH120" s="43"/>
      <c r="QHI120" s="43"/>
      <c r="QHJ120" s="43"/>
      <c r="QHK120" s="43"/>
      <c r="QHL120" s="43"/>
      <c r="QHM120" s="43"/>
      <c r="QHN120" s="43"/>
      <c r="QHO120" s="43"/>
      <c r="QHP120" s="43"/>
      <c r="QHQ120" s="43"/>
      <c r="QHR120" s="43"/>
      <c r="QHS120" s="43"/>
      <c r="QHT120" s="43"/>
      <c r="QHU120" s="43"/>
      <c r="QHV120" s="43"/>
      <c r="QHW120" s="43"/>
      <c r="QHX120" s="43"/>
      <c r="QHY120" s="43"/>
      <c r="QHZ120" s="43"/>
      <c r="QIA120" s="43"/>
      <c r="QIB120" s="43"/>
      <c r="QIC120" s="43"/>
      <c r="QID120" s="43"/>
      <c r="QIE120" s="43"/>
      <c r="QIF120" s="43"/>
      <c r="QIG120" s="43"/>
      <c r="QIH120" s="43"/>
      <c r="QII120" s="43"/>
      <c r="QIJ120" s="43"/>
      <c r="QIK120" s="43"/>
      <c r="QIL120" s="43"/>
      <c r="QIM120" s="43"/>
      <c r="QIN120" s="43"/>
      <c r="QIO120" s="43"/>
      <c r="QIP120" s="43"/>
      <c r="QIQ120" s="43"/>
      <c r="QIR120" s="43"/>
      <c r="QIS120" s="43"/>
      <c r="QIT120" s="43"/>
      <c r="QIU120" s="43"/>
      <c r="QIV120" s="43"/>
      <c r="QIW120" s="43"/>
      <c r="QIX120" s="43"/>
      <c r="QIY120" s="43"/>
      <c r="QIZ120" s="43"/>
      <c r="QJA120" s="43"/>
      <c r="QJB120" s="43"/>
      <c r="QJC120" s="43"/>
      <c r="QJD120" s="43"/>
      <c r="QJE120" s="43"/>
      <c r="QJF120" s="43"/>
      <c r="QJG120" s="43"/>
      <c r="QJH120" s="43"/>
      <c r="QJI120" s="43"/>
      <c r="QJJ120" s="43"/>
      <c r="QJK120" s="43"/>
      <c r="QJL120" s="43"/>
      <c r="QJM120" s="43"/>
      <c r="QJN120" s="43"/>
      <c r="QJO120" s="43"/>
      <c r="QJP120" s="43"/>
      <c r="QJQ120" s="43"/>
      <c r="QJR120" s="43"/>
      <c r="QJS120" s="43"/>
      <c r="QJT120" s="43"/>
      <c r="QJU120" s="43"/>
      <c r="QJV120" s="43"/>
      <c r="QJW120" s="43"/>
      <c r="QJX120" s="43"/>
      <c r="QJY120" s="43"/>
      <c r="QJZ120" s="43"/>
      <c r="QKA120" s="43"/>
      <c r="QKB120" s="43"/>
      <c r="QKC120" s="43"/>
      <c r="QKD120" s="43"/>
      <c r="QKE120" s="43"/>
      <c r="QKF120" s="43"/>
      <c r="QKG120" s="43"/>
      <c r="QKH120" s="43"/>
      <c r="QKI120" s="43"/>
      <c r="QKJ120" s="43"/>
      <c r="QKK120" s="43"/>
      <c r="QKL120" s="43"/>
      <c r="QKM120" s="43"/>
      <c r="QKN120" s="43"/>
      <c r="QKO120" s="43"/>
      <c r="QKP120" s="43"/>
      <c r="QKQ120" s="43"/>
      <c r="QKR120" s="43"/>
      <c r="QKS120" s="43"/>
      <c r="QKT120" s="43"/>
      <c r="QKU120" s="43"/>
      <c r="QKV120" s="43"/>
      <c r="QKW120" s="43"/>
      <c r="QKX120" s="43"/>
      <c r="QKY120" s="43"/>
      <c r="QKZ120" s="43"/>
      <c r="QLA120" s="43"/>
      <c r="QLB120" s="43"/>
      <c r="QLC120" s="43"/>
      <c r="QLD120" s="43"/>
      <c r="QLE120" s="43"/>
      <c r="QLF120" s="43"/>
      <c r="QLG120" s="43"/>
      <c r="QLH120" s="43"/>
      <c r="QLI120" s="43"/>
      <c r="QLJ120" s="43"/>
      <c r="QLK120" s="43"/>
      <c r="QLL120" s="43"/>
      <c r="QLM120" s="43"/>
      <c r="QLN120" s="43"/>
      <c r="QLO120" s="43"/>
      <c r="QLP120" s="43"/>
      <c r="QLQ120" s="43"/>
      <c r="QLR120" s="43"/>
      <c r="QLS120" s="43"/>
      <c r="QLT120" s="43"/>
      <c r="QLU120" s="43"/>
      <c r="QLV120" s="43"/>
      <c r="QLW120" s="43"/>
      <c r="QLX120" s="43"/>
      <c r="QLY120" s="43"/>
      <c r="QLZ120" s="43"/>
      <c r="QMA120" s="43"/>
      <c r="QMB120" s="43"/>
      <c r="QMC120" s="43"/>
      <c r="QMD120" s="43"/>
      <c r="QME120" s="43"/>
      <c r="QMF120" s="43"/>
      <c r="QMG120" s="43"/>
      <c r="QMH120" s="43"/>
      <c r="QMI120" s="43"/>
      <c r="QMJ120" s="43"/>
      <c r="QMK120" s="43"/>
      <c r="QML120" s="43"/>
      <c r="QMM120" s="43"/>
      <c r="QMN120" s="43"/>
      <c r="QMO120" s="43"/>
      <c r="QMP120" s="43"/>
      <c r="QMQ120" s="43"/>
      <c r="QMR120" s="43"/>
      <c r="QMS120" s="43"/>
      <c r="QMT120" s="43"/>
      <c r="QMU120" s="43"/>
      <c r="QMV120" s="43"/>
      <c r="QMW120" s="43"/>
      <c r="QMX120" s="43"/>
      <c r="QMY120" s="43"/>
      <c r="QMZ120" s="43"/>
      <c r="QNA120" s="43"/>
      <c r="QNB120" s="43"/>
      <c r="QNC120" s="43"/>
      <c r="QND120" s="43"/>
      <c r="QNE120" s="43"/>
      <c r="QNF120" s="43"/>
      <c r="QNG120" s="43"/>
      <c r="QNH120" s="43"/>
      <c r="QNI120" s="43"/>
      <c r="QNJ120" s="43"/>
      <c r="QNK120" s="43"/>
      <c r="QNL120" s="43"/>
      <c r="QNM120" s="43"/>
      <c r="QNN120" s="43"/>
      <c r="QNO120" s="43"/>
      <c r="QNP120" s="43"/>
      <c r="QNQ120" s="43"/>
      <c r="QNR120" s="43"/>
      <c r="QNS120" s="43"/>
      <c r="QNT120" s="43"/>
      <c r="QNU120" s="43"/>
      <c r="QNV120" s="43"/>
      <c r="QNW120" s="43"/>
      <c r="QNX120" s="43"/>
      <c r="QNY120" s="43"/>
      <c r="QNZ120" s="43"/>
      <c r="QOA120" s="43"/>
      <c r="QOB120" s="43"/>
      <c r="QOC120" s="43"/>
      <c r="QOD120" s="43"/>
      <c r="QOE120" s="43"/>
      <c r="QOF120" s="43"/>
      <c r="QOG120" s="43"/>
      <c r="QOH120" s="43"/>
      <c r="QOI120" s="43"/>
      <c r="QOJ120" s="43"/>
      <c r="QOK120" s="43"/>
      <c r="QOL120" s="43"/>
      <c r="QOM120" s="43"/>
      <c r="QON120" s="43"/>
      <c r="QOO120" s="43"/>
      <c r="QOP120" s="43"/>
      <c r="QOQ120" s="43"/>
      <c r="QOR120" s="43"/>
      <c r="QOS120" s="43"/>
      <c r="QOT120" s="43"/>
      <c r="QOU120" s="43"/>
      <c r="QOV120" s="43"/>
      <c r="QOW120" s="43"/>
      <c r="QOX120" s="43"/>
      <c r="QOY120" s="43"/>
      <c r="QOZ120" s="43"/>
      <c r="QPA120" s="43"/>
      <c r="QPB120" s="43"/>
      <c r="QPC120" s="43"/>
      <c r="QPD120" s="43"/>
      <c r="QPE120" s="43"/>
      <c r="QPF120" s="43"/>
      <c r="QPG120" s="43"/>
      <c r="QPH120" s="43"/>
      <c r="QPI120" s="43"/>
      <c r="QPJ120" s="43"/>
      <c r="QPK120" s="43"/>
      <c r="QPL120" s="43"/>
      <c r="QPM120" s="43"/>
      <c r="QPN120" s="43"/>
      <c r="QPO120" s="43"/>
      <c r="QPP120" s="43"/>
      <c r="QPQ120" s="43"/>
      <c r="QPR120" s="43"/>
      <c r="QPS120" s="43"/>
      <c r="QPT120" s="43"/>
      <c r="QPU120" s="43"/>
      <c r="QPV120" s="43"/>
      <c r="QPW120" s="43"/>
      <c r="QPX120" s="43"/>
      <c r="QPY120" s="43"/>
      <c r="QPZ120" s="43"/>
      <c r="QQA120" s="43"/>
      <c r="QQB120" s="43"/>
      <c r="QQC120" s="43"/>
      <c r="QQD120" s="43"/>
      <c r="QQE120" s="43"/>
      <c r="QQF120" s="43"/>
      <c r="QQG120" s="43"/>
      <c r="QQH120" s="43"/>
      <c r="QQI120" s="43"/>
      <c r="QQJ120" s="43"/>
      <c r="QQK120" s="43"/>
      <c r="QQL120" s="43"/>
      <c r="QQM120" s="43"/>
      <c r="QQN120" s="43"/>
      <c r="QQO120" s="43"/>
      <c r="QQP120" s="43"/>
      <c r="QQQ120" s="43"/>
      <c r="QQR120" s="43"/>
      <c r="QQS120" s="43"/>
      <c r="QQT120" s="43"/>
      <c r="QQU120" s="43"/>
      <c r="QQV120" s="43"/>
      <c r="QQW120" s="43"/>
      <c r="QQX120" s="43"/>
      <c r="QQY120" s="43"/>
      <c r="QQZ120" s="43"/>
      <c r="QRA120" s="43"/>
      <c r="QRB120" s="43"/>
      <c r="QRC120" s="43"/>
      <c r="QRD120" s="43"/>
      <c r="QRE120" s="43"/>
      <c r="QRF120" s="43"/>
      <c r="QRG120" s="43"/>
      <c r="QRH120" s="43"/>
      <c r="QRI120" s="43"/>
      <c r="QRJ120" s="43"/>
      <c r="QRK120" s="43"/>
      <c r="QRL120" s="43"/>
      <c r="QRM120" s="43"/>
      <c r="QRN120" s="43"/>
      <c r="QRO120" s="43"/>
      <c r="QRP120" s="43"/>
      <c r="QRQ120" s="43"/>
      <c r="QRR120" s="43"/>
      <c r="QRS120" s="43"/>
      <c r="QRT120" s="43"/>
      <c r="QRU120" s="43"/>
      <c r="QRV120" s="43"/>
      <c r="QRW120" s="43"/>
      <c r="QRX120" s="43"/>
      <c r="QRY120" s="43"/>
      <c r="QRZ120" s="43"/>
      <c r="QSA120" s="43"/>
      <c r="QSB120" s="43"/>
      <c r="QSC120" s="43"/>
      <c r="QSD120" s="43"/>
      <c r="QSE120" s="43"/>
      <c r="QSF120" s="43"/>
      <c r="QSG120" s="43"/>
      <c r="QSH120" s="43"/>
      <c r="QSI120" s="43"/>
      <c r="QSJ120" s="43"/>
      <c r="QSK120" s="43"/>
      <c r="QSL120" s="43"/>
      <c r="QSM120" s="43"/>
      <c r="QSN120" s="43"/>
      <c r="QSO120" s="43"/>
      <c r="QSP120" s="43"/>
      <c r="QSQ120" s="43"/>
      <c r="QSR120" s="43"/>
      <c r="QSS120" s="43"/>
      <c r="QST120" s="43"/>
      <c r="QSU120" s="43"/>
      <c r="QSV120" s="43"/>
      <c r="QSW120" s="43"/>
      <c r="QSX120" s="43"/>
      <c r="QSY120" s="43"/>
      <c r="QSZ120" s="43"/>
      <c r="QTA120" s="43"/>
      <c r="QTB120" s="43"/>
      <c r="QTC120" s="43"/>
      <c r="QTD120" s="43"/>
      <c r="QTE120" s="43"/>
      <c r="QTF120" s="43"/>
      <c r="QTG120" s="43"/>
      <c r="QTH120" s="43"/>
      <c r="QTI120" s="43"/>
      <c r="QTJ120" s="43"/>
      <c r="QTK120" s="43"/>
      <c r="QTL120" s="43"/>
      <c r="QTM120" s="43"/>
      <c r="QTN120" s="43"/>
      <c r="QTO120" s="43"/>
      <c r="QTP120" s="43"/>
      <c r="QTQ120" s="43"/>
      <c r="QTR120" s="43"/>
      <c r="QTS120" s="43"/>
      <c r="QTT120" s="43"/>
      <c r="QTU120" s="43"/>
      <c r="QTV120" s="43"/>
      <c r="QTW120" s="43"/>
      <c r="QTX120" s="43"/>
      <c r="QTY120" s="43"/>
      <c r="QTZ120" s="43"/>
      <c r="QUA120" s="43"/>
      <c r="QUB120" s="43"/>
      <c r="QUC120" s="43"/>
      <c r="QUD120" s="43"/>
      <c r="QUE120" s="43"/>
      <c r="QUF120" s="43"/>
      <c r="QUG120" s="43"/>
      <c r="QUH120" s="43"/>
      <c r="QUI120" s="43"/>
      <c r="QUJ120" s="43"/>
      <c r="QUK120" s="43"/>
      <c r="QUL120" s="43"/>
      <c r="QUM120" s="43"/>
      <c r="QUN120" s="43"/>
      <c r="QUO120" s="43"/>
      <c r="QUP120" s="43"/>
      <c r="QUQ120" s="43"/>
      <c r="QUR120" s="43"/>
      <c r="QUS120" s="43"/>
      <c r="QUT120" s="43"/>
      <c r="QUU120" s="43"/>
      <c r="QUV120" s="43"/>
      <c r="QUW120" s="43"/>
      <c r="QUX120" s="43"/>
      <c r="QUY120" s="43"/>
      <c r="QUZ120" s="43"/>
      <c r="QVA120" s="43"/>
      <c r="QVB120" s="43"/>
      <c r="QVC120" s="43"/>
      <c r="QVD120" s="43"/>
      <c r="QVE120" s="43"/>
      <c r="QVF120" s="43"/>
      <c r="QVG120" s="43"/>
      <c r="QVH120" s="43"/>
      <c r="QVI120" s="43"/>
      <c r="QVJ120" s="43"/>
      <c r="QVK120" s="43"/>
      <c r="QVL120" s="43"/>
      <c r="QVM120" s="43"/>
      <c r="QVN120" s="43"/>
      <c r="QVO120" s="43"/>
      <c r="QVP120" s="43"/>
      <c r="QVQ120" s="43"/>
      <c r="QVR120" s="43"/>
      <c r="QVS120" s="43"/>
      <c r="QVT120" s="43"/>
      <c r="QVU120" s="43"/>
      <c r="QVV120" s="43"/>
      <c r="QVW120" s="43"/>
      <c r="QVX120" s="43"/>
      <c r="QVY120" s="43"/>
      <c r="QVZ120" s="43"/>
      <c r="QWA120" s="43"/>
      <c r="QWB120" s="43"/>
      <c r="QWC120" s="43"/>
      <c r="QWD120" s="43"/>
      <c r="QWE120" s="43"/>
      <c r="QWF120" s="43"/>
      <c r="QWG120" s="43"/>
      <c r="QWH120" s="43"/>
      <c r="QWI120" s="43"/>
      <c r="QWJ120" s="43"/>
      <c r="QWK120" s="43"/>
      <c r="QWL120" s="43"/>
      <c r="QWM120" s="43"/>
      <c r="QWN120" s="43"/>
      <c r="QWO120" s="43"/>
      <c r="QWP120" s="43"/>
      <c r="QWQ120" s="43"/>
      <c r="QWR120" s="43"/>
      <c r="QWS120" s="43"/>
      <c r="QWT120" s="43"/>
      <c r="QWU120" s="43"/>
      <c r="QWV120" s="43"/>
      <c r="QWW120" s="43"/>
      <c r="QWX120" s="43"/>
      <c r="QWY120" s="43"/>
      <c r="QWZ120" s="43"/>
      <c r="QXA120" s="43"/>
      <c r="QXB120" s="43"/>
      <c r="QXC120" s="43"/>
      <c r="QXD120" s="43"/>
      <c r="QXE120" s="43"/>
      <c r="QXF120" s="43"/>
      <c r="QXG120" s="43"/>
      <c r="QXH120" s="43"/>
      <c r="QXI120" s="43"/>
      <c r="QXJ120" s="43"/>
      <c r="QXK120" s="43"/>
      <c r="QXL120" s="43"/>
      <c r="QXM120" s="43"/>
      <c r="QXN120" s="43"/>
      <c r="QXO120" s="43"/>
      <c r="QXP120" s="43"/>
      <c r="QXQ120" s="43"/>
      <c r="QXR120" s="43"/>
      <c r="QXS120" s="43"/>
      <c r="QXT120" s="43"/>
      <c r="QXU120" s="43"/>
      <c r="QXV120" s="43"/>
      <c r="QXW120" s="43"/>
      <c r="QXX120" s="43"/>
      <c r="QXY120" s="43"/>
      <c r="QXZ120" s="43"/>
      <c r="QYA120" s="43"/>
      <c r="QYB120" s="43"/>
      <c r="QYC120" s="43"/>
      <c r="QYD120" s="43"/>
      <c r="QYE120" s="43"/>
      <c r="QYF120" s="43"/>
      <c r="QYG120" s="43"/>
      <c r="QYH120" s="43"/>
      <c r="QYI120" s="43"/>
      <c r="QYJ120" s="43"/>
      <c r="QYK120" s="43"/>
      <c r="QYL120" s="43"/>
      <c r="QYM120" s="43"/>
      <c r="QYN120" s="43"/>
      <c r="QYO120" s="43"/>
      <c r="QYP120" s="43"/>
      <c r="QYQ120" s="43"/>
      <c r="QYR120" s="43"/>
      <c r="QYS120" s="43"/>
      <c r="QYT120" s="43"/>
      <c r="QYU120" s="43"/>
      <c r="QYV120" s="43"/>
      <c r="QYW120" s="43"/>
      <c r="QYX120" s="43"/>
      <c r="QYY120" s="43"/>
      <c r="QYZ120" s="43"/>
      <c r="QZA120" s="43"/>
      <c r="QZB120" s="43"/>
      <c r="QZC120" s="43"/>
      <c r="QZD120" s="43"/>
      <c r="QZE120" s="43"/>
      <c r="QZF120" s="43"/>
      <c r="QZG120" s="43"/>
      <c r="QZH120" s="43"/>
      <c r="QZI120" s="43"/>
      <c r="QZJ120" s="43"/>
      <c r="QZK120" s="43"/>
      <c r="QZL120" s="43"/>
      <c r="QZM120" s="43"/>
      <c r="QZN120" s="43"/>
      <c r="QZO120" s="43"/>
      <c r="QZP120" s="43"/>
      <c r="QZQ120" s="43"/>
      <c r="QZR120" s="43"/>
      <c r="QZS120" s="43"/>
      <c r="QZT120" s="43"/>
      <c r="QZU120" s="43"/>
      <c r="QZV120" s="43"/>
      <c r="QZW120" s="43"/>
      <c r="QZX120" s="43"/>
      <c r="QZY120" s="43"/>
      <c r="QZZ120" s="43"/>
      <c r="RAA120" s="43"/>
      <c r="RAB120" s="43"/>
      <c r="RAC120" s="43"/>
      <c r="RAD120" s="43"/>
      <c r="RAE120" s="43"/>
      <c r="RAF120" s="43"/>
      <c r="RAG120" s="43"/>
      <c r="RAH120" s="43"/>
      <c r="RAI120" s="43"/>
      <c r="RAJ120" s="43"/>
      <c r="RAK120" s="43"/>
      <c r="RAL120" s="43"/>
      <c r="RAM120" s="43"/>
      <c r="RAN120" s="43"/>
      <c r="RAO120" s="43"/>
      <c r="RAP120" s="43"/>
      <c r="RAQ120" s="43"/>
      <c r="RAR120" s="43"/>
      <c r="RAS120" s="43"/>
      <c r="RAT120" s="43"/>
      <c r="RAU120" s="43"/>
      <c r="RAV120" s="43"/>
      <c r="RAW120" s="43"/>
      <c r="RAX120" s="43"/>
      <c r="RAY120" s="43"/>
      <c r="RAZ120" s="43"/>
      <c r="RBA120" s="43"/>
      <c r="RBB120" s="43"/>
      <c r="RBC120" s="43"/>
      <c r="RBD120" s="43"/>
      <c r="RBE120" s="43"/>
      <c r="RBF120" s="43"/>
      <c r="RBG120" s="43"/>
      <c r="RBH120" s="43"/>
      <c r="RBI120" s="43"/>
      <c r="RBJ120" s="43"/>
      <c r="RBK120" s="43"/>
      <c r="RBL120" s="43"/>
      <c r="RBM120" s="43"/>
      <c r="RBN120" s="43"/>
      <c r="RBO120" s="43"/>
      <c r="RBP120" s="43"/>
      <c r="RBQ120" s="43"/>
      <c r="RBR120" s="43"/>
      <c r="RBS120" s="43"/>
      <c r="RBT120" s="43"/>
      <c r="RBU120" s="43"/>
      <c r="RBV120" s="43"/>
      <c r="RBW120" s="43"/>
      <c r="RBX120" s="43"/>
      <c r="RBY120" s="43"/>
      <c r="RBZ120" s="43"/>
      <c r="RCA120" s="43"/>
      <c r="RCB120" s="43"/>
      <c r="RCC120" s="43"/>
      <c r="RCD120" s="43"/>
      <c r="RCE120" s="43"/>
      <c r="RCF120" s="43"/>
      <c r="RCG120" s="43"/>
      <c r="RCH120" s="43"/>
      <c r="RCI120" s="43"/>
      <c r="RCJ120" s="43"/>
      <c r="RCK120" s="43"/>
      <c r="RCL120" s="43"/>
      <c r="RCM120" s="43"/>
      <c r="RCN120" s="43"/>
      <c r="RCO120" s="43"/>
      <c r="RCP120" s="43"/>
      <c r="RCQ120" s="43"/>
      <c r="RCR120" s="43"/>
      <c r="RCS120" s="43"/>
      <c r="RCT120" s="43"/>
      <c r="RCU120" s="43"/>
      <c r="RCV120" s="43"/>
      <c r="RCW120" s="43"/>
      <c r="RCX120" s="43"/>
      <c r="RCY120" s="43"/>
      <c r="RCZ120" s="43"/>
      <c r="RDA120" s="43"/>
      <c r="RDB120" s="43"/>
      <c r="RDC120" s="43"/>
      <c r="RDD120" s="43"/>
      <c r="RDE120" s="43"/>
      <c r="RDF120" s="43"/>
      <c r="RDG120" s="43"/>
      <c r="RDH120" s="43"/>
      <c r="RDI120" s="43"/>
      <c r="RDJ120" s="43"/>
      <c r="RDK120" s="43"/>
      <c r="RDL120" s="43"/>
      <c r="RDM120" s="43"/>
      <c r="RDN120" s="43"/>
      <c r="RDO120" s="43"/>
      <c r="RDP120" s="43"/>
      <c r="RDQ120" s="43"/>
      <c r="RDR120" s="43"/>
      <c r="RDS120" s="43"/>
      <c r="RDT120" s="43"/>
      <c r="RDU120" s="43"/>
      <c r="RDV120" s="43"/>
      <c r="RDW120" s="43"/>
      <c r="RDX120" s="43"/>
      <c r="RDY120" s="43"/>
      <c r="RDZ120" s="43"/>
      <c r="REA120" s="43"/>
      <c r="REB120" s="43"/>
      <c r="REC120" s="43"/>
      <c r="RED120" s="43"/>
      <c r="REE120" s="43"/>
      <c r="REF120" s="43"/>
      <c r="REG120" s="43"/>
      <c r="REH120" s="43"/>
      <c r="REI120" s="43"/>
      <c r="REJ120" s="43"/>
      <c r="REK120" s="43"/>
      <c r="REL120" s="43"/>
      <c r="REM120" s="43"/>
      <c r="REN120" s="43"/>
      <c r="REO120" s="43"/>
      <c r="REP120" s="43"/>
      <c r="REQ120" s="43"/>
      <c r="RER120" s="43"/>
      <c r="RES120" s="43"/>
      <c r="RET120" s="43"/>
      <c r="REU120" s="43"/>
      <c r="REV120" s="43"/>
      <c r="REW120" s="43"/>
      <c r="REX120" s="43"/>
      <c r="REY120" s="43"/>
      <c r="REZ120" s="43"/>
      <c r="RFA120" s="43"/>
      <c r="RFB120" s="43"/>
      <c r="RFC120" s="43"/>
      <c r="RFD120" s="43"/>
      <c r="RFE120" s="43"/>
      <c r="RFF120" s="43"/>
      <c r="RFG120" s="43"/>
      <c r="RFH120" s="43"/>
      <c r="RFI120" s="43"/>
      <c r="RFJ120" s="43"/>
      <c r="RFK120" s="43"/>
      <c r="RFL120" s="43"/>
      <c r="RFM120" s="43"/>
      <c r="RFN120" s="43"/>
      <c r="RFO120" s="43"/>
      <c r="RFP120" s="43"/>
      <c r="RFQ120" s="43"/>
      <c r="RFR120" s="43"/>
      <c r="RFS120" s="43"/>
      <c r="RFT120" s="43"/>
      <c r="RFU120" s="43"/>
      <c r="RFV120" s="43"/>
      <c r="RFW120" s="43"/>
      <c r="RFX120" s="43"/>
      <c r="RFY120" s="43"/>
      <c r="RFZ120" s="43"/>
      <c r="RGA120" s="43"/>
      <c r="RGB120" s="43"/>
      <c r="RGC120" s="43"/>
      <c r="RGD120" s="43"/>
      <c r="RGE120" s="43"/>
      <c r="RGF120" s="43"/>
      <c r="RGG120" s="43"/>
      <c r="RGH120" s="43"/>
      <c r="RGI120" s="43"/>
      <c r="RGJ120" s="43"/>
      <c r="RGK120" s="43"/>
      <c r="RGL120" s="43"/>
      <c r="RGM120" s="43"/>
      <c r="RGN120" s="43"/>
      <c r="RGO120" s="43"/>
      <c r="RGP120" s="43"/>
      <c r="RGQ120" s="43"/>
      <c r="RGR120" s="43"/>
      <c r="RGS120" s="43"/>
      <c r="RGT120" s="43"/>
      <c r="RGU120" s="43"/>
      <c r="RGV120" s="43"/>
      <c r="RGW120" s="43"/>
      <c r="RGX120" s="43"/>
      <c r="RGY120" s="43"/>
      <c r="RGZ120" s="43"/>
      <c r="RHA120" s="43"/>
      <c r="RHB120" s="43"/>
      <c r="RHC120" s="43"/>
      <c r="RHD120" s="43"/>
      <c r="RHE120" s="43"/>
      <c r="RHF120" s="43"/>
      <c r="RHG120" s="43"/>
      <c r="RHH120" s="43"/>
      <c r="RHI120" s="43"/>
      <c r="RHJ120" s="43"/>
      <c r="RHK120" s="43"/>
      <c r="RHL120" s="43"/>
      <c r="RHM120" s="43"/>
      <c r="RHN120" s="43"/>
      <c r="RHO120" s="43"/>
      <c r="RHP120" s="43"/>
      <c r="RHQ120" s="43"/>
      <c r="RHR120" s="43"/>
      <c r="RHS120" s="43"/>
      <c r="RHT120" s="43"/>
      <c r="RHU120" s="43"/>
      <c r="RHV120" s="43"/>
      <c r="RHW120" s="43"/>
      <c r="RHX120" s="43"/>
      <c r="RHY120" s="43"/>
      <c r="RHZ120" s="43"/>
      <c r="RIA120" s="43"/>
      <c r="RIB120" s="43"/>
      <c r="RIC120" s="43"/>
      <c r="RID120" s="43"/>
      <c r="RIE120" s="43"/>
      <c r="RIF120" s="43"/>
      <c r="RIG120" s="43"/>
      <c r="RIH120" s="43"/>
      <c r="RII120" s="43"/>
      <c r="RIJ120" s="43"/>
      <c r="RIK120" s="43"/>
      <c r="RIL120" s="43"/>
      <c r="RIM120" s="43"/>
      <c r="RIN120" s="43"/>
      <c r="RIO120" s="43"/>
      <c r="RIP120" s="43"/>
      <c r="RIQ120" s="43"/>
      <c r="RIR120" s="43"/>
      <c r="RIS120" s="43"/>
      <c r="RIT120" s="43"/>
      <c r="RIU120" s="43"/>
      <c r="RIV120" s="43"/>
      <c r="RIW120" s="43"/>
      <c r="RIX120" s="43"/>
      <c r="RIY120" s="43"/>
      <c r="RIZ120" s="43"/>
      <c r="RJA120" s="43"/>
      <c r="RJB120" s="43"/>
      <c r="RJC120" s="43"/>
      <c r="RJD120" s="43"/>
      <c r="RJE120" s="43"/>
      <c r="RJF120" s="43"/>
      <c r="RJG120" s="43"/>
      <c r="RJH120" s="43"/>
      <c r="RJI120" s="43"/>
      <c r="RJJ120" s="43"/>
      <c r="RJK120" s="43"/>
      <c r="RJL120" s="43"/>
      <c r="RJM120" s="43"/>
      <c r="RJN120" s="43"/>
      <c r="RJO120" s="43"/>
      <c r="RJP120" s="43"/>
      <c r="RJQ120" s="43"/>
      <c r="RJR120" s="43"/>
      <c r="RJS120" s="43"/>
      <c r="RJT120" s="43"/>
      <c r="RJU120" s="43"/>
      <c r="RJV120" s="43"/>
      <c r="RJW120" s="43"/>
      <c r="RJX120" s="43"/>
      <c r="RJY120" s="43"/>
      <c r="RJZ120" s="43"/>
      <c r="RKA120" s="43"/>
      <c r="RKB120" s="43"/>
      <c r="RKC120" s="43"/>
      <c r="RKD120" s="43"/>
      <c r="RKE120" s="43"/>
      <c r="RKF120" s="43"/>
      <c r="RKG120" s="43"/>
      <c r="RKH120" s="43"/>
      <c r="RKI120" s="43"/>
      <c r="RKJ120" s="43"/>
      <c r="RKK120" s="43"/>
      <c r="RKL120" s="43"/>
      <c r="RKM120" s="43"/>
      <c r="RKN120" s="43"/>
      <c r="RKO120" s="43"/>
      <c r="RKP120" s="43"/>
      <c r="RKQ120" s="43"/>
      <c r="RKR120" s="43"/>
      <c r="RKS120" s="43"/>
      <c r="RKT120" s="43"/>
      <c r="RKU120" s="43"/>
      <c r="RKV120" s="43"/>
      <c r="RKW120" s="43"/>
      <c r="RKX120" s="43"/>
      <c r="RKY120" s="43"/>
      <c r="RKZ120" s="43"/>
      <c r="RLA120" s="43"/>
      <c r="RLB120" s="43"/>
      <c r="RLC120" s="43"/>
      <c r="RLD120" s="43"/>
      <c r="RLE120" s="43"/>
      <c r="RLF120" s="43"/>
      <c r="RLG120" s="43"/>
      <c r="RLH120" s="43"/>
      <c r="RLI120" s="43"/>
      <c r="RLJ120" s="43"/>
      <c r="RLK120" s="43"/>
      <c r="RLL120" s="43"/>
      <c r="RLM120" s="43"/>
      <c r="RLN120" s="43"/>
      <c r="RLO120" s="43"/>
      <c r="RLP120" s="43"/>
      <c r="RLQ120" s="43"/>
      <c r="RLR120" s="43"/>
      <c r="RLS120" s="43"/>
      <c r="RLT120" s="43"/>
      <c r="RLU120" s="43"/>
      <c r="RLV120" s="43"/>
      <c r="RLW120" s="43"/>
      <c r="RLX120" s="43"/>
      <c r="RLY120" s="43"/>
      <c r="RLZ120" s="43"/>
      <c r="RMA120" s="43"/>
      <c r="RMB120" s="43"/>
      <c r="RMC120" s="43"/>
      <c r="RMD120" s="43"/>
      <c r="RME120" s="43"/>
      <c r="RMF120" s="43"/>
      <c r="RMG120" s="43"/>
      <c r="RMH120" s="43"/>
      <c r="RMI120" s="43"/>
      <c r="RMJ120" s="43"/>
      <c r="RMK120" s="43"/>
      <c r="RML120" s="43"/>
      <c r="RMM120" s="43"/>
      <c r="RMN120" s="43"/>
      <c r="RMO120" s="43"/>
      <c r="RMP120" s="43"/>
      <c r="RMQ120" s="43"/>
      <c r="RMR120" s="43"/>
      <c r="RMS120" s="43"/>
      <c r="RMT120" s="43"/>
      <c r="RMU120" s="43"/>
      <c r="RMV120" s="43"/>
      <c r="RMW120" s="43"/>
      <c r="RMX120" s="43"/>
      <c r="RMY120" s="43"/>
      <c r="RMZ120" s="43"/>
      <c r="RNA120" s="43"/>
      <c r="RNB120" s="43"/>
      <c r="RNC120" s="43"/>
      <c r="RND120" s="43"/>
      <c r="RNE120" s="43"/>
      <c r="RNF120" s="43"/>
      <c r="RNG120" s="43"/>
      <c r="RNH120" s="43"/>
      <c r="RNI120" s="43"/>
      <c r="RNJ120" s="43"/>
      <c r="RNK120" s="43"/>
      <c r="RNL120" s="43"/>
      <c r="RNM120" s="43"/>
      <c r="RNN120" s="43"/>
      <c r="RNO120" s="43"/>
      <c r="RNP120" s="43"/>
      <c r="RNQ120" s="43"/>
      <c r="RNR120" s="43"/>
      <c r="RNS120" s="43"/>
      <c r="RNT120" s="43"/>
      <c r="RNU120" s="43"/>
      <c r="RNV120" s="43"/>
      <c r="RNW120" s="43"/>
      <c r="RNX120" s="43"/>
      <c r="RNY120" s="43"/>
      <c r="RNZ120" s="43"/>
      <c r="ROA120" s="43"/>
      <c r="ROB120" s="43"/>
      <c r="ROC120" s="43"/>
      <c r="ROD120" s="43"/>
      <c r="ROE120" s="43"/>
      <c r="ROF120" s="43"/>
      <c r="ROG120" s="43"/>
      <c r="ROH120" s="43"/>
      <c r="ROI120" s="43"/>
      <c r="ROJ120" s="43"/>
      <c r="ROK120" s="43"/>
      <c r="ROL120" s="43"/>
      <c r="ROM120" s="43"/>
      <c r="RON120" s="43"/>
      <c r="ROO120" s="43"/>
      <c r="ROP120" s="43"/>
      <c r="ROQ120" s="43"/>
      <c r="ROR120" s="43"/>
      <c r="ROS120" s="43"/>
      <c r="ROT120" s="43"/>
      <c r="ROU120" s="43"/>
      <c r="ROV120" s="43"/>
      <c r="ROW120" s="43"/>
      <c r="ROX120" s="43"/>
      <c r="ROY120" s="43"/>
      <c r="ROZ120" s="43"/>
      <c r="RPA120" s="43"/>
      <c r="RPB120" s="43"/>
      <c r="RPC120" s="43"/>
      <c r="RPD120" s="43"/>
      <c r="RPE120" s="43"/>
      <c r="RPF120" s="43"/>
      <c r="RPG120" s="43"/>
      <c r="RPH120" s="43"/>
      <c r="RPI120" s="43"/>
      <c r="RPJ120" s="43"/>
      <c r="RPK120" s="43"/>
      <c r="RPL120" s="43"/>
      <c r="RPM120" s="43"/>
      <c r="RPN120" s="43"/>
      <c r="RPO120" s="43"/>
      <c r="RPP120" s="43"/>
      <c r="RPQ120" s="43"/>
      <c r="RPR120" s="43"/>
      <c r="RPS120" s="43"/>
      <c r="RPT120" s="43"/>
      <c r="RPU120" s="43"/>
      <c r="RPV120" s="43"/>
      <c r="RPW120" s="43"/>
      <c r="RPX120" s="43"/>
      <c r="RPY120" s="43"/>
      <c r="RPZ120" s="43"/>
      <c r="RQA120" s="43"/>
      <c r="RQB120" s="43"/>
      <c r="RQC120" s="43"/>
      <c r="RQD120" s="43"/>
      <c r="RQE120" s="43"/>
      <c r="RQF120" s="43"/>
      <c r="RQG120" s="43"/>
      <c r="RQH120" s="43"/>
      <c r="RQI120" s="43"/>
      <c r="RQJ120" s="43"/>
      <c r="RQK120" s="43"/>
      <c r="RQL120" s="43"/>
      <c r="RQM120" s="43"/>
      <c r="RQN120" s="43"/>
      <c r="RQO120" s="43"/>
      <c r="RQP120" s="43"/>
      <c r="RQQ120" s="43"/>
      <c r="RQR120" s="43"/>
      <c r="RQS120" s="43"/>
      <c r="RQT120" s="43"/>
      <c r="RQU120" s="43"/>
      <c r="RQV120" s="43"/>
      <c r="RQW120" s="43"/>
      <c r="RQX120" s="43"/>
      <c r="RQY120" s="43"/>
      <c r="RQZ120" s="43"/>
      <c r="RRA120" s="43"/>
      <c r="RRB120" s="43"/>
      <c r="RRC120" s="43"/>
      <c r="RRD120" s="43"/>
      <c r="RRE120" s="43"/>
      <c r="RRF120" s="43"/>
      <c r="RRG120" s="43"/>
      <c r="RRH120" s="43"/>
      <c r="RRI120" s="43"/>
      <c r="RRJ120" s="43"/>
      <c r="RRK120" s="43"/>
      <c r="RRL120" s="43"/>
      <c r="RRM120" s="43"/>
      <c r="RRN120" s="43"/>
      <c r="RRO120" s="43"/>
      <c r="RRP120" s="43"/>
      <c r="RRQ120" s="43"/>
      <c r="RRR120" s="43"/>
      <c r="RRS120" s="43"/>
      <c r="RRT120" s="43"/>
      <c r="RRU120" s="43"/>
      <c r="RRV120" s="43"/>
      <c r="RRW120" s="43"/>
      <c r="RRX120" s="43"/>
      <c r="RRY120" s="43"/>
      <c r="RRZ120" s="43"/>
      <c r="RSA120" s="43"/>
      <c r="RSB120" s="43"/>
      <c r="RSC120" s="43"/>
      <c r="RSD120" s="43"/>
      <c r="RSE120" s="43"/>
      <c r="RSF120" s="43"/>
      <c r="RSG120" s="43"/>
      <c r="RSH120" s="43"/>
      <c r="RSI120" s="43"/>
      <c r="RSJ120" s="43"/>
      <c r="RSK120" s="43"/>
      <c r="RSL120" s="43"/>
      <c r="RSM120" s="43"/>
      <c r="RSN120" s="43"/>
      <c r="RSO120" s="43"/>
      <c r="RSP120" s="43"/>
      <c r="RSQ120" s="43"/>
      <c r="RSR120" s="43"/>
      <c r="RSS120" s="43"/>
      <c r="RST120" s="43"/>
      <c r="RSU120" s="43"/>
      <c r="RSV120" s="43"/>
      <c r="RSW120" s="43"/>
      <c r="RSX120" s="43"/>
      <c r="RSY120" s="43"/>
      <c r="RSZ120" s="43"/>
      <c r="RTA120" s="43"/>
      <c r="RTB120" s="43"/>
      <c r="RTC120" s="43"/>
      <c r="RTD120" s="43"/>
      <c r="RTE120" s="43"/>
      <c r="RTF120" s="43"/>
      <c r="RTG120" s="43"/>
      <c r="RTH120" s="43"/>
      <c r="RTI120" s="43"/>
      <c r="RTJ120" s="43"/>
      <c r="RTK120" s="43"/>
      <c r="RTL120" s="43"/>
      <c r="RTM120" s="43"/>
      <c r="RTN120" s="43"/>
      <c r="RTO120" s="43"/>
      <c r="RTP120" s="43"/>
      <c r="RTQ120" s="43"/>
      <c r="RTR120" s="43"/>
      <c r="RTS120" s="43"/>
      <c r="RTT120" s="43"/>
      <c r="RTU120" s="43"/>
      <c r="RTV120" s="43"/>
      <c r="RTW120" s="43"/>
      <c r="RTX120" s="43"/>
      <c r="RTY120" s="43"/>
      <c r="RTZ120" s="43"/>
      <c r="RUA120" s="43"/>
      <c r="RUB120" s="43"/>
      <c r="RUC120" s="43"/>
      <c r="RUD120" s="43"/>
      <c r="RUE120" s="43"/>
      <c r="RUF120" s="43"/>
      <c r="RUG120" s="43"/>
      <c r="RUH120" s="43"/>
      <c r="RUI120" s="43"/>
      <c r="RUJ120" s="43"/>
      <c r="RUK120" s="43"/>
      <c r="RUL120" s="43"/>
      <c r="RUM120" s="43"/>
      <c r="RUN120" s="43"/>
      <c r="RUO120" s="43"/>
      <c r="RUP120" s="43"/>
      <c r="RUQ120" s="43"/>
      <c r="RUR120" s="43"/>
      <c r="RUS120" s="43"/>
      <c r="RUT120" s="43"/>
      <c r="RUU120" s="43"/>
      <c r="RUV120" s="43"/>
      <c r="RUW120" s="43"/>
      <c r="RUX120" s="43"/>
      <c r="RUY120" s="43"/>
      <c r="RUZ120" s="43"/>
      <c r="RVA120" s="43"/>
      <c r="RVB120" s="43"/>
      <c r="RVC120" s="43"/>
      <c r="RVD120" s="43"/>
      <c r="RVE120" s="43"/>
      <c r="RVF120" s="43"/>
      <c r="RVG120" s="43"/>
      <c r="RVH120" s="43"/>
      <c r="RVI120" s="43"/>
      <c r="RVJ120" s="43"/>
      <c r="RVK120" s="43"/>
      <c r="RVL120" s="43"/>
      <c r="RVM120" s="43"/>
      <c r="RVN120" s="43"/>
      <c r="RVO120" s="43"/>
      <c r="RVP120" s="43"/>
      <c r="RVQ120" s="43"/>
      <c r="RVR120" s="43"/>
      <c r="RVS120" s="43"/>
      <c r="RVT120" s="43"/>
      <c r="RVU120" s="43"/>
      <c r="RVV120" s="43"/>
      <c r="RVW120" s="43"/>
      <c r="RVX120" s="43"/>
      <c r="RVY120" s="43"/>
      <c r="RVZ120" s="43"/>
      <c r="RWA120" s="43"/>
      <c r="RWB120" s="43"/>
      <c r="RWC120" s="43"/>
      <c r="RWD120" s="43"/>
      <c r="RWE120" s="43"/>
      <c r="RWF120" s="43"/>
      <c r="RWG120" s="43"/>
      <c r="RWH120" s="43"/>
      <c r="RWI120" s="43"/>
      <c r="RWJ120" s="43"/>
      <c r="RWK120" s="43"/>
      <c r="RWL120" s="43"/>
      <c r="RWM120" s="43"/>
      <c r="RWN120" s="43"/>
      <c r="RWO120" s="43"/>
      <c r="RWP120" s="43"/>
      <c r="RWQ120" s="43"/>
      <c r="RWR120" s="43"/>
      <c r="RWS120" s="43"/>
      <c r="RWT120" s="43"/>
      <c r="RWU120" s="43"/>
      <c r="RWV120" s="43"/>
      <c r="RWW120" s="43"/>
      <c r="RWX120" s="43"/>
      <c r="RWY120" s="43"/>
      <c r="RWZ120" s="43"/>
      <c r="RXA120" s="43"/>
      <c r="RXB120" s="43"/>
      <c r="RXC120" s="43"/>
      <c r="RXD120" s="43"/>
      <c r="RXE120" s="43"/>
      <c r="RXF120" s="43"/>
      <c r="RXG120" s="43"/>
      <c r="RXH120" s="43"/>
      <c r="RXI120" s="43"/>
      <c r="RXJ120" s="43"/>
      <c r="RXK120" s="43"/>
      <c r="RXL120" s="43"/>
      <c r="RXM120" s="43"/>
      <c r="RXN120" s="43"/>
      <c r="RXO120" s="43"/>
      <c r="RXP120" s="43"/>
      <c r="RXQ120" s="43"/>
      <c r="RXR120" s="43"/>
      <c r="RXS120" s="43"/>
      <c r="RXT120" s="43"/>
      <c r="RXU120" s="43"/>
      <c r="RXV120" s="43"/>
      <c r="RXW120" s="43"/>
      <c r="RXX120" s="43"/>
      <c r="RXY120" s="43"/>
      <c r="RXZ120" s="43"/>
      <c r="RYA120" s="43"/>
      <c r="RYB120" s="43"/>
      <c r="RYC120" s="43"/>
      <c r="RYD120" s="43"/>
      <c r="RYE120" s="43"/>
      <c r="RYF120" s="43"/>
      <c r="RYG120" s="43"/>
      <c r="RYH120" s="43"/>
      <c r="RYI120" s="43"/>
      <c r="RYJ120" s="43"/>
      <c r="RYK120" s="43"/>
      <c r="RYL120" s="43"/>
      <c r="RYM120" s="43"/>
      <c r="RYN120" s="43"/>
      <c r="RYO120" s="43"/>
      <c r="RYP120" s="43"/>
      <c r="RYQ120" s="43"/>
      <c r="RYR120" s="43"/>
      <c r="RYS120" s="43"/>
      <c r="RYT120" s="43"/>
      <c r="RYU120" s="43"/>
      <c r="RYV120" s="43"/>
      <c r="RYW120" s="43"/>
      <c r="RYX120" s="43"/>
      <c r="RYY120" s="43"/>
      <c r="RYZ120" s="43"/>
      <c r="RZA120" s="43"/>
      <c r="RZB120" s="43"/>
      <c r="RZC120" s="43"/>
      <c r="RZD120" s="43"/>
      <c r="RZE120" s="43"/>
      <c r="RZF120" s="43"/>
      <c r="RZG120" s="43"/>
      <c r="RZH120" s="43"/>
      <c r="RZI120" s="43"/>
      <c r="RZJ120" s="43"/>
      <c r="RZK120" s="43"/>
      <c r="RZL120" s="43"/>
      <c r="RZM120" s="43"/>
      <c r="RZN120" s="43"/>
      <c r="RZO120" s="43"/>
      <c r="RZP120" s="43"/>
      <c r="RZQ120" s="43"/>
      <c r="RZR120" s="43"/>
      <c r="RZS120" s="43"/>
      <c r="RZT120" s="43"/>
      <c r="RZU120" s="43"/>
      <c r="RZV120" s="43"/>
      <c r="RZW120" s="43"/>
      <c r="RZX120" s="43"/>
      <c r="RZY120" s="43"/>
      <c r="RZZ120" s="43"/>
      <c r="SAA120" s="43"/>
      <c r="SAB120" s="43"/>
      <c r="SAC120" s="43"/>
      <c r="SAD120" s="43"/>
      <c r="SAE120" s="43"/>
      <c r="SAF120" s="43"/>
      <c r="SAG120" s="43"/>
      <c r="SAH120" s="43"/>
      <c r="SAI120" s="43"/>
      <c r="SAJ120" s="43"/>
      <c r="SAK120" s="43"/>
      <c r="SAL120" s="43"/>
      <c r="SAM120" s="43"/>
      <c r="SAN120" s="43"/>
      <c r="SAO120" s="43"/>
      <c r="SAP120" s="43"/>
      <c r="SAQ120" s="43"/>
      <c r="SAR120" s="43"/>
      <c r="SAS120" s="43"/>
      <c r="SAT120" s="43"/>
      <c r="SAU120" s="43"/>
      <c r="SAV120" s="43"/>
      <c r="SAW120" s="43"/>
      <c r="SAX120" s="43"/>
      <c r="SAY120" s="43"/>
      <c r="SAZ120" s="43"/>
      <c r="SBA120" s="43"/>
      <c r="SBB120" s="43"/>
      <c r="SBC120" s="43"/>
      <c r="SBD120" s="43"/>
      <c r="SBE120" s="43"/>
      <c r="SBF120" s="43"/>
      <c r="SBG120" s="43"/>
      <c r="SBH120" s="43"/>
      <c r="SBI120" s="43"/>
      <c r="SBJ120" s="43"/>
      <c r="SBK120" s="43"/>
      <c r="SBL120" s="43"/>
      <c r="SBM120" s="43"/>
      <c r="SBN120" s="43"/>
      <c r="SBO120" s="43"/>
      <c r="SBP120" s="43"/>
      <c r="SBQ120" s="43"/>
      <c r="SBR120" s="43"/>
      <c r="SBS120" s="43"/>
      <c r="SBT120" s="43"/>
      <c r="SBU120" s="43"/>
      <c r="SBV120" s="43"/>
      <c r="SBW120" s="43"/>
      <c r="SBX120" s="43"/>
      <c r="SBY120" s="43"/>
      <c r="SBZ120" s="43"/>
      <c r="SCA120" s="43"/>
      <c r="SCB120" s="43"/>
      <c r="SCC120" s="43"/>
      <c r="SCD120" s="43"/>
      <c r="SCE120" s="43"/>
      <c r="SCF120" s="43"/>
      <c r="SCG120" s="43"/>
      <c r="SCH120" s="43"/>
      <c r="SCI120" s="43"/>
      <c r="SCJ120" s="43"/>
      <c r="SCK120" s="43"/>
      <c r="SCL120" s="43"/>
      <c r="SCM120" s="43"/>
      <c r="SCN120" s="43"/>
      <c r="SCO120" s="43"/>
      <c r="SCP120" s="43"/>
      <c r="SCQ120" s="43"/>
      <c r="SCR120" s="43"/>
      <c r="SCS120" s="43"/>
      <c r="SCT120" s="43"/>
      <c r="SCU120" s="43"/>
      <c r="SCV120" s="43"/>
      <c r="SCW120" s="43"/>
      <c r="SCX120" s="43"/>
      <c r="SCY120" s="43"/>
      <c r="SCZ120" s="43"/>
      <c r="SDA120" s="43"/>
      <c r="SDB120" s="43"/>
      <c r="SDC120" s="43"/>
      <c r="SDD120" s="43"/>
      <c r="SDE120" s="43"/>
      <c r="SDF120" s="43"/>
      <c r="SDG120" s="43"/>
      <c r="SDH120" s="43"/>
      <c r="SDI120" s="43"/>
      <c r="SDJ120" s="43"/>
      <c r="SDK120" s="43"/>
      <c r="SDL120" s="43"/>
      <c r="SDM120" s="43"/>
      <c r="SDN120" s="43"/>
      <c r="SDO120" s="43"/>
      <c r="SDP120" s="43"/>
      <c r="SDQ120" s="43"/>
      <c r="SDR120" s="43"/>
      <c r="SDS120" s="43"/>
      <c r="SDT120" s="43"/>
      <c r="SDU120" s="43"/>
      <c r="SDV120" s="43"/>
      <c r="SDW120" s="43"/>
      <c r="SDX120" s="43"/>
      <c r="SDY120" s="43"/>
      <c r="SDZ120" s="43"/>
      <c r="SEA120" s="43"/>
      <c r="SEB120" s="43"/>
      <c r="SEC120" s="43"/>
      <c r="SED120" s="43"/>
      <c r="SEE120" s="43"/>
      <c r="SEF120" s="43"/>
      <c r="SEG120" s="43"/>
      <c r="SEH120" s="43"/>
      <c r="SEI120" s="43"/>
      <c r="SEJ120" s="43"/>
      <c r="SEK120" s="43"/>
      <c r="SEL120" s="43"/>
      <c r="SEM120" s="43"/>
      <c r="SEN120" s="43"/>
      <c r="SEO120" s="43"/>
      <c r="SEP120" s="43"/>
      <c r="SEQ120" s="43"/>
      <c r="SER120" s="43"/>
      <c r="SES120" s="43"/>
      <c r="SET120" s="43"/>
      <c r="SEU120" s="43"/>
      <c r="SEV120" s="43"/>
      <c r="SEW120" s="43"/>
      <c r="SEX120" s="43"/>
      <c r="SEY120" s="43"/>
      <c r="SEZ120" s="43"/>
      <c r="SFA120" s="43"/>
      <c r="SFB120" s="43"/>
      <c r="SFC120" s="43"/>
      <c r="SFD120" s="43"/>
      <c r="SFE120" s="43"/>
      <c r="SFF120" s="43"/>
      <c r="SFG120" s="43"/>
      <c r="SFH120" s="43"/>
      <c r="SFI120" s="43"/>
      <c r="SFJ120" s="43"/>
      <c r="SFK120" s="43"/>
      <c r="SFL120" s="43"/>
      <c r="SFM120" s="43"/>
      <c r="SFN120" s="43"/>
      <c r="SFO120" s="43"/>
      <c r="SFP120" s="43"/>
      <c r="SFQ120" s="43"/>
      <c r="SFR120" s="43"/>
      <c r="SFS120" s="43"/>
      <c r="SFT120" s="43"/>
      <c r="SFU120" s="43"/>
      <c r="SFV120" s="43"/>
      <c r="SFW120" s="43"/>
      <c r="SFX120" s="43"/>
      <c r="SFY120" s="43"/>
      <c r="SFZ120" s="43"/>
      <c r="SGA120" s="43"/>
      <c r="SGB120" s="43"/>
      <c r="SGC120" s="43"/>
      <c r="SGD120" s="43"/>
      <c r="SGE120" s="43"/>
      <c r="SGF120" s="43"/>
      <c r="SGG120" s="43"/>
      <c r="SGH120" s="43"/>
      <c r="SGI120" s="43"/>
      <c r="SGJ120" s="43"/>
      <c r="SGK120" s="43"/>
      <c r="SGL120" s="43"/>
      <c r="SGM120" s="43"/>
      <c r="SGN120" s="43"/>
      <c r="SGO120" s="43"/>
      <c r="SGP120" s="43"/>
      <c r="SGQ120" s="43"/>
      <c r="SGR120" s="43"/>
      <c r="SGS120" s="43"/>
      <c r="SGT120" s="43"/>
      <c r="SGU120" s="43"/>
      <c r="SGV120" s="43"/>
      <c r="SGW120" s="43"/>
      <c r="SGX120" s="43"/>
      <c r="SGY120" s="43"/>
      <c r="SGZ120" s="43"/>
      <c r="SHA120" s="43"/>
      <c r="SHB120" s="43"/>
      <c r="SHC120" s="43"/>
      <c r="SHD120" s="43"/>
      <c r="SHE120" s="43"/>
      <c r="SHF120" s="43"/>
      <c r="SHG120" s="43"/>
      <c r="SHH120" s="43"/>
      <c r="SHI120" s="43"/>
      <c r="SHJ120" s="43"/>
      <c r="SHK120" s="43"/>
      <c r="SHL120" s="43"/>
      <c r="SHM120" s="43"/>
      <c r="SHN120" s="43"/>
      <c r="SHO120" s="43"/>
      <c r="SHP120" s="43"/>
      <c r="SHQ120" s="43"/>
      <c r="SHR120" s="43"/>
      <c r="SHS120" s="43"/>
      <c r="SHT120" s="43"/>
      <c r="SHU120" s="43"/>
      <c r="SHV120" s="43"/>
      <c r="SHW120" s="43"/>
      <c r="SHX120" s="43"/>
      <c r="SHY120" s="43"/>
      <c r="SHZ120" s="43"/>
      <c r="SIA120" s="43"/>
      <c r="SIB120" s="43"/>
      <c r="SIC120" s="43"/>
      <c r="SID120" s="43"/>
      <c r="SIE120" s="43"/>
      <c r="SIF120" s="43"/>
      <c r="SIG120" s="43"/>
      <c r="SIH120" s="43"/>
      <c r="SII120" s="43"/>
      <c r="SIJ120" s="43"/>
      <c r="SIK120" s="43"/>
      <c r="SIL120" s="43"/>
      <c r="SIM120" s="43"/>
      <c r="SIN120" s="43"/>
      <c r="SIO120" s="43"/>
      <c r="SIP120" s="43"/>
      <c r="SIQ120" s="43"/>
      <c r="SIR120" s="43"/>
      <c r="SIS120" s="43"/>
      <c r="SIT120" s="43"/>
      <c r="SIU120" s="43"/>
      <c r="SIV120" s="43"/>
      <c r="SIW120" s="43"/>
      <c r="SIX120" s="43"/>
      <c r="SIY120" s="43"/>
      <c r="SIZ120" s="43"/>
      <c r="SJA120" s="43"/>
      <c r="SJB120" s="43"/>
      <c r="SJC120" s="43"/>
      <c r="SJD120" s="43"/>
      <c r="SJE120" s="43"/>
      <c r="SJF120" s="43"/>
      <c r="SJG120" s="43"/>
      <c r="SJH120" s="43"/>
      <c r="SJI120" s="43"/>
      <c r="SJJ120" s="43"/>
      <c r="SJK120" s="43"/>
      <c r="SJL120" s="43"/>
      <c r="SJM120" s="43"/>
      <c r="SJN120" s="43"/>
      <c r="SJO120" s="43"/>
      <c r="SJP120" s="43"/>
      <c r="SJQ120" s="43"/>
      <c r="SJR120" s="43"/>
      <c r="SJS120" s="43"/>
      <c r="SJT120" s="43"/>
      <c r="SJU120" s="43"/>
      <c r="SJV120" s="43"/>
      <c r="SJW120" s="43"/>
      <c r="SJX120" s="43"/>
      <c r="SJY120" s="43"/>
      <c r="SJZ120" s="43"/>
      <c r="SKA120" s="43"/>
      <c r="SKB120" s="43"/>
      <c r="SKC120" s="43"/>
      <c r="SKD120" s="43"/>
      <c r="SKE120" s="43"/>
      <c r="SKF120" s="43"/>
      <c r="SKG120" s="43"/>
      <c r="SKH120" s="43"/>
      <c r="SKI120" s="43"/>
      <c r="SKJ120" s="43"/>
      <c r="SKK120" s="43"/>
      <c r="SKL120" s="43"/>
      <c r="SKM120" s="43"/>
      <c r="SKN120" s="43"/>
      <c r="SKO120" s="43"/>
      <c r="SKP120" s="43"/>
      <c r="SKQ120" s="43"/>
      <c r="SKR120" s="43"/>
      <c r="SKS120" s="43"/>
      <c r="SKT120" s="43"/>
      <c r="SKU120" s="43"/>
      <c r="SKV120" s="43"/>
      <c r="SKW120" s="43"/>
      <c r="SKX120" s="43"/>
      <c r="SKY120" s="43"/>
      <c r="SKZ120" s="43"/>
      <c r="SLA120" s="43"/>
      <c r="SLB120" s="43"/>
      <c r="SLC120" s="43"/>
      <c r="SLD120" s="43"/>
      <c r="SLE120" s="43"/>
      <c r="SLF120" s="43"/>
      <c r="SLG120" s="43"/>
      <c r="SLH120" s="43"/>
      <c r="SLI120" s="43"/>
      <c r="SLJ120" s="43"/>
      <c r="SLK120" s="43"/>
      <c r="SLL120" s="43"/>
      <c r="SLM120" s="43"/>
      <c r="SLN120" s="43"/>
      <c r="SLO120" s="43"/>
      <c r="SLP120" s="43"/>
      <c r="SLQ120" s="43"/>
      <c r="SLR120" s="43"/>
      <c r="SLS120" s="43"/>
      <c r="SLT120" s="43"/>
      <c r="SLU120" s="43"/>
      <c r="SLV120" s="43"/>
      <c r="SLW120" s="43"/>
      <c r="SLX120" s="43"/>
      <c r="SLY120" s="43"/>
      <c r="SLZ120" s="43"/>
      <c r="SMA120" s="43"/>
      <c r="SMB120" s="43"/>
      <c r="SMC120" s="43"/>
      <c r="SMD120" s="43"/>
      <c r="SME120" s="43"/>
      <c r="SMF120" s="43"/>
      <c r="SMG120" s="43"/>
      <c r="SMH120" s="43"/>
      <c r="SMI120" s="43"/>
      <c r="SMJ120" s="43"/>
      <c r="SMK120" s="43"/>
      <c r="SML120" s="43"/>
      <c r="SMM120" s="43"/>
      <c r="SMN120" s="43"/>
      <c r="SMO120" s="43"/>
      <c r="SMP120" s="43"/>
      <c r="SMQ120" s="43"/>
      <c r="SMR120" s="43"/>
      <c r="SMS120" s="43"/>
      <c r="SMT120" s="43"/>
      <c r="SMU120" s="43"/>
      <c r="SMV120" s="43"/>
      <c r="SMW120" s="43"/>
      <c r="SMX120" s="43"/>
      <c r="SMY120" s="43"/>
      <c r="SMZ120" s="43"/>
      <c r="SNA120" s="43"/>
      <c r="SNB120" s="43"/>
      <c r="SNC120" s="43"/>
      <c r="SND120" s="43"/>
      <c r="SNE120" s="43"/>
      <c r="SNF120" s="43"/>
      <c r="SNG120" s="43"/>
      <c r="SNH120" s="43"/>
      <c r="SNI120" s="43"/>
      <c r="SNJ120" s="43"/>
      <c r="SNK120" s="43"/>
      <c r="SNL120" s="43"/>
      <c r="SNM120" s="43"/>
      <c r="SNN120" s="43"/>
      <c r="SNO120" s="43"/>
      <c r="SNP120" s="43"/>
      <c r="SNQ120" s="43"/>
      <c r="SNR120" s="43"/>
      <c r="SNS120" s="43"/>
      <c r="SNT120" s="43"/>
      <c r="SNU120" s="43"/>
      <c r="SNV120" s="43"/>
      <c r="SNW120" s="43"/>
      <c r="SNX120" s="43"/>
      <c r="SNY120" s="43"/>
      <c r="SNZ120" s="43"/>
      <c r="SOA120" s="43"/>
      <c r="SOB120" s="43"/>
      <c r="SOC120" s="43"/>
      <c r="SOD120" s="43"/>
      <c r="SOE120" s="43"/>
      <c r="SOF120" s="43"/>
      <c r="SOG120" s="43"/>
      <c r="SOH120" s="43"/>
      <c r="SOI120" s="43"/>
      <c r="SOJ120" s="43"/>
      <c r="SOK120" s="43"/>
      <c r="SOL120" s="43"/>
      <c r="SOM120" s="43"/>
      <c r="SON120" s="43"/>
      <c r="SOO120" s="43"/>
      <c r="SOP120" s="43"/>
      <c r="SOQ120" s="43"/>
      <c r="SOR120" s="43"/>
      <c r="SOS120" s="43"/>
      <c r="SOT120" s="43"/>
      <c r="SOU120" s="43"/>
      <c r="SOV120" s="43"/>
      <c r="SOW120" s="43"/>
      <c r="SOX120" s="43"/>
      <c r="SOY120" s="43"/>
      <c r="SOZ120" s="43"/>
      <c r="SPA120" s="43"/>
      <c r="SPB120" s="43"/>
      <c r="SPC120" s="43"/>
      <c r="SPD120" s="43"/>
      <c r="SPE120" s="43"/>
      <c r="SPF120" s="43"/>
      <c r="SPG120" s="43"/>
      <c r="SPH120" s="43"/>
      <c r="SPI120" s="43"/>
      <c r="SPJ120" s="43"/>
      <c r="SPK120" s="43"/>
      <c r="SPL120" s="43"/>
      <c r="SPM120" s="43"/>
      <c r="SPN120" s="43"/>
      <c r="SPO120" s="43"/>
      <c r="SPP120" s="43"/>
      <c r="SPQ120" s="43"/>
      <c r="SPR120" s="43"/>
      <c r="SPS120" s="43"/>
      <c r="SPT120" s="43"/>
      <c r="SPU120" s="43"/>
      <c r="SPV120" s="43"/>
      <c r="SPW120" s="43"/>
      <c r="SPX120" s="43"/>
      <c r="SPY120" s="43"/>
      <c r="SPZ120" s="43"/>
      <c r="SQA120" s="43"/>
      <c r="SQB120" s="43"/>
      <c r="SQC120" s="43"/>
      <c r="SQD120" s="43"/>
      <c r="SQE120" s="43"/>
      <c r="SQF120" s="43"/>
      <c r="SQG120" s="43"/>
      <c r="SQH120" s="43"/>
      <c r="SQI120" s="43"/>
      <c r="SQJ120" s="43"/>
      <c r="SQK120" s="43"/>
      <c r="SQL120" s="43"/>
      <c r="SQM120" s="43"/>
      <c r="SQN120" s="43"/>
      <c r="SQO120" s="43"/>
      <c r="SQP120" s="43"/>
      <c r="SQQ120" s="43"/>
      <c r="SQR120" s="43"/>
      <c r="SQS120" s="43"/>
      <c r="SQT120" s="43"/>
      <c r="SQU120" s="43"/>
      <c r="SQV120" s="43"/>
      <c r="SQW120" s="43"/>
      <c r="SQX120" s="43"/>
      <c r="SQY120" s="43"/>
      <c r="SQZ120" s="43"/>
      <c r="SRA120" s="43"/>
      <c r="SRB120" s="43"/>
      <c r="SRC120" s="43"/>
      <c r="SRD120" s="43"/>
      <c r="SRE120" s="43"/>
      <c r="SRF120" s="43"/>
      <c r="SRG120" s="43"/>
      <c r="SRH120" s="43"/>
      <c r="SRI120" s="43"/>
      <c r="SRJ120" s="43"/>
      <c r="SRK120" s="43"/>
      <c r="SRL120" s="43"/>
      <c r="SRM120" s="43"/>
      <c r="SRN120" s="43"/>
      <c r="SRO120" s="43"/>
      <c r="SRP120" s="43"/>
      <c r="SRQ120" s="43"/>
      <c r="SRR120" s="43"/>
      <c r="SRS120" s="43"/>
      <c r="SRT120" s="43"/>
      <c r="SRU120" s="43"/>
      <c r="SRV120" s="43"/>
      <c r="SRW120" s="43"/>
      <c r="SRX120" s="43"/>
      <c r="SRY120" s="43"/>
      <c r="SRZ120" s="43"/>
      <c r="SSA120" s="43"/>
      <c r="SSB120" s="43"/>
      <c r="SSC120" s="43"/>
      <c r="SSD120" s="43"/>
      <c r="SSE120" s="43"/>
      <c r="SSF120" s="43"/>
      <c r="SSG120" s="43"/>
      <c r="SSH120" s="43"/>
      <c r="SSI120" s="43"/>
      <c r="SSJ120" s="43"/>
      <c r="SSK120" s="43"/>
      <c r="SSL120" s="43"/>
      <c r="SSM120" s="43"/>
      <c r="SSN120" s="43"/>
      <c r="SSO120" s="43"/>
      <c r="SSP120" s="43"/>
      <c r="SSQ120" s="43"/>
      <c r="SSR120" s="43"/>
      <c r="SSS120" s="43"/>
      <c r="SST120" s="43"/>
      <c r="SSU120" s="43"/>
      <c r="SSV120" s="43"/>
      <c r="SSW120" s="43"/>
      <c r="SSX120" s="43"/>
      <c r="SSY120" s="43"/>
      <c r="SSZ120" s="43"/>
      <c r="STA120" s="43"/>
      <c r="STB120" s="43"/>
      <c r="STC120" s="43"/>
      <c r="STD120" s="43"/>
      <c r="STE120" s="43"/>
      <c r="STF120" s="43"/>
      <c r="STG120" s="43"/>
      <c r="STH120" s="43"/>
      <c r="STI120" s="43"/>
      <c r="STJ120" s="43"/>
      <c r="STK120" s="43"/>
      <c r="STL120" s="43"/>
      <c r="STM120" s="43"/>
      <c r="STN120" s="43"/>
      <c r="STO120" s="43"/>
      <c r="STP120" s="43"/>
      <c r="STQ120" s="43"/>
      <c r="STR120" s="43"/>
      <c r="STS120" s="43"/>
      <c r="STT120" s="43"/>
      <c r="STU120" s="43"/>
      <c r="STV120" s="43"/>
      <c r="STW120" s="43"/>
      <c r="STX120" s="43"/>
      <c r="STY120" s="43"/>
      <c r="STZ120" s="43"/>
      <c r="SUA120" s="43"/>
      <c r="SUB120" s="43"/>
      <c r="SUC120" s="43"/>
      <c r="SUD120" s="43"/>
      <c r="SUE120" s="43"/>
      <c r="SUF120" s="43"/>
      <c r="SUG120" s="43"/>
      <c r="SUH120" s="43"/>
      <c r="SUI120" s="43"/>
      <c r="SUJ120" s="43"/>
      <c r="SUK120" s="43"/>
      <c r="SUL120" s="43"/>
      <c r="SUM120" s="43"/>
      <c r="SUN120" s="43"/>
      <c r="SUO120" s="43"/>
      <c r="SUP120" s="43"/>
      <c r="SUQ120" s="43"/>
      <c r="SUR120" s="43"/>
      <c r="SUS120" s="43"/>
      <c r="SUT120" s="43"/>
      <c r="SUU120" s="43"/>
      <c r="SUV120" s="43"/>
      <c r="SUW120" s="43"/>
      <c r="SUX120" s="43"/>
      <c r="SUY120" s="43"/>
      <c r="SUZ120" s="43"/>
      <c r="SVA120" s="43"/>
      <c r="SVB120" s="43"/>
      <c r="SVC120" s="43"/>
      <c r="SVD120" s="43"/>
      <c r="SVE120" s="43"/>
      <c r="SVF120" s="43"/>
      <c r="SVG120" s="43"/>
      <c r="SVH120" s="43"/>
      <c r="SVI120" s="43"/>
      <c r="SVJ120" s="43"/>
      <c r="SVK120" s="43"/>
      <c r="SVL120" s="43"/>
      <c r="SVM120" s="43"/>
      <c r="SVN120" s="43"/>
      <c r="SVO120" s="43"/>
      <c r="SVP120" s="43"/>
      <c r="SVQ120" s="43"/>
      <c r="SVR120" s="43"/>
      <c r="SVS120" s="43"/>
      <c r="SVT120" s="43"/>
      <c r="SVU120" s="43"/>
      <c r="SVV120" s="43"/>
      <c r="SVW120" s="43"/>
      <c r="SVX120" s="43"/>
      <c r="SVY120" s="43"/>
      <c r="SVZ120" s="43"/>
      <c r="SWA120" s="43"/>
      <c r="SWB120" s="43"/>
      <c r="SWC120" s="43"/>
      <c r="SWD120" s="43"/>
      <c r="SWE120" s="43"/>
      <c r="SWF120" s="43"/>
      <c r="SWG120" s="43"/>
      <c r="SWH120" s="43"/>
      <c r="SWI120" s="43"/>
      <c r="SWJ120" s="43"/>
      <c r="SWK120" s="43"/>
      <c r="SWL120" s="43"/>
      <c r="SWM120" s="43"/>
      <c r="SWN120" s="43"/>
      <c r="SWO120" s="43"/>
      <c r="SWP120" s="43"/>
      <c r="SWQ120" s="43"/>
      <c r="SWR120" s="43"/>
      <c r="SWS120" s="43"/>
      <c r="SWT120" s="43"/>
      <c r="SWU120" s="43"/>
      <c r="SWV120" s="43"/>
      <c r="SWW120" s="43"/>
      <c r="SWX120" s="43"/>
      <c r="SWY120" s="43"/>
      <c r="SWZ120" s="43"/>
      <c r="SXA120" s="43"/>
      <c r="SXB120" s="43"/>
      <c r="SXC120" s="43"/>
      <c r="SXD120" s="43"/>
      <c r="SXE120" s="43"/>
      <c r="SXF120" s="43"/>
      <c r="SXG120" s="43"/>
      <c r="SXH120" s="43"/>
      <c r="SXI120" s="43"/>
      <c r="SXJ120" s="43"/>
      <c r="SXK120" s="43"/>
      <c r="SXL120" s="43"/>
      <c r="SXM120" s="43"/>
      <c r="SXN120" s="43"/>
      <c r="SXO120" s="43"/>
      <c r="SXP120" s="43"/>
      <c r="SXQ120" s="43"/>
      <c r="SXR120" s="43"/>
      <c r="SXS120" s="43"/>
      <c r="SXT120" s="43"/>
      <c r="SXU120" s="43"/>
      <c r="SXV120" s="43"/>
      <c r="SXW120" s="43"/>
      <c r="SXX120" s="43"/>
      <c r="SXY120" s="43"/>
      <c r="SXZ120" s="43"/>
      <c r="SYA120" s="43"/>
      <c r="SYB120" s="43"/>
      <c r="SYC120" s="43"/>
      <c r="SYD120" s="43"/>
      <c r="SYE120" s="43"/>
      <c r="SYF120" s="43"/>
      <c r="SYG120" s="43"/>
      <c r="SYH120" s="43"/>
      <c r="SYI120" s="43"/>
      <c r="SYJ120" s="43"/>
      <c r="SYK120" s="43"/>
      <c r="SYL120" s="43"/>
      <c r="SYM120" s="43"/>
      <c r="SYN120" s="43"/>
      <c r="SYO120" s="43"/>
      <c r="SYP120" s="43"/>
      <c r="SYQ120" s="43"/>
      <c r="SYR120" s="43"/>
      <c r="SYS120" s="43"/>
      <c r="SYT120" s="43"/>
      <c r="SYU120" s="43"/>
      <c r="SYV120" s="43"/>
      <c r="SYW120" s="43"/>
      <c r="SYX120" s="43"/>
      <c r="SYY120" s="43"/>
      <c r="SYZ120" s="43"/>
      <c r="SZA120" s="43"/>
      <c r="SZB120" s="43"/>
      <c r="SZC120" s="43"/>
      <c r="SZD120" s="43"/>
      <c r="SZE120" s="43"/>
      <c r="SZF120" s="43"/>
      <c r="SZG120" s="43"/>
      <c r="SZH120" s="43"/>
      <c r="SZI120" s="43"/>
      <c r="SZJ120" s="43"/>
      <c r="SZK120" s="43"/>
      <c r="SZL120" s="43"/>
      <c r="SZM120" s="43"/>
      <c r="SZN120" s="43"/>
      <c r="SZO120" s="43"/>
      <c r="SZP120" s="43"/>
      <c r="SZQ120" s="43"/>
      <c r="SZR120" s="43"/>
      <c r="SZS120" s="43"/>
      <c r="SZT120" s="43"/>
      <c r="SZU120" s="43"/>
      <c r="SZV120" s="43"/>
      <c r="SZW120" s="43"/>
      <c r="SZX120" s="43"/>
      <c r="SZY120" s="43"/>
      <c r="SZZ120" s="43"/>
      <c r="TAA120" s="43"/>
      <c r="TAB120" s="43"/>
      <c r="TAC120" s="43"/>
      <c r="TAD120" s="43"/>
      <c r="TAE120" s="43"/>
      <c r="TAF120" s="43"/>
      <c r="TAG120" s="43"/>
      <c r="TAH120" s="43"/>
      <c r="TAI120" s="43"/>
      <c r="TAJ120" s="43"/>
      <c r="TAK120" s="43"/>
      <c r="TAL120" s="43"/>
      <c r="TAM120" s="43"/>
      <c r="TAN120" s="43"/>
      <c r="TAO120" s="43"/>
      <c r="TAP120" s="43"/>
      <c r="TAQ120" s="43"/>
      <c r="TAR120" s="43"/>
      <c r="TAS120" s="43"/>
      <c r="TAT120" s="43"/>
      <c r="TAU120" s="43"/>
      <c r="TAV120" s="43"/>
      <c r="TAW120" s="43"/>
      <c r="TAX120" s="43"/>
      <c r="TAY120" s="43"/>
      <c r="TAZ120" s="43"/>
      <c r="TBA120" s="43"/>
      <c r="TBB120" s="43"/>
      <c r="TBC120" s="43"/>
      <c r="TBD120" s="43"/>
      <c r="TBE120" s="43"/>
      <c r="TBF120" s="43"/>
      <c r="TBG120" s="43"/>
      <c r="TBH120" s="43"/>
      <c r="TBI120" s="43"/>
      <c r="TBJ120" s="43"/>
      <c r="TBK120" s="43"/>
      <c r="TBL120" s="43"/>
      <c r="TBM120" s="43"/>
      <c r="TBN120" s="43"/>
      <c r="TBO120" s="43"/>
      <c r="TBP120" s="43"/>
      <c r="TBQ120" s="43"/>
      <c r="TBR120" s="43"/>
      <c r="TBS120" s="43"/>
      <c r="TBT120" s="43"/>
      <c r="TBU120" s="43"/>
      <c r="TBV120" s="43"/>
      <c r="TBW120" s="43"/>
      <c r="TBX120" s="43"/>
      <c r="TBY120" s="43"/>
      <c r="TBZ120" s="43"/>
      <c r="TCA120" s="43"/>
      <c r="TCB120" s="43"/>
      <c r="TCC120" s="43"/>
      <c r="TCD120" s="43"/>
      <c r="TCE120" s="43"/>
      <c r="TCF120" s="43"/>
      <c r="TCG120" s="43"/>
      <c r="TCH120" s="43"/>
      <c r="TCI120" s="43"/>
      <c r="TCJ120" s="43"/>
      <c r="TCK120" s="43"/>
      <c r="TCL120" s="43"/>
      <c r="TCM120" s="43"/>
      <c r="TCN120" s="43"/>
      <c r="TCO120" s="43"/>
      <c r="TCP120" s="43"/>
      <c r="TCQ120" s="43"/>
      <c r="TCR120" s="43"/>
      <c r="TCS120" s="43"/>
      <c r="TCT120" s="43"/>
      <c r="TCU120" s="43"/>
      <c r="TCV120" s="43"/>
      <c r="TCW120" s="43"/>
      <c r="TCX120" s="43"/>
      <c r="TCY120" s="43"/>
      <c r="TCZ120" s="43"/>
      <c r="TDA120" s="43"/>
      <c r="TDB120" s="43"/>
      <c r="TDC120" s="43"/>
      <c r="TDD120" s="43"/>
      <c r="TDE120" s="43"/>
      <c r="TDF120" s="43"/>
      <c r="TDG120" s="43"/>
      <c r="TDH120" s="43"/>
      <c r="TDI120" s="43"/>
      <c r="TDJ120" s="43"/>
      <c r="TDK120" s="43"/>
      <c r="TDL120" s="43"/>
      <c r="TDM120" s="43"/>
      <c r="TDN120" s="43"/>
      <c r="TDO120" s="43"/>
      <c r="TDP120" s="43"/>
      <c r="TDQ120" s="43"/>
      <c r="TDR120" s="43"/>
      <c r="TDS120" s="43"/>
      <c r="TDT120" s="43"/>
      <c r="TDU120" s="43"/>
      <c r="TDV120" s="43"/>
      <c r="TDW120" s="43"/>
      <c r="TDX120" s="43"/>
      <c r="TDY120" s="43"/>
      <c r="TDZ120" s="43"/>
      <c r="TEA120" s="43"/>
      <c r="TEB120" s="43"/>
      <c r="TEC120" s="43"/>
      <c r="TED120" s="43"/>
      <c r="TEE120" s="43"/>
      <c r="TEF120" s="43"/>
      <c r="TEG120" s="43"/>
      <c r="TEH120" s="43"/>
      <c r="TEI120" s="43"/>
      <c r="TEJ120" s="43"/>
      <c r="TEK120" s="43"/>
      <c r="TEL120" s="43"/>
      <c r="TEM120" s="43"/>
      <c r="TEN120" s="43"/>
      <c r="TEO120" s="43"/>
      <c r="TEP120" s="43"/>
      <c r="TEQ120" s="43"/>
      <c r="TER120" s="43"/>
      <c r="TES120" s="43"/>
      <c r="TET120" s="43"/>
      <c r="TEU120" s="43"/>
      <c r="TEV120" s="43"/>
      <c r="TEW120" s="43"/>
      <c r="TEX120" s="43"/>
      <c r="TEY120" s="43"/>
      <c r="TEZ120" s="43"/>
      <c r="TFA120" s="43"/>
      <c r="TFB120" s="43"/>
      <c r="TFC120" s="43"/>
      <c r="TFD120" s="43"/>
      <c r="TFE120" s="43"/>
      <c r="TFF120" s="43"/>
      <c r="TFG120" s="43"/>
      <c r="TFH120" s="43"/>
      <c r="TFI120" s="43"/>
      <c r="TFJ120" s="43"/>
      <c r="TFK120" s="43"/>
      <c r="TFL120" s="43"/>
      <c r="TFM120" s="43"/>
      <c r="TFN120" s="43"/>
      <c r="TFO120" s="43"/>
      <c r="TFP120" s="43"/>
      <c r="TFQ120" s="43"/>
      <c r="TFR120" s="43"/>
      <c r="TFS120" s="43"/>
      <c r="TFT120" s="43"/>
      <c r="TFU120" s="43"/>
      <c r="TFV120" s="43"/>
      <c r="TFW120" s="43"/>
      <c r="TFX120" s="43"/>
      <c r="TFY120" s="43"/>
      <c r="TFZ120" s="43"/>
      <c r="TGA120" s="43"/>
      <c r="TGB120" s="43"/>
      <c r="TGC120" s="43"/>
      <c r="TGD120" s="43"/>
      <c r="TGE120" s="43"/>
      <c r="TGF120" s="43"/>
      <c r="TGG120" s="43"/>
      <c r="TGH120" s="43"/>
      <c r="TGI120" s="43"/>
      <c r="TGJ120" s="43"/>
      <c r="TGK120" s="43"/>
      <c r="TGL120" s="43"/>
      <c r="TGM120" s="43"/>
      <c r="TGN120" s="43"/>
      <c r="TGO120" s="43"/>
      <c r="TGP120" s="43"/>
      <c r="TGQ120" s="43"/>
      <c r="TGR120" s="43"/>
      <c r="TGS120" s="43"/>
      <c r="TGT120" s="43"/>
      <c r="TGU120" s="43"/>
      <c r="TGV120" s="43"/>
      <c r="TGW120" s="43"/>
      <c r="TGX120" s="43"/>
      <c r="TGY120" s="43"/>
      <c r="TGZ120" s="43"/>
      <c r="THA120" s="43"/>
      <c r="THB120" s="43"/>
      <c r="THC120" s="43"/>
      <c r="THD120" s="43"/>
      <c r="THE120" s="43"/>
      <c r="THF120" s="43"/>
      <c r="THG120" s="43"/>
      <c r="THH120" s="43"/>
      <c r="THI120" s="43"/>
      <c r="THJ120" s="43"/>
      <c r="THK120" s="43"/>
      <c r="THL120" s="43"/>
      <c r="THM120" s="43"/>
      <c r="THN120" s="43"/>
      <c r="THO120" s="43"/>
      <c r="THP120" s="43"/>
      <c r="THQ120" s="43"/>
      <c r="THR120" s="43"/>
      <c r="THS120" s="43"/>
      <c r="THT120" s="43"/>
      <c r="THU120" s="43"/>
      <c r="THV120" s="43"/>
      <c r="THW120" s="43"/>
      <c r="THX120" s="43"/>
      <c r="THY120" s="43"/>
      <c r="THZ120" s="43"/>
      <c r="TIA120" s="43"/>
      <c r="TIB120" s="43"/>
      <c r="TIC120" s="43"/>
      <c r="TID120" s="43"/>
      <c r="TIE120" s="43"/>
      <c r="TIF120" s="43"/>
      <c r="TIG120" s="43"/>
      <c r="TIH120" s="43"/>
      <c r="TII120" s="43"/>
      <c r="TIJ120" s="43"/>
      <c r="TIK120" s="43"/>
      <c r="TIL120" s="43"/>
      <c r="TIM120" s="43"/>
      <c r="TIN120" s="43"/>
      <c r="TIO120" s="43"/>
      <c r="TIP120" s="43"/>
      <c r="TIQ120" s="43"/>
      <c r="TIR120" s="43"/>
      <c r="TIS120" s="43"/>
      <c r="TIT120" s="43"/>
      <c r="TIU120" s="43"/>
      <c r="TIV120" s="43"/>
      <c r="TIW120" s="43"/>
      <c r="TIX120" s="43"/>
      <c r="TIY120" s="43"/>
      <c r="TIZ120" s="43"/>
      <c r="TJA120" s="43"/>
      <c r="TJB120" s="43"/>
      <c r="TJC120" s="43"/>
      <c r="TJD120" s="43"/>
      <c r="TJE120" s="43"/>
      <c r="TJF120" s="43"/>
      <c r="TJG120" s="43"/>
      <c r="TJH120" s="43"/>
      <c r="TJI120" s="43"/>
      <c r="TJJ120" s="43"/>
      <c r="TJK120" s="43"/>
      <c r="TJL120" s="43"/>
      <c r="TJM120" s="43"/>
      <c r="TJN120" s="43"/>
      <c r="TJO120" s="43"/>
      <c r="TJP120" s="43"/>
      <c r="TJQ120" s="43"/>
      <c r="TJR120" s="43"/>
      <c r="TJS120" s="43"/>
      <c r="TJT120" s="43"/>
      <c r="TJU120" s="43"/>
      <c r="TJV120" s="43"/>
      <c r="TJW120" s="43"/>
      <c r="TJX120" s="43"/>
      <c r="TJY120" s="43"/>
      <c r="TJZ120" s="43"/>
      <c r="TKA120" s="43"/>
      <c r="TKB120" s="43"/>
      <c r="TKC120" s="43"/>
      <c r="TKD120" s="43"/>
      <c r="TKE120" s="43"/>
      <c r="TKF120" s="43"/>
      <c r="TKG120" s="43"/>
      <c r="TKH120" s="43"/>
      <c r="TKI120" s="43"/>
      <c r="TKJ120" s="43"/>
      <c r="TKK120" s="43"/>
      <c r="TKL120" s="43"/>
      <c r="TKM120" s="43"/>
      <c r="TKN120" s="43"/>
      <c r="TKO120" s="43"/>
      <c r="TKP120" s="43"/>
      <c r="TKQ120" s="43"/>
      <c r="TKR120" s="43"/>
      <c r="TKS120" s="43"/>
      <c r="TKT120" s="43"/>
      <c r="TKU120" s="43"/>
      <c r="TKV120" s="43"/>
      <c r="TKW120" s="43"/>
      <c r="TKX120" s="43"/>
      <c r="TKY120" s="43"/>
      <c r="TKZ120" s="43"/>
      <c r="TLA120" s="43"/>
      <c r="TLB120" s="43"/>
      <c r="TLC120" s="43"/>
      <c r="TLD120" s="43"/>
      <c r="TLE120" s="43"/>
      <c r="TLF120" s="43"/>
      <c r="TLG120" s="43"/>
      <c r="TLH120" s="43"/>
      <c r="TLI120" s="43"/>
      <c r="TLJ120" s="43"/>
      <c r="TLK120" s="43"/>
      <c r="TLL120" s="43"/>
      <c r="TLM120" s="43"/>
      <c r="TLN120" s="43"/>
      <c r="TLO120" s="43"/>
      <c r="TLP120" s="43"/>
      <c r="TLQ120" s="43"/>
      <c r="TLR120" s="43"/>
      <c r="TLS120" s="43"/>
      <c r="TLT120" s="43"/>
      <c r="TLU120" s="43"/>
      <c r="TLV120" s="43"/>
      <c r="TLW120" s="43"/>
      <c r="TLX120" s="43"/>
      <c r="TLY120" s="43"/>
      <c r="TLZ120" s="43"/>
      <c r="TMA120" s="43"/>
      <c r="TMB120" s="43"/>
      <c r="TMC120" s="43"/>
      <c r="TMD120" s="43"/>
      <c r="TME120" s="43"/>
      <c r="TMF120" s="43"/>
      <c r="TMG120" s="43"/>
      <c r="TMH120" s="43"/>
      <c r="TMI120" s="43"/>
      <c r="TMJ120" s="43"/>
      <c r="TMK120" s="43"/>
      <c r="TML120" s="43"/>
      <c r="TMM120" s="43"/>
      <c r="TMN120" s="43"/>
      <c r="TMO120" s="43"/>
      <c r="TMP120" s="43"/>
      <c r="TMQ120" s="43"/>
      <c r="TMR120" s="43"/>
      <c r="TMS120" s="43"/>
      <c r="TMT120" s="43"/>
      <c r="TMU120" s="43"/>
      <c r="TMV120" s="43"/>
      <c r="TMW120" s="43"/>
      <c r="TMX120" s="43"/>
      <c r="TMY120" s="43"/>
      <c r="TMZ120" s="43"/>
      <c r="TNA120" s="43"/>
      <c r="TNB120" s="43"/>
      <c r="TNC120" s="43"/>
      <c r="TND120" s="43"/>
      <c r="TNE120" s="43"/>
      <c r="TNF120" s="43"/>
      <c r="TNG120" s="43"/>
      <c r="TNH120" s="43"/>
      <c r="TNI120" s="43"/>
      <c r="TNJ120" s="43"/>
      <c r="TNK120" s="43"/>
      <c r="TNL120" s="43"/>
      <c r="TNM120" s="43"/>
      <c r="TNN120" s="43"/>
      <c r="TNO120" s="43"/>
      <c r="TNP120" s="43"/>
      <c r="TNQ120" s="43"/>
      <c r="TNR120" s="43"/>
      <c r="TNS120" s="43"/>
      <c r="TNT120" s="43"/>
      <c r="TNU120" s="43"/>
      <c r="TNV120" s="43"/>
      <c r="TNW120" s="43"/>
      <c r="TNX120" s="43"/>
      <c r="TNY120" s="43"/>
      <c r="TNZ120" s="43"/>
      <c r="TOA120" s="43"/>
      <c r="TOB120" s="43"/>
      <c r="TOC120" s="43"/>
      <c r="TOD120" s="43"/>
      <c r="TOE120" s="43"/>
      <c r="TOF120" s="43"/>
      <c r="TOG120" s="43"/>
      <c r="TOH120" s="43"/>
      <c r="TOI120" s="43"/>
      <c r="TOJ120" s="43"/>
      <c r="TOK120" s="43"/>
      <c r="TOL120" s="43"/>
      <c r="TOM120" s="43"/>
      <c r="TON120" s="43"/>
      <c r="TOO120" s="43"/>
      <c r="TOP120" s="43"/>
      <c r="TOQ120" s="43"/>
      <c r="TOR120" s="43"/>
      <c r="TOS120" s="43"/>
      <c r="TOT120" s="43"/>
      <c r="TOU120" s="43"/>
      <c r="TOV120" s="43"/>
      <c r="TOW120" s="43"/>
      <c r="TOX120" s="43"/>
      <c r="TOY120" s="43"/>
      <c r="TOZ120" s="43"/>
      <c r="TPA120" s="43"/>
      <c r="TPB120" s="43"/>
      <c r="TPC120" s="43"/>
      <c r="TPD120" s="43"/>
      <c r="TPE120" s="43"/>
      <c r="TPF120" s="43"/>
      <c r="TPG120" s="43"/>
      <c r="TPH120" s="43"/>
      <c r="TPI120" s="43"/>
      <c r="TPJ120" s="43"/>
      <c r="TPK120" s="43"/>
      <c r="TPL120" s="43"/>
      <c r="TPM120" s="43"/>
      <c r="TPN120" s="43"/>
      <c r="TPO120" s="43"/>
      <c r="TPP120" s="43"/>
      <c r="TPQ120" s="43"/>
      <c r="TPR120" s="43"/>
      <c r="TPS120" s="43"/>
      <c r="TPT120" s="43"/>
      <c r="TPU120" s="43"/>
      <c r="TPV120" s="43"/>
      <c r="TPW120" s="43"/>
      <c r="TPX120" s="43"/>
      <c r="TPY120" s="43"/>
      <c r="TPZ120" s="43"/>
      <c r="TQA120" s="43"/>
      <c r="TQB120" s="43"/>
      <c r="TQC120" s="43"/>
      <c r="TQD120" s="43"/>
      <c r="TQE120" s="43"/>
      <c r="TQF120" s="43"/>
      <c r="TQG120" s="43"/>
      <c r="TQH120" s="43"/>
      <c r="TQI120" s="43"/>
      <c r="TQJ120" s="43"/>
      <c r="TQK120" s="43"/>
      <c r="TQL120" s="43"/>
      <c r="TQM120" s="43"/>
      <c r="TQN120" s="43"/>
      <c r="TQO120" s="43"/>
      <c r="TQP120" s="43"/>
      <c r="TQQ120" s="43"/>
      <c r="TQR120" s="43"/>
      <c r="TQS120" s="43"/>
      <c r="TQT120" s="43"/>
      <c r="TQU120" s="43"/>
      <c r="TQV120" s="43"/>
      <c r="TQW120" s="43"/>
      <c r="TQX120" s="43"/>
      <c r="TQY120" s="43"/>
      <c r="TQZ120" s="43"/>
      <c r="TRA120" s="43"/>
      <c r="TRB120" s="43"/>
      <c r="TRC120" s="43"/>
      <c r="TRD120" s="43"/>
      <c r="TRE120" s="43"/>
      <c r="TRF120" s="43"/>
      <c r="TRG120" s="43"/>
      <c r="TRH120" s="43"/>
      <c r="TRI120" s="43"/>
      <c r="TRJ120" s="43"/>
      <c r="TRK120" s="43"/>
      <c r="TRL120" s="43"/>
      <c r="TRM120" s="43"/>
      <c r="TRN120" s="43"/>
      <c r="TRO120" s="43"/>
      <c r="TRP120" s="43"/>
      <c r="TRQ120" s="43"/>
      <c r="TRR120" s="43"/>
      <c r="TRS120" s="43"/>
      <c r="TRT120" s="43"/>
      <c r="TRU120" s="43"/>
      <c r="TRV120" s="43"/>
      <c r="TRW120" s="43"/>
      <c r="TRX120" s="43"/>
      <c r="TRY120" s="43"/>
      <c r="TRZ120" s="43"/>
      <c r="TSA120" s="43"/>
      <c r="TSB120" s="43"/>
      <c r="TSC120" s="43"/>
      <c r="TSD120" s="43"/>
      <c r="TSE120" s="43"/>
      <c r="TSF120" s="43"/>
      <c r="TSG120" s="43"/>
      <c r="TSH120" s="43"/>
      <c r="TSI120" s="43"/>
      <c r="TSJ120" s="43"/>
      <c r="TSK120" s="43"/>
      <c r="TSL120" s="43"/>
      <c r="TSM120" s="43"/>
      <c r="TSN120" s="43"/>
      <c r="TSO120" s="43"/>
      <c r="TSP120" s="43"/>
      <c r="TSQ120" s="43"/>
      <c r="TSR120" s="43"/>
      <c r="TSS120" s="43"/>
      <c r="TST120" s="43"/>
      <c r="TSU120" s="43"/>
      <c r="TSV120" s="43"/>
      <c r="TSW120" s="43"/>
      <c r="TSX120" s="43"/>
      <c r="TSY120" s="43"/>
      <c r="TSZ120" s="43"/>
      <c r="TTA120" s="43"/>
      <c r="TTB120" s="43"/>
      <c r="TTC120" s="43"/>
      <c r="TTD120" s="43"/>
      <c r="TTE120" s="43"/>
      <c r="TTF120" s="43"/>
      <c r="TTG120" s="43"/>
      <c r="TTH120" s="43"/>
      <c r="TTI120" s="43"/>
      <c r="TTJ120" s="43"/>
      <c r="TTK120" s="43"/>
      <c r="TTL120" s="43"/>
      <c r="TTM120" s="43"/>
      <c r="TTN120" s="43"/>
      <c r="TTO120" s="43"/>
      <c r="TTP120" s="43"/>
      <c r="TTQ120" s="43"/>
      <c r="TTR120" s="43"/>
      <c r="TTS120" s="43"/>
      <c r="TTT120" s="43"/>
      <c r="TTU120" s="43"/>
      <c r="TTV120" s="43"/>
      <c r="TTW120" s="43"/>
      <c r="TTX120" s="43"/>
      <c r="TTY120" s="43"/>
      <c r="TTZ120" s="43"/>
      <c r="TUA120" s="43"/>
      <c r="TUB120" s="43"/>
      <c r="TUC120" s="43"/>
      <c r="TUD120" s="43"/>
      <c r="TUE120" s="43"/>
      <c r="TUF120" s="43"/>
      <c r="TUG120" s="43"/>
      <c r="TUH120" s="43"/>
      <c r="TUI120" s="43"/>
      <c r="TUJ120" s="43"/>
      <c r="TUK120" s="43"/>
      <c r="TUL120" s="43"/>
      <c r="TUM120" s="43"/>
      <c r="TUN120" s="43"/>
      <c r="TUO120" s="43"/>
      <c r="TUP120" s="43"/>
      <c r="TUQ120" s="43"/>
      <c r="TUR120" s="43"/>
      <c r="TUS120" s="43"/>
      <c r="TUT120" s="43"/>
      <c r="TUU120" s="43"/>
      <c r="TUV120" s="43"/>
      <c r="TUW120" s="43"/>
      <c r="TUX120" s="43"/>
      <c r="TUY120" s="43"/>
      <c r="TUZ120" s="43"/>
      <c r="TVA120" s="43"/>
      <c r="TVB120" s="43"/>
      <c r="TVC120" s="43"/>
      <c r="TVD120" s="43"/>
      <c r="TVE120" s="43"/>
      <c r="TVF120" s="43"/>
      <c r="TVG120" s="43"/>
      <c r="TVH120" s="43"/>
      <c r="TVI120" s="43"/>
      <c r="TVJ120" s="43"/>
      <c r="TVK120" s="43"/>
      <c r="TVL120" s="43"/>
      <c r="TVM120" s="43"/>
      <c r="TVN120" s="43"/>
      <c r="TVO120" s="43"/>
      <c r="TVP120" s="43"/>
      <c r="TVQ120" s="43"/>
      <c r="TVR120" s="43"/>
      <c r="TVS120" s="43"/>
      <c r="TVT120" s="43"/>
      <c r="TVU120" s="43"/>
      <c r="TVV120" s="43"/>
      <c r="TVW120" s="43"/>
      <c r="TVX120" s="43"/>
      <c r="TVY120" s="43"/>
      <c r="TVZ120" s="43"/>
      <c r="TWA120" s="43"/>
      <c r="TWB120" s="43"/>
      <c r="TWC120" s="43"/>
      <c r="TWD120" s="43"/>
      <c r="TWE120" s="43"/>
      <c r="TWF120" s="43"/>
      <c r="TWG120" s="43"/>
      <c r="TWH120" s="43"/>
      <c r="TWI120" s="43"/>
      <c r="TWJ120" s="43"/>
      <c r="TWK120" s="43"/>
      <c r="TWL120" s="43"/>
      <c r="TWM120" s="43"/>
      <c r="TWN120" s="43"/>
      <c r="TWO120" s="43"/>
      <c r="TWP120" s="43"/>
      <c r="TWQ120" s="43"/>
      <c r="TWR120" s="43"/>
      <c r="TWS120" s="43"/>
      <c r="TWT120" s="43"/>
      <c r="TWU120" s="43"/>
      <c r="TWV120" s="43"/>
      <c r="TWW120" s="43"/>
      <c r="TWX120" s="43"/>
      <c r="TWY120" s="43"/>
      <c r="TWZ120" s="43"/>
      <c r="TXA120" s="43"/>
      <c r="TXB120" s="43"/>
      <c r="TXC120" s="43"/>
      <c r="TXD120" s="43"/>
      <c r="TXE120" s="43"/>
      <c r="TXF120" s="43"/>
      <c r="TXG120" s="43"/>
      <c r="TXH120" s="43"/>
      <c r="TXI120" s="43"/>
      <c r="TXJ120" s="43"/>
      <c r="TXK120" s="43"/>
      <c r="TXL120" s="43"/>
      <c r="TXM120" s="43"/>
      <c r="TXN120" s="43"/>
      <c r="TXO120" s="43"/>
      <c r="TXP120" s="43"/>
      <c r="TXQ120" s="43"/>
      <c r="TXR120" s="43"/>
      <c r="TXS120" s="43"/>
      <c r="TXT120" s="43"/>
      <c r="TXU120" s="43"/>
      <c r="TXV120" s="43"/>
      <c r="TXW120" s="43"/>
      <c r="TXX120" s="43"/>
      <c r="TXY120" s="43"/>
      <c r="TXZ120" s="43"/>
      <c r="TYA120" s="43"/>
      <c r="TYB120" s="43"/>
      <c r="TYC120" s="43"/>
      <c r="TYD120" s="43"/>
      <c r="TYE120" s="43"/>
      <c r="TYF120" s="43"/>
      <c r="TYG120" s="43"/>
      <c r="TYH120" s="43"/>
      <c r="TYI120" s="43"/>
      <c r="TYJ120" s="43"/>
      <c r="TYK120" s="43"/>
      <c r="TYL120" s="43"/>
      <c r="TYM120" s="43"/>
      <c r="TYN120" s="43"/>
      <c r="TYO120" s="43"/>
      <c r="TYP120" s="43"/>
      <c r="TYQ120" s="43"/>
      <c r="TYR120" s="43"/>
      <c r="TYS120" s="43"/>
      <c r="TYT120" s="43"/>
      <c r="TYU120" s="43"/>
      <c r="TYV120" s="43"/>
      <c r="TYW120" s="43"/>
      <c r="TYX120" s="43"/>
      <c r="TYY120" s="43"/>
      <c r="TYZ120" s="43"/>
      <c r="TZA120" s="43"/>
      <c r="TZB120" s="43"/>
      <c r="TZC120" s="43"/>
      <c r="TZD120" s="43"/>
      <c r="TZE120" s="43"/>
      <c r="TZF120" s="43"/>
      <c r="TZG120" s="43"/>
      <c r="TZH120" s="43"/>
      <c r="TZI120" s="43"/>
      <c r="TZJ120" s="43"/>
      <c r="TZK120" s="43"/>
      <c r="TZL120" s="43"/>
      <c r="TZM120" s="43"/>
      <c r="TZN120" s="43"/>
      <c r="TZO120" s="43"/>
      <c r="TZP120" s="43"/>
      <c r="TZQ120" s="43"/>
      <c r="TZR120" s="43"/>
      <c r="TZS120" s="43"/>
      <c r="TZT120" s="43"/>
      <c r="TZU120" s="43"/>
      <c r="TZV120" s="43"/>
      <c r="TZW120" s="43"/>
      <c r="TZX120" s="43"/>
      <c r="TZY120" s="43"/>
      <c r="TZZ120" s="43"/>
      <c r="UAA120" s="43"/>
      <c r="UAB120" s="43"/>
      <c r="UAC120" s="43"/>
      <c r="UAD120" s="43"/>
      <c r="UAE120" s="43"/>
      <c r="UAF120" s="43"/>
      <c r="UAG120" s="43"/>
      <c r="UAH120" s="43"/>
      <c r="UAI120" s="43"/>
      <c r="UAJ120" s="43"/>
      <c r="UAK120" s="43"/>
      <c r="UAL120" s="43"/>
      <c r="UAM120" s="43"/>
      <c r="UAN120" s="43"/>
      <c r="UAO120" s="43"/>
      <c r="UAP120" s="43"/>
      <c r="UAQ120" s="43"/>
      <c r="UAR120" s="43"/>
      <c r="UAS120" s="43"/>
      <c r="UAT120" s="43"/>
      <c r="UAU120" s="43"/>
      <c r="UAV120" s="43"/>
      <c r="UAW120" s="43"/>
      <c r="UAX120" s="43"/>
      <c r="UAY120" s="43"/>
      <c r="UAZ120" s="43"/>
      <c r="UBA120" s="43"/>
      <c r="UBB120" s="43"/>
      <c r="UBC120" s="43"/>
      <c r="UBD120" s="43"/>
      <c r="UBE120" s="43"/>
      <c r="UBF120" s="43"/>
      <c r="UBG120" s="43"/>
      <c r="UBH120" s="43"/>
      <c r="UBI120" s="43"/>
      <c r="UBJ120" s="43"/>
      <c r="UBK120" s="43"/>
      <c r="UBL120" s="43"/>
      <c r="UBM120" s="43"/>
      <c r="UBN120" s="43"/>
      <c r="UBO120" s="43"/>
      <c r="UBP120" s="43"/>
      <c r="UBQ120" s="43"/>
      <c r="UBR120" s="43"/>
      <c r="UBS120" s="43"/>
      <c r="UBT120" s="43"/>
      <c r="UBU120" s="43"/>
      <c r="UBV120" s="43"/>
      <c r="UBW120" s="43"/>
      <c r="UBX120" s="43"/>
      <c r="UBY120" s="43"/>
      <c r="UBZ120" s="43"/>
      <c r="UCA120" s="43"/>
      <c r="UCB120" s="43"/>
      <c r="UCC120" s="43"/>
      <c r="UCD120" s="43"/>
      <c r="UCE120" s="43"/>
      <c r="UCF120" s="43"/>
      <c r="UCG120" s="43"/>
      <c r="UCH120" s="43"/>
      <c r="UCI120" s="43"/>
      <c r="UCJ120" s="43"/>
      <c r="UCK120" s="43"/>
      <c r="UCL120" s="43"/>
      <c r="UCM120" s="43"/>
      <c r="UCN120" s="43"/>
      <c r="UCO120" s="43"/>
      <c r="UCP120" s="43"/>
      <c r="UCQ120" s="43"/>
      <c r="UCR120" s="43"/>
      <c r="UCS120" s="43"/>
      <c r="UCT120" s="43"/>
      <c r="UCU120" s="43"/>
      <c r="UCV120" s="43"/>
      <c r="UCW120" s="43"/>
      <c r="UCX120" s="43"/>
      <c r="UCY120" s="43"/>
      <c r="UCZ120" s="43"/>
      <c r="UDA120" s="43"/>
      <c r="UDB120" s="43"/>
      <c r="UDC120" s="43"/>
      <c r="UDD120" s="43"/>
      <c r="UDE120" s="43"/>
      <c r="UDF120" s="43"/>
      <c r="UDG120" s="43"/>
      <c r="UDH120" s="43"/>
      <c r="UDI120" s="43"/>
      <c r="UDJ120" s="43"/>
      <c r="UDK120" s="43"/>
      <c r="UDL120" s="43"/>
      <c r="UDM120" s="43"/>
      <c r="UDN120" s="43"/>
      <c r="UDO120" s="43"/>
      <c r="UDP120" s="43"/>
      <c r="UDQ120" s="43"/>
      <c r="UDR120" s="43"/>
      <c r="UDS120" s="43"/>
      <c r="UDT120" s="43"/>
      <c r="UDU120" s="43"/>
      <c r="UDV120" s="43"/>
      <c r="UDW120" s="43"/>
      <c r="UDX120" s="43"/>
      <c r="UDY120" s="43"/>
      <c r="UDZ120" s="43"/>
      <c r="UEA120" s="43"/>
      <c r="UEB120" s="43"/>
      <c r="UEC120" s="43"/>
      <c r="UED120" s="43"/>
      <c r="UEE120" s="43"/>
      <c r="UEF120" s="43"/>
      <c r="UEG120" s="43"/>
      <c r="UEH120" s="43"/>
      <c r="UEI120" s="43"/>
      <c r="UEJ120" s="43"/>
      <c r="UEK120" s="43"/>
      <c r="UEL120" s="43"/>
      <c r="UEM120" s="43"/>
      <c r="UEN120" s="43"/>
      <c r="UEO120" s="43"/>
      <c r="UEP120" s="43"/>
      <c r="UEQ120" s="43"/>
      <c r="UER120" s="43"/>
      <c r="UES120" s="43"/>
      <c r="UET120" s="43"/>
      <c r="UEU120" s="43"/>
      <c r="UEV120" s="43"/>
      <c r="UEW120" s="43"/>
      <c r="UEX120" s="43"/>
      <c r="UEY120" s="43"/>
      <c r="UEZ120" s="43"/>
      <c r="UFA120" s="43"/>
      <c r="UFB120" s="43"/>
      <c r="UFC120" s="43"/>
      <c r="UFD120" s="43"/>
      <c r="UFE120" s="43"/>
      <c r="UFF120" s="43"/>
      <c r="UFG120" s="43"/>
      <c r="UFH120" s="43"/>
      <c r="UFI120" s="43"/>
      <c r="UFJ120" s="43"/>
      <c r="UFK120" s="43"/>
      <c r="UFL120" s="43"/>
      <c r="UFM120" s="43"/>
      <c r="UFN120" s="43"/>
      <c r="UFO120" s="43"/>
      <c r="UFP120" s="43"/>
      <c r="UFQ120" s="43"/>
      <c r="UFR120" s="43"/>
      <c r="UFS120" s="43"/>
      <c r="UFT120" s="43"/>
      <c r="UFU120" s="43"/>
      <c r="UFV120" s="43"/>
      <c r="UFW120" s="43"/>
      <c r="UFX120" s="43"/>
      <c r="UFY120" s="43"/>
      <c r="UFZ120" s="43"/>
      <c r="UGA120" s="43"/>
      <c r="UGB120" s="43"/>
      <c r="UGC120" s="43"/>
      <c r="UGD120" s="43"/>
      <c r="UGE120" s="43"/>
      <c r="UGF120" s="43"/>
      <c r="UGG120" s="43"/>
      <c r="UGH120" s="43"/>
      <c r="UGI120" s="43"/>
      <c r="UGJ120" s="43"/>
      <c r="UGK120" s="43"/>
      <c r="UGL120" s="43"/>
      <c r="UGM120" s="43"/>
      <c r="UGN120" s="43"/>
      <c r="UGO120" s="43"/>
      <c r="UGP120" s="43"/>
      <c r="UGQ120" s="43"/>
      <c r="UGR120" s="43"/>
      <c r="UGS120" s="43"/>
      <c r="UGT120" s="43"/>
      <c r="UGU120" s="43"/>
      <c r="UGV120" s="43"/>
      <c r="UGW120" s="43"/>
      <c r="UGX120" s="43"/>
      <c r="UGY120" s="43"/>
      <c r="UGZ120" s="43"/>
      <c r="UHA120" s="43"/>
      <c r="UHB120" s="43"/>
      <c r="UHC120" s="43"/>
      <c r="UHD120" s="43"/>
      <c r="UHE120" s="43"/>
      <c r="UHF120" s="43"/>
      <c r="UHG120" s="43"/>
      <c r="UHH120" s="43"/>
      <c r="UHI120" s="43"/>
      <c r="UHJ120" s="43"/>
      <c r="UHK120" s="43"/>
      <c r="UHL120" s="43"/>
      <c r="UHM120" s="43"/>
      <c r="UHN120" s="43"/>
      <c r="UHO120" s="43"/>
      <c r="UHP120" s="43"/>
      <c r="UHQ120" s="43"/>
      <c r="UHR120" s="43"/>
      <c r="UHS120" s="43"/>
      <c r="UHT120" s="43"/>
      <c r="UHU120" s="43"/>
      <c r="UHV120" s="43"/>
      <c r="UHW120" s="43"/>
      <c r="UHX120" s="43"/>
      <c r="UHY120" s="43"/>
      <c r="UHZ120" s="43"/>
      <c r="UIA120" s="43"/>
      <c r="UIB120" s="43"/>
      <c r="UIC120" s="43"/>
      <c r="UID120" s="43"/>
      <c r="UIE120" s="43"/>
      <c r="UIF120" s="43"/>
      <c r="UIG120" s="43"/>
      <c r="UIH120" s="43"/>
      <c r="UII120" s="43"/>
      <c r="UIJ120" s="43"/>
      <c r="UIK120" s="43"/>
      <c r="UIL120" s="43"/>
      <c r="UIM120" s="43"/>
      <c r="UIN120" s="43"/>
      <c r="UIO120" s="43"/>
      <c r="UIP120" s="43"/>
      <c r="UIQ120" s="43"/>
      <c r="UIR120" s="43"/>
      <c r="UIS120" s="43"/>
      <c r="UIT120" s="43"/>
      <c r="UIU120" s="43"/>
      <c r="UIV120" s="43"/>
      <c r="UIW120" s="43"/>
      <c r="UIX120" s="43"/>
      <c r="UIY120" s="43"/>
      <c r="UIZ120" s="43"/>
      <c r="UJA120" s="43"/>
      <c r="UJB120" s="43"/>
      <c r="UJC120" s="43"/>
      <c r="UJD120" s="43"/>
      <c r="UJE120" s="43"/>
      <c r="UJF120" s="43"/>
      <c r="UJG120" s="43"/>
      <c r="UJH120" s="43"/>
      <c r="UJI120" s="43"/>
      <c r="UJJ120" s="43"/>
      <c r="UJK120" s="43"/>
      <c r="UJL120" s="43"/>
      <c r="UJM120" s="43"/>
      <c r="UJN120" s="43"/>
      <c r="UJO120" s="43"/>
      <c r="UJP120" s="43"/>
      <c r="UJQ120" s="43"/>
      <c r="UJR120" s="43"/>
      <c r="UJS120" s="43"/>
      <c r="UJT120" s="43"/>
      <c r="UJU120" s="43"/>
      <c r="UJV120" s="43"/>
      <c r="UJW120" s="43"/>
      <c r="UJX120" s="43"/>
      <c r="UJY120" s="43"/>
      <c r="UJZ120" s="43"/>
      <c r="UKA120" s="43"/>
      <c r="UKB120" s="43"/>
      <c r="UKC120" s="43"/>
      <c r="UKD120" s="43"/>
      <c r="UKE120" s="43"/>
      <c r="UKF120" s="43"/>
      <c r="UKG120" s="43"/>
      <c r="UKH120" s="43"/>
      <c r="UKI120" s="43"/>
      <c r="UKJ120" s="43"/>
      <c r="UKK120" s="43"/>
      <c r="UKL120" s="43"/>
      <c r="UKM120" s="43"/>
      <c r="UKN120" s="43"/>
      <c r="UKO120" s="43"/>
      <c r="UKP120" s="43"/>
      <c r="UKQ120" s="43"/>
      <c r="UKR120" s="43"/>
      <c r="UKS120" s="43"/>
      <c r="UKT120" s="43"/>
      <c r="UKU120" s="43"/>
      <c r="UKV120" s="43"/>
      <c r="UKW120" s="43"/>
      <c r="UKX120" s="43"/>
      <c r="UKY120" s="43"/>
      <c r="UKZ120" s="43"/>
      <c r="ULA120" s="43"/>
      <c r="ULB120" s="43"/>
      <c r="ULC120" s="43"/>
      <c r="ULD120" s="43"/>
      <c r="ULE120" s="43"/>
      <c r="ULF120" s="43"/>
      <c r="ULG120" s="43"/>
      <c r="ULH120" s="43"/>
      <c r="ULI120" s="43"/>
      <c r="ULJ120" s="43"/>
      <c r="ULK120" s="43"/>
      <c r="ULL120" s="43"/>
      <c r="ULM120" s="43"/>
      <c r="ULN120" s="43"/>
      <c r="ULO120" s="43"/>
      <c r="ULP120" s="43"/>
      <c r="ULQ120" s="43"/>
      <c r="ULR120" s="43"/>
      <c r="ULS120" s="43"/>
      <c r="ULT120" s="43"/>
      <c r="ULU120" s="43"/>
      <c r="ULV120" s="43"/>
      <c r="ULW120" s="43"/>
      <c r="ULX120" s="43"/>
      <c r="ULY120" s="43"/>
      <c r="ULZ120" s="43"/>
      <c r="UMA120" s="43"/>
      <c r="UMB120" s="43"/>
      <c r="UMC120" s="43"/>
      <c r="UMD120" s="43"/>
      <c r="UME120" s="43"/>
      <c r="UMF120" s="43"/>
      <c r="UMG120" s="43"/>
      <c r="UMH120" s="43"/>
      <c r="UMI120" s="43"/>
      <c r="UMJ120" s="43"/>
      <c r="UMK120" s="43"/>
      <c r="UML120" s="43"/>
      <c r="UMM120" s="43"/>
      <c r="UMN120" s="43"/>
      <c r="UMO120" s="43"/>
      <c r="UMP120" s="43"/>
      <c r="UMQ120" s="43"/>
      <c r="UMR120" s="43"/>
      <c r="UMS120" s="43"/>
      <c r="UMT120" s="43"/>
      <c r="UMU120" s="43"/>
      <c r="UMV120" s="43"/>
      <c r="UMW120" s="43"/>
      <c r="UMX120" s="43"/>
      <c r="UMY120" s="43"/>
      <c r="UMZ120" s="43"/>
      <c r="UNA120" s="43"/>
      <c r="UNB120" s="43"/>
      <c r="UNC120" s="43"/>
      <c r="UND120" s="43"/>
      <c r="UNE120" s="43"/>
      <c r="UNF120" s="43"/>
      <c r="UNG120" s="43"/>
      <c r="UNH120" s="43"/>
      <c r="UNI120" s="43"/>
      <c r="UNJ120" s="43"/>
      <c r="UNK120" s="43"/>
      <c r="UNL120" s="43"/>
      <c r="UNM120" s="43"/>
      <c r="UNN120" s="43"/>
      <c r="UNO120" s="43"/>
      <c r="UNP120" s="43"/>
      <c r="UNQ120" s="43"/>
      <c r="UNR120" s="43"/>
      <c r="UNS120" s="43"/>
      <c r="UNT120" s="43"/>
      <c r="UNU120" s="43"/>
      <c r="UNV120" s="43"/>
      <c r="UNW120" s="43"/>
      <c r="UNX120" s="43"/>
      <c r="UNY120" s="43"/>
      <c r="UNZ120" s="43"/>
      <c r="UOA120" s="43"/>
      <c r="UOB120" s="43"/>
      <c r="UOC120" s="43"/>
      <c r="UOD120" s="43"/>
      <c r="UOE120" s="43"/>
      <c r="UOF120" s="43"/>
      <c r="UOG120" s="43"/>
      <c r="UOH120" s="43"/>
      <c r="UOI120" s="43"/>
      <c r="UOJ120" s="43"/>
      <c r="UOK120" s="43"/>
      <c r="UOL120" s="43"/>
      <c r="UOM120" s="43"/>
      <c r="UON120" s="43"/>
      <c r="UOO120" s="43"/>
      <c r="UOP120" s="43"/>
      <c r="UOQ120" s="43"/>
      <c r="UOR120" s="43"/>
      <c r="UOS120" s="43"/>
      <c r="UOT120" s="43"/>
      <c r="UOU120" s="43"/>
      <c r="UOV120" s="43"/>
      <c r="UOW120" s="43"/>
      <c r="UOX120" s="43"/>
      <c r="UOY120" s="43"/>
      <c r="UOZ120" s="43"/>
      <c r="UPA120" s="43"/>
      <c r="UPB120" s="43"/>
      <c r="UPC120" s="43"/>
      <c r="UPD120" s="43"/>
      <c r="UPE120" s="43"/>
      <c r="UPF120" s="43"/>
      <c r="UPG120" s="43"/>
      <c r="UPH120" s="43"/>
      <c r="UPI120" s="43"/>
      <c r="UPJ120" s="43"/>
      <c r="UPK120" s="43"/>
      <c r="UPL120" s="43"/>
      <c r="UPM120" s="43"/>
      <c r="UPN120" s="43"/>
      <c r="UPO120" s="43"/>
      <c r="UPP120" s="43"/>
      <c r="UPQ120" s="43"/>
      <c r="UPR120" s="43"/>
      <c r="UPS120" s="43"/>
      <c r="UPT120" s="43"/>
      <c r="UPU120" s="43"/>
      <c r="UPV120" s="43"/>
      <c r="UPW120" s="43"/>
      <c r="UPX120" s="43"/>
      <c r="UPY120" s="43"/>
      <c r="UPZ120" s="43"/>
      <c r="UQA120" s="43"/>
      <c r="UQB120" s="43"/>
      <c r="UQC120" s="43"/>
      <c r="UQD120" s="43"/>
      <c r="UQE120" s="43"/>
      <c r="UQF120" s="43"/>
      <c r="UQG120" s="43"/>
      <c r="UQH120" s="43"/>
      <c r="UQI120" s="43"/>
      <c r="UQJ120" s="43"/>
      <c r="UQK120" s="43"/>
      <c r="UQL120" s="43"/>
      <c r="UQM120" s="43"/>
      <c r="UQN120" s="43"/>
      <c r="UQO120" s="43"/>
      <c r="UQP120" s="43"/>
      <c r="UQQ120" s="43"/>
      <c r="UQR120" s="43"/>
      <c r="UQS120" s="43"/>
      <c r="UQT120" s="43"/>
      <c r="UQU120" s="43"/>
      <c r="UQV120" s="43"/>
      <c r="UQW120" s="43"/>
      <c r="UQX120" s="43"/>
      <c r="UQY120" s="43"/>
      <c r="UQZ120" s="43"/>
      <c r="URA120" s="43"/>
      <c r="URB120" s="43"/>
      <c r="URC120" s="43"/>
      <c r="URD120" s="43"/>
      <c r="URE120" s="43"/>
      <c r="URF120" s="43"/>
      <c r="URG120" s="43"/>
      <c r="URH120" s="43"/>
      <c r="URI120" s="43"/>
      <c r="URJ120" s="43"/>
      <c r="URK120" s="43"/>
      <c r="URL120" s="43"/>
      <c r="URM120" s="43"/>
      <c r="URN120" s="43"/>
      <c r="URO120" s="43"/>
      <c r="URP120" s="43"/>
      <c r="URQ120" s="43"/>
      <c r="URR120" s="43"/>
      <c r="URS120" s="43"/>
      <c r="URT120" s="43"/>
      <c r="URU120" s="43"/>
      <c r="URV120" s="43"/>
      <c r="URW120" s="43"/>
      <c r="URX120" s="43"/>
      <c r="URY120" s="43"/>
      <c r="URZ120" s="43"/>
      <c r="USA120" s="43"/>
      <c r="USB120" s="43"/>
      <c r="USC120" s="43"/>
      <c r="USD120" s="43"/>
      <c r="USE120" s="43"/>
      <c r="USF120" s="43"/>
      <c r="USG120" s="43"/>
      <c r="USH120" s="43"/>
      <c r="USI120" s="43"/>
      <c r="USJ120" s="43"/>
      <c r="USK120" s="43"/>
      <c r="USL120" s="43"/>
      <c r="USM120" s="43"/>
      <c r="USN120" s="43"/>
      <c r="USO120" s="43"/>
      <c r="USP120" s="43"/>
      <c r="USQ120" s="43"/>
      <c r="USR120" s="43"/>
      <c r="USS120" s="43"/>
      <c r="UST120" s="43"/>
      <c r="USU120" s="43"/>
      <c r="USV120" s="43"/>
      <c r="USW120" s="43"/>
      <c r="USX120" s="43"/>
      <c r="USY120" s="43"/>
      <c r="USZ120" s="43"/>
      <c r="UTA120" s="43"/>
      <c r="UTB120" s="43"/>
      <c r="UTC120" s="43"/>
      <c r="UTD120" s="43"/>
      <c r="UTE120" s="43"/>
      <c r="UTF120" s="43"/>
      <c r="UTG120" s="43"/>
      <c r="UTH120" s="43"/>
      <c r="UTI120" s="43"/>
      <c r="UTJ120" s="43"/>
      <c r="UTK120" s="43"/>
      <c r="UTL120" s="43"/>
      <c r="UTM120" s="43"/>
      <c r="UTN120" s="43"/>
      <c r="UTO120" s="43"/>
      <c r="UTP120" s="43"/>
      <c r="UTQ120" s="43"/>
      <c r="UTR120" s="43"/>
      <c r="UTS120" s="43"/>
      <c r="UTT120" s="43"/>
      <c r="UTU120" s="43"/>
      <c r="UTV120" s="43"/>
      <c r="UTW120" s="43"/>
      <c r="UTX120" s="43"/>
      <c r="UTY120" s="43"/>
      <c r="UTZ120" s="43"/>
      <c r="UUA120" s="43"/>
      <c r="UUB120" s="43"/>
      <c r="UUC120" s="43"/>
      <c r="UUD120" s="43"/>
      <c r="UUE120" s="43"/>
      <c r="UUF120" s="43"/>
      <c r="UUG120" s="43"/>
      <c r="UUH120" s="43"/>
      <c r="UUI120" s="43"/>
      <c r="UUJ120" s="43"/>
      <c r="UUK120" s="43"/>
      <c r="UUL120" s="43"/>
      <c r="UUM120" s="43"/>
      <c r="UUN120" s="43"/>
      <c r="UUO120" s="43"/>
      <c r="UUP120" s="43"/>
      <c r="UUQ120" s="43"/>
      <c r="UUR120" s="43"/>
      <c r="UUS120" s="43"/>
      <c r="UUT120" s="43"/>
      <c r="UUU120" s="43"/>
      <c r="UUV120" s="43"/>
      <c r="UUW120" s="43"/>
      <c r="UUX120" s="43"/>
      <c r="UUY120" s="43"/>
      <c r="UUZ120" s="43"/>
      <c r="UVA120" s="43"/>
      <c r="UVB120" s="43"/>
      <c r="UVC120" s="43"/>
      <c r="UVD120" s="43"/>
      <c r="UVE120" s="43"/>
      <c r="UVF120" s="43"/>
      <c r="UVG120" s="43"/>
      <c r="UVH120" s="43"/>
      <c r="UVI120" s="43"/>
      <c r="UVJ120" s="43"/>
      <c r="UVK120" s="43"/>
      <c r="UVL120" s="43"/>
      <c r="UVM120" s="43"/>
      <c r="UVN120" s="43"/>
      <c r="UVO120" s="43"/>
      <c r="UVP120" s="43"/>
      <c r="UVQ120" s="43"/>
      <c r="UVR120" s="43"/>
      <c r="UVS120" s="43"/>
      <c r="UVT120" s="43"/>
      <c r="UVU120" s="43"/>
      <c r="UVV120" s="43"/>
      <c r="UVW120" s="43"/>
      <c r="UVX120" s="43"/>
      <c r="UVY120" s="43"/>
      <c r="UVZ120" s="43"/>
      <c r="UWA120" s="43"/>
      <c r="UWB120" s="43"/>
      <c r="UWC120" s="43"/>
      <c r="UWD120" s="43"/>
      <c r="UWE120" s="43"/>
      <c r="UWF120" s="43"/>
      <c r="UWG120" s="43"/>
      <c r="UWH120" s="43"/>
      <c r="UWI120" s="43"/>
      <c r="UWJ120" s="43"/>
      <c r="UWK120" s="43"/>
      <c r="UWL120" s="43"/>
      <c r="UWM120" s="43"/>
      <c r="UWN120" s="43"/>
      <c r="UWO120" s="43"/>
      <c r="UWP120" s="43"/>
      <c r="UWQ120" s="43"/>
      <c r="UWR120" s="43"/>
      <c r="UWS120" s="43"/>
      <c r="UWT120" s="43"/>
      <c r="UWU120" s="43"/>
      <c r="UWV120" s="43"/>
      <c r="UWW120" s="43"/>
      <c r="UWX120" s="43"/>
      <c r="UWY120" s="43"/>
      <c r="UWZ120" s="43"/>
      <c r="UXA120" s="43"/>
      <c r="UXB120" s="43"/>
      <c r="UXC120" s="43"/>
      <c r="UXD120" s="43"/>
      <c r="UXE120" s="43"/>
      <c r="UXF120" s="43"/>
      <c r="UXG120" s="43"/>
      <c r="UXH120" s="43"/>
      <c r="UXI120" s="43"/>
      <c r="UXJ120" s="43"/>
      <c r="UXK120" s="43"/>
      <c r="UXL120" s="43"/>
      <c r="UXM120" s="43"/>
      <c r="UXN120" s="43"/>
      <c r="UXO120" s="43"/>
      <c r="UXP120" s="43"/>
      <c r="UXQ120" s="43"/>
      <c r="UXR120" s="43"/>
      <c r="UXS120" s="43"/>
      <c r="UXT120" s="43"/>
      <c r="UXU120" s="43"/>
      <c r="UXV120" s="43"/>
      <c r="UXW120" s="43"/>
      <c r="UXX120" s="43"/>
      <c r="UXY120" s="43"/>
      <c r="UXZ120" s="43"/>
      <c r="UYA120" s="43"/>
      <c r="UYB120" s="43"/>
      <c r="UYC120" s="43"/>
      <c r="UYD120" s="43"/>
      <c r="UYE120" s="43"/>
      <c r="UYF120" s="43"/>
      <c r="UYG120" s="43"/>
      <c r="UYH120" s="43"/>
      <c r="UYI120" s="43"/>
      <c r="UYJ120" s="43"/>
      <c r="UYK120" s="43"/>
      <c r="UYL120" s="43"/>
      <c r="UYM120" s="43"/>
      <c r="UYN120" s="43"/>
      <c r="UYO120" s="43"/>
      <c r="UYP120" s="43"/>
      <c r="UYQ120" s="43"/>
      <c r="UYR120" s="43"/>
      <c r="UYS120" s="43"/>
      <c r="UYT120" s="43"/>
      <c r="UYU120" s="43"/>
      <c r="UYV120" s="43"/>
      <c r="UYW120" s="43"/>
      <c r="UYX120" s="43"/>
      <c r="UYY120" s="43"/>
      <c r="UYZ120" s="43"/>
      <c r="UZA120" s="43"/>
      <c r="UZB120" s="43"/>
      <c r="UZC120" s="43"/>
      <c r="UZD120" s="43"/>
      <c r="UZE120" s="43"/>
      <c r="UZF120" s="43"/>
      <c r="UZG120" s="43"/>
      <c r="UZH120" s="43"/>
      <c r="UZI120" s="43"/>
      <c r="UZJ120" s="43"/>
      <c r="UZK120" s="43"/>
      <c r="UZL120" s="43"/>
      <c r="UZM120" s="43"/>
      <c r="UZN120" s="43"/>
      <c r="UZO120" s="43"/>
      <c r="UZP120" s="43"/>
      <c r="UZQ120" s="43"/>
      <c r="UZR120" s="43"/>
      <c r="UZS120" s="43"/>
      <c r="UZT120" s="43"/>
      <c r="UZU120" s="43"/>
      <c r="UZV120" s="43"/>
      <c r="UZW120" s="43"/>
      <c r="UZX120" s="43"/>
      <c r="UZY120" s="43"/>
      <c r="UZZ120" s="43"/>
      <c r="VAA120" s="43"/>
      <c r="VAB120" s="43"/>
      <c r="VAC120" s="43"/>
      <c r="VAD120" s="43"/>
      <c r="VAE120" s="43"/>
      <c r="VAF120" s="43"/>
      <c r="VAG120" s="43"/>
      <c r="VAH120" s="43"/>
      <c r="VAI120" s="43"/>
      <c r="VAJ120" s="43"/>
      <c r="VAK120" s="43"/>
      <c r="VAL120" s="43"/>
      <c r="VAM120" s="43"/>
      <c r="VAN120" s="43"/>
      <c r="VAO120" s="43"/>
      <c r="VAP120" s="43"/>
      <c r="VAQ120" s="43"/>
      <c r="VAR120" s="43"/>
      <c r="VAS120" s="43"/>
      <c r="VAT120" s="43"/>
      <c r="VAU120" s="43"/>
      <c r="VAV120" s="43"/>
      <c r="VAW120" s="43"/>
      <c r="VAX120" s="43"/>
      <c r="VAY120" s="43"/>
      <c r="VAZ120" s="43"/>
      <c r="VBA120" s="43"/>
      <c r="VBB120" s="43"/>
      <c r="VBC120" s="43"/>
      <c r="VBD120" s="43"/>
      <c r="VBE120" s="43"/>
      <c r="VBF120" s="43"/>
      <c r="VBG120" s="43"/>
      <c r="VBH120" s="43"/>
      <c r="VBI120" s="43"/>
      <c r="VBJ120" s="43"/>
      <c r="VBK120" s="43"/>
      <c r="VBL120" s="43"/>
      <c r="VBM120" s="43"/>
      <c r="VBN120" s="43"/>
      <c r="VBO120" s="43"/>
      <c r="VBP120" s="43"/>
      <c r="VBQ120" s="43"/>
      <c r="VBR120" s="43"/>
      <c r="VBS120" s="43"/>
      <c r="VBT120" s="43"/>
      <c r="VBU120" s="43"/>
      <c r="VBV120" s="43"/>
      <c r="VBW120" s="43"/>
      <c r="VBX120" s="43"/>
      <c r="VBY120" s="43"/>
      <c r="VBZ120" s="43"/>
      <c r="VCA120" s="43"/>
      <c r="VCB120" s="43"/>
      <c r="VCC120" s="43"/>
      <c r="VCD120" s="43"/>
      <c r="VCE120" s="43"/>
      <c r="VCF120" s="43"/>
      <c r="VCG120" s="43"/>
      <c r="VCH120" s="43"/>
      <c r="VCI120" s="43"/>
      <c r="VCJ120" s="43"/>
      <c r="VCK120" s="43"/>
      <c r="VCL120" s="43"/>
      <c r="VCM120" s="43"/>
      <c r="VCN120" s="43"/>
      <c r="VCO120" s="43"/>
      <c r="VCP120" s="43"/>
      <c r="VCQ120" s="43"/>
      <c r="VCR120" s="43"/>
      <c r="VCS120" s="43"/>
      <c r="VCT120" s="43"/>
      <c r="VCU120" s="43"/>
      <c r="VCV120" s="43"/>
      <c r="VCW120" s="43"/>
      <c r="VCX120" s="43"/>
      <c r="VCY120" s="43"/>
      <c r="VCZ120" s="43"/>
      <c r="VDA120" s="43"/>
      <c r="VDB120" s="43"/>
      <c r="VDC120" s="43"/>
      <c r="VDD120" s="43"/>
      <c r="VDE120" s="43"/>
      <c r="VDF120" s="43"/>
      <c r="VDG120" s="43"/>
      <c r="VDH120" s="43"/>
      <c r="VDI120" s="43"/>
      <c r="VDJ120" s="43"/>
      <c r="VDK120" s="43"/>
      <c r="VDL120" s="43"/>
      <c r="VDM120" s="43"/>
      <c r="VDN120" s="43"/>
      <c r="VDO120" s="43"/>
      <c r="VDP120" s="43"/>
      <c r="VDQ120" s="43"/>
      <c r="VDR120" s="43"/>
      <c r="VDS120" s="43"/>
      <c r="VDT120" s="43"/>
      <c r="VDU120" s="43"/>
      <c r="VDV120" s="43"/>
      <c r="VDW120" s="43"/>
      <c r="VDX120" s="43"/>
      <c r="VDY120" s="43"/>
      <c r="VDZ120" s="43"/>
      <c r="VEA120" s="43"/>
      <c r="VEB120" s="43"/>
      <c r="VEC120" s="43"/>
      <c r="VED120" s="43"/>
      <c r="VEE120" s="43"/>
      <c r="VEF120" s="43"/>
      <c r="VEG120" s="43"/>
      <c r="VEH120" s="43"/>
      <c r="VEI120" s="43"/>
      <c r="VEJ120" s="43"/>
      <c r="VEK120" s="43"/>
      <c r="VEL120" s="43"/>
      <c r="VEM120" s="43"/>
      <c r="VEN120" s="43"/>
      <c r="VEO120" s="43"/>
      <c r="VEP120" s="43"/>
      <c r="VEQ120" s="43"/>
      <c r="VER120" s="43"/>
      <c r="VES120" s="43"/>
      <c r="VET120" s="43"/>
      <c r="VEU120" s="43"/>
      <c r="VEV120" s="43"/>
      <c r="VEW120" s="43"/>
      <c r="VEX120" s="43"/>
      <c r="VEY120" s="43"/>
      <c r="VEZ120" s="43"/>
      <c r="VFA120" s="43"/>
      <c r="VFB120" s="43"/>
      <c r="VFC120" s="43"/>
      <c r="VFD120" s="43"/>
      <c r="VFE120" s="43"/>
      <c r="VFF120" s="43"/>
      <c r="VFG120" s="43"/>
      <c r="VFH120" s="43"/>
      <c r="VFI120" s="43"/>
      <c r="VFJ120" s="43"/>
      <c r="VFK120" s="43"/>
      <c r="VFL120" s="43"/>
      <c r="VFM120" s="43"/>
      <c r="VFN120" s="43"/>
      <c r="VFO120" s="43"/>
      <c r="VFP120" s="43"/>
      <c r="VFQ120" s="43"/>
      <c r="VFR120" s="43"/>
      <c r="VFS120" s="43"/>
      <c r="VFT120" s="43"/>
      <c r="VFU120" s="43"/>
      <c r="VFV120" s="43"/>
      <c r="VFW120" s="43"/>
      <c r="VFX120" s="43"/>
      <c r="VFY120" s="43"/>
      <c r="VFZ120" s="43"/>
      <c r="VGA120" s="43"/>
      <c r="VGB120" s="43"/>
      <c r="VGC120" s="43"/>
      <c r="VGD120" s="43"/>
      <c r="VGE120" s="43"/>
      <c r="VGF120" s="43"/>
      <c r="VGG120" s="43"/>
      <c r="VGH120" s="43"/>
      <c r="VGI120" s="43"/>
      <c r="VGJ120" s="43"/>
      <c r="VGK120" s="43"/>
      <c r="VGL120" s="43"/>
      <c r="VGM120" s="43"/>
      <c r="VGN120" s="43"/>
      <c r="VGO120" s="43"/>
      <c r="VGP120" s="43"/>
      <c r="VGQ120" s="43"/>
      <c r="VGR120" s="43"/>
      <c r="VGS120" s="43"/>
      <c r="VGT120" s="43"/>
      <c r="VGU120" s="43"/>
      <c r="VGV120" s="43"/>
      <c r="VGW120" s="43"/>
      <c r="VGX120" s="43"/>
      <c r="VGY120" s="43"/>
      <c r="VGZ120" s="43"/>
      <c r="VHA120" s="43"/>
      <c r="VHB120" s="43"/>
      <c r="VHC120" s="43"/>
      <c r="VHD120" s="43"/>
      <c r="VHE120" s="43"/>
      <c r="VHF120" s="43"/>
      <c r="VHG120" s="43"/>
      <c r="VHH120" s="43"/>
      <c r="VHI120" s="43"/>
      <c r="VHJ120" s="43"/>
      <c r="VHK120" s="43"/>
      <c r="VHL120" s="43"/>
      <c r="VHM120" s="43"/>
      <c r="VHN120" s="43"/>
      <c r="VHO120" s="43"/>
      <c r="VHP120" s="43"/>
      <c r="VHQ120" s="43"/>
      <c r="VHR120" s="43"/>
      <c r="VHS120" s="43"/>
      <c r="VHT120" s="43"/>
      <c r="VHU120" s="43"/>
      <c r="VHV120" s="43"/>
      <c r="VHW120" s="43"/>
      <c r="VHX120" s="43"/>
      <c r="VHY120" s="43"/>
      <c r="VHZ120" s="43"/>
      <c r="VIA120" s="43"/>
      <c r="VIB120" s="43"/>
      <c r="VIC120" s="43"/>
      <c r="VID120" s="43"/>
      <c r="VIE120" s="43"/>
      <c r="VIF120" s="43"/>
      <c r="VIG120" s="43"/>
      <c r="VIH120" s="43"/>
      <c r="VII120" s="43"/>
      <c r="VIJ120" s="43"/>
      <c r="VIK120" s="43"/>
      <c r="VIL120" s="43"/>
      <c r="VIM120" s="43"/>
      <c r="VIN120" s="43"/>
      <c r="VIO120" s="43"/>
      <c r="VIP120" s="43"/>
      <c r="VIQ120" s="43"/>
      <c r="VIR120" s="43"/>
      <c r="VIS120" s="43"/>
      <c r="VIT120" s="43"/>
      <c r="VIU120" s="43"/>
      <c r="VIV120" s="43"/>
      <c r="VIW120" s="43"/>
      <c r="VIX120" s="43"/>
      <c r="VIY120" s="43"/>
      <c r="VIZ120" s="43"/>
      <c r="VJA120" s="43"/>
      <c r="VJB120" s="43"/>
      <c r="VJC120" s="43"/>
      <c r="VJD120" s="43"/>
      <c r="VJE120" s="43"/>
      <c r="VJF120" s="43"/>
      <c r="VJG120" s="43"/>
      <c r="VJH120" s="43"/>
      <c r="VJI120" s="43"/>
      <c r="VJJ120" s="43"/>
      <c r="VJK120" s="43"/>
      <c r="VJL120" s="43"/>
      <c r="VJM120" s="43"/>
      <c r="VJN120" s="43"/>
      <c r="VJO120" s="43"/>
      <c r="VJP120" s="43"/>
      <c r="VJQ120" s="43"/>
      <c r="VJR120" s="43"/>
      <c r="VJS120" s="43"/>
      <c r="VJT120" s="43"/>
      <c r="VJU120" s="43"/>
      <c r="VJV120" s="43"/>
      <c r="VJW120" s="43"/>
      <c r="VJX120" s="43"/>
      <c r="VJY120" s="43"/>
      <c r="VJZ120" s="43"/>
      <c r="VKA120" s="43"/>
      <c r="VKB120" s="43"/>
      <c r="VKC120" s="43"/>
      <c r="VKD120" s="43"/>
      <c r="VKE120" s="43"/>
      <c r="VKF120" s="43"/>
      <c r="VKG120" s="43"/>
      <c r="VKH120" s="43"/>
      <c r="VKI120" s="43"/>
      <c r="VKJ120" s="43"/>
      <c r="VKK120" s="43"/>
      <c r="VKL120" s="43"/>
      <c r="VKM120" s="43"/>
      <c r="VKN120" s="43"/>
      <c r="VKO120" s="43"/>
      <c r="VKP120" s="43"/>
      <c r="VKQ120" s="43"/>
      <c r="VKR120" s="43"/>
      <c r="VKS120" s="43"/>
      <c r="VKT120" s="43"/>
      <c r="VKU120" s="43"/>
      <c r="VKV120" s="43"/>
      <c r="VKW120" s="43"/>
      <c r="VKX120" s="43"/>
      <c r="VKY120" s="43"/>
      <c r="VKZ120" s="43"/>
      <c r="VLA120" s="43"/>
      <c r="VLB120" s="43"/>
      <c r="VLC120" s="43"/>
      <c r="VLD120" s="43"/>
      <c r="VLE120" s="43"/>
      <c r="VLF120" s="43"/>
      <c r="VLG120" s="43"/>
      <c r="VLH120" s="43"/>
      <c r="VLI120" s="43"/>
      <c r="VLJ120" s="43"/>
      <c r="VLK120" s="43"/>
      <c r="VLL120" s="43"/>
      <c r="VLM120" s="43"/>
      <c r="VLN120" s="43"/>
      <c r="VLO120" s="43"/>
      <c r="VLP120" s="43"/>
      <c r="VLQ120" s="43"/>
      <c r="VLR120" s="43"/>
      <c r="VLS120" s="43"/>
      <c r="VLT120" s="43"/>
      <c r="VLU120" s="43"/>
      <c r="VLV120" s="43"/>
      <c r="VLW120" s="43"/>
      <c r="VLX120" s="43"/>
      <c r="VLY120" s="43"/>
      <c r="VLZ120" s="43"/>
      <c r="VMA120" s="43"/>
      <c r="VMB120" s="43"/>
      <c r="VMC120" s="43"/>
      <c r="VMD120" s="43"/>
      <c r="VME120" s="43"/>
      <c r="VMF120" s="43"/>
      <c r="VMG120" s="43"/>
      <c r="VMH120" s="43"/>
      <c r="VMI120" s="43"/>
      <c r="VMJ120" s="43"/>
      <c r="VMK120" s="43"/>
      <c r="VML120" s="43"/>
      <c r="VMM120" s="43"/>
      <c r="VMN120" s="43"/>
      <c r="VMO120" s="43"/>
      <c r="VMP120" s="43"/>
      <c r="VMQ120" s="43"/>
      <c r="VMR120" s="43"/>
      <c r="VMS120" s="43"/>
      <c r="VMT120" s="43"/>
      <c r="VMU120" s="43"/>
      <c r="VMV120" s="43"/>
      <c r="VMW120" s="43"/>
      <c r="VMX120" s="43"/>
      <c r="VMY120" s="43"/>
      <c r="VMZ120" s="43"/>
      <c r="VNA120" s="43"/>
      <c r="VNB120" s="43"/>
      <c r="VNC120" s="43"/>
      <c r="VND120" s="43"/>
      <c r="VNE120" s="43"/>
      <c r="VNF120" s="43"/>
      <c r="VNG120" s="43"/>
      <c r="VNH120" s="43"/>
      <c r="VNI120" s="43"/>
      <c r="VNJ120" s="43"/>
      <c r="VNK120" s="43"/>
      <c r="VNL120" s="43"/>
      <c r="VNM120" s="43"/>
      <c r="VNN120" s="43"/>
      <c r="VNO120" s="43"/>
      <c r="VNP120" s="43"/>
      <c r="VNQ120" s="43"/>
      <c r="VNR120" s="43"/>
      <c r="VNS120" s="43"/>
      <c r="VNT120" s="43"/>
      <c r="VNU120" s="43"/>
      <c r="VNV120" s="43"/>
      <c r="VNW120" s="43"/>
      <c r="VNX120" s="43"/>
      <c r="VNY120" s="43"/>
      <c r="VNZ120" s="43"/>
      <c r="VOA120" s="43"/>
      <c r="VOB120" s="43"/>
      <c r="VOC120" s="43"/>
      <c r="VOD120" s="43"/>
      <c r="VOE120" s="43"/>
      <c r="VOF120" s="43"/>
      <c r="VOG120" s="43"/>
      <c r="VOH120" s="43"/>
      <c r="VOI120" s="43"/>
      <c r="VOJ120" s="43"/>
      <c r="VOK120" s="43"/>
      <c r="VOL120" s="43"/>
      <c r="VOM120" s="43"/>
      <c r="VON120" s="43"/>
      <c r="VOO120" s="43"/>
      <c r="VOP120" s="43"/>
      <c r="VOQ120" s="43"/>
      <c r="VOR120" s="43"/>
      <c r="VOS120" s="43"/>
      <c r="VOT120" s="43"/>
      <c r="VOU120" s="43"/>
      <c r="VOV120" s="43"/>
      <c r="VOW120" s="43"/>
      <c r="VOX120" s="43"/>
      <c r="VOY120" s="43"/>
      <c r="VOZ120" s="43"/>
      <c r="VPA120" s="43"/>
      <c r="VPB120" s="43"/>
      <c r="VPC120" s="43"/>
      <c r="VPD120" s="43"/>
      <c r="VPE120" s="43"/>
      <c r="VPF120" s="43"/>
      <c r="VPG120" s="43"/>
      <c r="VPH120" s="43"/>
      <c r="VPI120" s="43"/>
      <c r="VPJ120" s="43"/>
      <c r="VPK120" s="43"/>
      <c r="VPL120" s="43"/>
      <c r="VPM120" s="43"/>
      <c r="VPN120" s="43"/>
      <c r="VPO120" s="43"/>
      <c r="VPP120" s="43"/>
      <c r="VPQ120" s="43"/>
      <c r="VPR120" s="43"/>
      <c r="VPS120" s="43"/>
      <c r="VPT120" s="43"/>
      <c r="VPU120" s="43"/>
      <c r="VPV120" s="43"/>
      <c r="VPW120" s="43"/>
      <c r="VPX120" s="43"/>
      <c r="VPY120" s="43"/>
      <c r="VPZ120" s="43"/>
      <c r="VQA120" s="43"/>
      <c r="VQB120" s="43"/>
      <c r="VQC120" s="43"/>
      <c r="VQD120" s="43"/>
      <c r="VQE120" s="43"/>
      <c r="VQF120" s="43"/>
      <c r="VQG120" s="43"/>
      <c r="VQH120" s="43"/>
      <c r="VQI120" s="43"/>
      <c r="VQJ120" s="43"/>
      <c r="VQK120" s="43"/>
      <c r="VQL120" s="43"/>
      <c r="VQM120" s="43"/>
      <c r="VQN120" s="43"/>
      <c r="VQO120" s="43"/>
      <c r="VQP120" s="43"/>
      <c r="VQQ120" s="43"/>
      <c r="VQR120" s="43"/>
      <c r="VQS120" s="43"/>
      <c r="VQT120" s="43"/>
      <c r="VQU120" s="43"/>
      <c r="VQV120" s="43"/>
      <c r="VQW120" s="43"/>
      <c r="VQX120" s="43"/>
      <c r="VQY120" s="43"/>
      <c r="VQZ120" s="43"/>
      <c r="VRA120" s="43"/>
      <c r="VRB120" s="43"/>
      <c r="VRC120" s="43"/>
      <c r="VRD120" s="43"/>
      <c r="VRE120" s="43"/>
      <c r="VRF120" s="43"/>
      <c r="VRG120" s="43"/>
      <c r="VRH120" s="43"/>
      <c r="VRI120" s="43"/>
      <c r="VRJ120" s="43"/>
      <c r="VRK120" s="43"/>
      <c r="VRL120" s="43"/>
      <c r="VRM120" s="43"/>
      <c r="VRN120" s="43"/>
      <c r="VRO120" s="43"/>
      <c r="VRP120" s="43"/>
      <c r="VRQ120" s="43"/>
      <c r="VRR120" s="43"/>
      <c r="VRS120" s="43"/>
      <c r="VRT120" s="43"/>
      <c r="VRU120" s="43"/>
      <c r="VRV120" s="43"/>
      <c r="VRW120" s="43"/>
      <c r="VRX120" s="43"/>
      <c r="VRY120" s="43"/>
      <c r="VRZ120" s="43"/>
      <c r="VSA120" s="43"/>
      <c r="VSB120" s="43"/>
      <c r="VSC120" s="43"/>
      <c r="VSD120" s="43"/>
      <c r="VSE120" s="43"/>
      <c r="VSF120" s="43"/>
      <c r="VSG120" s="43"/>
      <c r="VSH120" s="43"/>
      <c r="VSI120" s="43"/>
      <c r="VSJ120" s="43"/>
      <c r="VSK120" s="43"/>
      <c r="VSL120" s="43"/>
      <c r="VSM120" s="43"/>
      <c r="VSN120" s="43"/>
      <c r="VSO120" s="43"/>
      <c r="VSP120" s="43"/>
      <c r="VSQ120" s="43"/>
      <c r="VSR120" s="43"/>
      <c r="VSS120" s="43"/>
      <c r="VST120" s="43"/>
      <c r="VSU120" s="43"/>
      <c r="VSV120" s="43"/>
      <c r="VSW120" s="43"/>
      <c r="VSX120" s="43"/>
      <c r="VSY120" s="43"/>
      <c r="VSZ120" s="43"/>
      <c r="VTA120" s="43"/>
      <c r="VTB120" s="43"/>
      <c r="VTC120" s="43"/>
      <c r="VTD120" s="43"/>
      <c r="VTE120" s="43"/>
      <c r="VTF120" s="43"/>
      <c r="VTG120" s="43"/>
      <c r="VTH120" s="43"/>
      <c r="VTI120" s="43"/>
      <c r="VTJ120" s="43"/>
      <c r="VTK120" s="43"/>
      <c r="VTL120" s="43"/>
      <c r="VTM120" s="43"/>
      <c r="VTN120" s="43"/>
      <c r="VTO120" s="43"/>
      <c r="VTP120" s="43"/>
      <c r="VTQ120" s="43"/>
      <c r="VTR120" s="43"/>
      <c r="VTS120" s="43"/>
      <c r="VTT120" s="43"/>
      <c r="VTU120" s="43"/>
      <c r="VTV120" s="43"/>
      <c r="VTW120" s="43"/>
      <c r="VTX120" s="43"/>
      <c r="VTY120" s="43"/>
      <c r="VTZ120" s="43"/>
      <c r="VUA120" s="43"/>
      <c r="VUB120" s="43"/>
      <c r="VUC120" s="43"/>
      <c r="VUD120" s="43"/>
      <c r="VUE120" s="43"/>
      <c r="VUF120" s="43"/>
      <c r="VUG120" s="43"/>
      <c r="VUH120" s="43"/>
      <c r="VUI120" s="43"/>
      <c r="VUJ120" s="43"/>
      <c r="VUK120" s="43"/>
      <c r="VUL120" s="43"/>
      <c r="VUM120" s="43"/>
      <c r="VUN120" s="43"/>
      <c r="VUO120" s="43"/>
      <c r="VUP120" s="43"/>
      <c r="VUQ120" s="43"/>
      <c r="VUR120" s="43"/>
      <c r="VUS120" s="43"/>
      <c r="VUT120" s="43"/>
      <c r="VUU120" s="43"/>
      <c r="VUV120" s="43"/>
      <c r="VUW120" s="43"/>
      <c r="VUX120" s="43"/>
      <c r="VUY120" s="43"/>
      <c r="VUZ120" s="43"/>
      <c r="VVA120" s="43"/>
      <c r="VVB120" s="43"/>
      <c r="VVC120" s="43"/>
      <c r="VVD120" s="43"/>
      <c r="VVE120" s="43"/>
      <c r="VVF120" s="43"/>
      <c r="VVG120" s="43"/>
      <c r="VVH120" s="43"/>
      <c r="VVI120" s="43"/>
      <c r="VVJ120" s="43"/>
      <c r="VVK120" s="43"/>
      <c r="VVL120" s="43"/>
      <c r="VVM120" s="43"/>
      <c r="VVN120" s="43"/>
      <c r="VVO120" s="43"/>
      <c r="VVP120" s="43"/>
      <c r="VVQ120" s="43"/>
      <c r="VVR120" s="43"/>
      <c r="VVS120" s="43"/>
      <c r="VVT120" s="43"/>
      <c r="VVU120" s="43"/>
      <c r="VVV120" s="43"/>
      <c r="VVW120" s="43"/>
      <c r="VVX120" s="43"/>
      <c r="VVY120" s="43"/>
      <c r="VVZ120" s="43"/>
      <c r="VWA120" s="43"/>
      <c r="VWB120" s="43"/>
      <c r="VWC120" s="43"/>
      <c r="VWD120" s="43"/>
      <c r="VWE120" s="43"/>
      <c r="VWF120" s="43"/>
      <c r="VWG120" s="43"/>
      <c r="VWH120" s="43"/>
      <c r="VWI120" s="43"/>
      <c r="VWJ120" s="43"/>
      <c r="VWK120" s="43"/>
      <c r="VWL120" s="43"/>
      <c r="VWM120" s="43"/>
      <c r="VWN120" s="43"/>
      <c r="VWO120" s="43"/>
      <c r="VWP120" s="43"/>
      <c r="VWQ120" s="43"/>
      <c r="VWR120" s="43"/>
      <c r="VWS120" s="43"/>
      <c r="VWT120" s="43"/>
      <c r="VWU120" s="43"/>
      <c r="VWV120" s="43"/>
      <c r="VWW120" s="43"/>
      <c r="VWX120" s="43"/>
      <c r="VWY120" s="43"/>
      <c r="VWZ120" s="43"/>
      <c r="VXA120" s="43"/>
      <c r="VXB120" s="43"/>
      <c r="VXC120" s="43"/>
      <c r="VXD120" s="43"/>
      <c r="VXE120" s="43"/>
      <c r="VXF120" s="43"/>
      <c r="VXG120" s="43"/>
      <c r="VXH120" s="43"/>
      <c r="VXI120" s="43"/>
      <c r="VXJ120" s="43"/>
      <c r="VXK120" s="43"/>
      <c r="VXL120" s="43"/>
      <c r="VXM120" s="43"/>
      <c r="VXN120" s="43"/>
      <c r="VXO120" s="43"/>
      <c r="VXP120" s="43"/>
      <c r="VXQ120" s="43"/>
      <c r="VXR120" s="43"/>
      <c r="VXS120" s="43"/>
      <c r="VXT120" s="43"/>
      <c r="VXU120" s="43"/>
      <c r="VXV120" s="43"/>
      <c r="VXW120" s="43"/>
      <c r="VXX120" s="43"/>
      <c r="VXY120" s="43"/>
      <c r="VXZ120" s="43"/>
      <c r="VYA120" s="43"/>
      <c r="VYB120" s="43"/>
      <c r="VYC120" s="43"/>
      <c r="VYD120" s="43"/>
      <c r="VYE120" s="43"/>
      <c r="VYF120" s="43"/>
      <c r="VYG120" s="43"/>
      <c r="VYH120" s="43"/>
      <c r="VYI120" s="43"/>
      <c r="VYJ120" s="43"/>
      <c r="VYK120" s="43"/>
      <c r="VYL120" s="43"/>
      <c r="VYM120" s="43"/>
      <c r="VYN120" s="43"/>
      <c r="VYO120" s="43"/>
      <c r="VYP120" s="43"/>
      <c r="VYQ120" s="43"/>
      <c r="VYR120" s="43"/>
      <c r="VYS120" s="43"/>
      <c r="VYT120" s="43"/>
      <c r="VYU120" s="43"/>
      <c r="VYV120" s="43"/>
      <c r="VYW120" s="43"/>
      <c r="VYX120" s="43"/>
      <c r="VYY120" s="43"/>
      <c r="VYZ120" s="43"/>
      <c r="VZA120" s="43"/>
      <c r="VZB120" s="43"/>
      <c r="VZC120" s="43"/>
      <c r="VZD120" s="43"/>
      <c r="VZE120" s="43"/>
      <c r="VZF120" s="43"/>
      <c r="VZG120" s="43"/>
      <c r="VZH120" s="43"/>
      <c r="VZI120" s="43"/>
      <c r="VZJ120" s="43"/>
      <c r="VZK120" s="43"/>
      <c r="VZL120" s="43"/>
      <c r="VZM120" s="43"/>
      <c r="VZN120" s="43"/>
      <c r="VZO120" s="43"/>
      <c r="VZP120" s="43"/>
      <c r="VZQ120" s="43"/>
      <c r="VZR120" s="43"/>
      <c r="VZS120" s="43"/>
      <c r="VZT120" s="43"/>
      <c r="VZU120" s="43"/>
      <c r="VZV120" s="43"/>
      <c r="VZW120" s="43"/>
      <c r="VZX120" s="43"/>
      <c r="VZY120" s="43"/>
      <c r="VZZ120" s="43"/>
      <c r="WAA120" s="43"/>
      <c r="WAB120" s="43"/>
      <c r="WAC120" s="43"/>
      <c r="WAD120" s="43"/>
      <c r="WAE120" s="43"/>
      <c r="WAF120" s="43"/>
      <c r="WAG120" s="43"/>
      <c r="WAH120" s="43"/>
      <c r="WAI120" s="43"/>
      <c r="WAJ120" s="43"/>
      <c r="WAK120" s="43"/>
      <c r="WAL120" s="43"/>
      <c r="WAM120" s="43"/>
      <c r="WAN120" s="43"/>
      <c r="WAO120" s="43"/>
      <c r="WAP120" s="43"/>
      <c r="WAQ120" s="43"/>
      <c r="WAR120" s="43"/>
      <c r="WAS120" s="43"/>
      <c r="WAT120" s="43"/>
      <c r="WAU120" s="43"/>
      <c r="WAV120" s="43"/>
      <c r="WAW120" s="43"/>
      <c r="WAX120" s="43"/>
      <c r="WAY120" s="43"/>
      <c r="WAZ120" s="43"/>
      <c r="WBA120" s="43"/>
      <c r="WBB120" s="43"/>
      <c r="WBC120" s="43"/>
      <c r="WBD120" s="43"/>
      <c r="WBE120" s="43"/>
      <c r="WBF120" s="43"/>
      <c r="WBG120" s="43"/>
      <c r="WBH120" s="43"/>
      <c r="WBI120" s="43"/>
      <c r="WBJ120" s="43"/>
      <c r="WBK120" s="43"/>
      <c r="WBL120" s="43"/>
      <c r="WBM120" s="43"/>
      <c r="WBN120" s="43"/>
      <c r="WBO120" s="43"/>
      <c r="WBP120" s="43"/>
      <c r="WBQ120" s="43"/>
      <c r="WBR120" s="43"/>
      <c r="WBS120" s="43"/>
      <c r="WBT120" s="43"/>
      <c r="WBU120" s="43"/>
      <c r="WBV120" s="43"/>
      <c r="WBW120" s="43"/>
      <c r="WBX120" s="43"/>
      <c r="WBY120" s="43"/>
      <c r="WBZ120" s="43"/>
      <c r="WCA120" s="43"/>
      <c r="WCB120" s="43"/>
      <c r="WCC120" s="43"/>
      <c r="WCD120" s="43"/>
      <c r="WCE120" s="43"/>
      <c r="WCF120" s="43"/>
      <c r="WCG120" s="43"/>
      <c r="WCH120" s="43"/>
      <c r="WCI120" s="43"/>
      <c r="WCJ120" s="43"/>
      <c r="WCK120" s="43"/>
      <c r="WCL120" s="43"/>
      <c r="WCM120" s="43"/>
      <c r="WCN120" s="43"/>
      <c r="WCO120" s="43"/>
      <c r="WCP120" s="43"/>
      <c r="WCQ120" s="43"/>
      <c r="WCR120" s="43"/>
      <c r="WCS120" s="43"/>
      <c r="WCT120" s="43"/>
      <c r="WCU120" s="43"/>
      <c r="WCV120" s="43"/>
      <c r="WCW120" s="43"/>
      <c r="WCX120" s="43"/>
      <c r="WCY120" s="43"/>
      <c r="WCZ120" s="43"/>
      <c r="WDA120" s="43"/>
      <c r="WDB120" s="43"/>
      <c r="WDC120" s="43"/>
      <c r="WDD120" s="43"/>
      <c r="WDE120" s="43"/>
      <c r="WDF120" s="43"/>
      <c r="WDG120" s="43"/>
      <c r="WDH120" s="43"/>
      <c r="WDI120" s="43"/>
      <c r="WDJ120" s="43"/>
      <c r="WDK120" s="43"/>
      <c r="WDL120" s="43"/>
      <c r="WDM120" s="43"/>
      <c r="WDN120" s="43"/>
      <c r="WDO120" s="43"/>
      <c r="WDP120" s="43"/>
      <c r="WDQ120" s="43"/>
      <c r="WDR120" s="43"/>
      <c r="WDS120" s="43"/>
      <c r="WDT120" s="43"/>
      <c r="WDU120" s="43"/>
      <c r="WDV120" s="43"/>
      <c r="WDW120" s="43"/>
      <c r="WDX120" s="43"/>
      <c r="WDY120" s="43"/>
      <c r="WDZ120" s="43"/>
      <c r="WEA120" s="43"/>
      <c r="WEB120" s="43"/>
      <c r="WEC120" s="43"/>
      <c r="WED120" s="43"/>
      <c r="WEE120" s="43"/>
      <c r="WEF120" s="43"/>
      <c r="WEG120" s="43"/>
      <c r="WEH120" s="43"/>
      <c r="WEI120" s="43"/>
      <c r="WEJ120" s="43"/>
      <c r="WEK120" s="43"/>
      <c r="WEL120" s="43"/>
      <c r="WEM120" s="43"/>
      <c r="WEN120" s="43"/>
      <c r="WEO120" s="43"/>
      <c r="WEP120" s="43"/>
      <c r="WEQ120" s="43"/>
      <c r="WER120" s="43"/>
      <c r="WES120" s="43"/>
      <c r="WET120" s="43"/>
      <c r="WEU120" s="43"/>
      <c r="WEV120" s="43"/>
      <c r="WEW120" s="43"/>
      <c r="WEX120" s="43"/>
      <c r="WEY120" s="43"/>
      <c r="WEZ120" s="43"/>
      <c r="WFA120" s="43"/>
      <c r="WFB120" s="43"/>
      <c r="WFC120" s="43"/>
      <c r="WFD120" s="43"/>
      <c r="WFE120" s="43"/>
      <c r="WFF120" s="43"/>
      <c r="WFG120" s="43"/>
      <c r="WFH120" s="43"/>
      <c r="WFI120" s="43"/>
      <c r="WFJ120" s="43"/>
      <c r="WFK120" s="43"/>
      <c r="WFL120" s="43"/>
      <c r="WFM120" s="43"/>
      <c r="WFN120" s="43"/>
      <c r="WFO120" s="43"/>
      <c r="WFP120" s="43"/>
      <c r="WFQ120" s="43"/>
      <c r="WFR120" s="43"/>
      <c r="WFS120" s="43"/>
      <c r="WFT120" s="43"/>
      <c r="WFU120" s="43"/>
      <c r="WFV120" s="43"/>
      <c r="WFW120" s="43"/>
      <c r="WFX120" s="43"/>
      <c r="WFY120" s="43"/>
      <c r="WFZ120" s="43"/>
      <c r="WGA120" s="43"/>
      <c r="WGB120" s="43"/>
      <c r="WGC120" s="43"/>
      <c r="WGD120" s="43"/>
      <c r="WGE120" s="43"/>
      <c r="WGF120" s="43"/>
      <c r="WGG120" s="43"/>
      <c r="WGH120" s="43"/>
      <c r="WGI120" s="43"/>
      <c r="WGJ120" s="43"/>
      <c r="WGK120" s="43"/>
      <c r="WGL120" s="43"/>
      <c r="WGM120" s="43"/>
      <c r="WGN120" s="43"/>
      <c r="WGO120" s="43"/>
      <c r="WGP120" s="43"/>
      <c r="WGQ120" s="43"/>
      <c r="WGR120" s="43"/>
      <c r="WGS120" s="43"/>
      <c r="WGT120" s="43"/>
      <c r="WGU120" s="43"/>
      <c r="WGV120" s="43"/>
      <c r="WGW120" s="43"/>
      <c r="WGX120" s="43"/>
      <c r="WGY120" s="43"/>
      <c r="WGZ120" s="43"/>
      <c r="WHA120" s="43"/>
      <c r="WHB120" s="43"/>
      <c r="WHC120" s="43"/>
      <c r="WHD120" s="43"/>
      <c r="WHE120" s="43"/>
      <c r="WHF120" s="43"/>
      <c r="WHG120" s="43"/>
      <c r="WHH120" s="43"/>
      <c r="WHI120" s="43"/>
      <c r="WHJ120" s="43"/>
      <c r="WHK120" s="43"/>
      <c r="WHL120" s="43"/>
      <c r="WHM120" s="43"/>
      <c r="WHN120" s="43"/>
      <c r="WHO120" s="43"/>
      <c r="WHP120" s="43"/>
      <c r="WHQ120" s="43"/>
      <c r="WHR120" s="43"/>
      <c r="WHS120" s="43"/>
      <c r="WHT120" s="43"/>
      <c r="WHU120" s="43"/>
      <c r="WHV120" s="43"/>
      <c r="WHW120" s="43"/>
      <c r="WHX120" s="43"/>
      <c r="WHY120" s="43"/>
      <c r="WHZ120" s="43"/>
      <c r="WIA120" s="43"/>
      <c r="WIB120" s="43"/>
      <c r="WIC120" s="43"/>
      <c r="WID120" s="43"/>
      <c r="WIE120" s="43"/>
      <c r="WIF120" s="43"/>
      <c r="WIG120" s="43"/>
      <c r="WIH120" s="43"/>
      <c r="WII120" s="43"/>
      <c r="WIJ120" s="43"/>
      <c r="WIK120" s="43"/>
      <c r="WIL120" s="43"/>
      <c r="WIM120" s="43"/>
      <c r="WIN120" s="43"/>
      <c r="WIO120" s="43"/>
      <c r="WIP120" s="43"/>
      <c r="WIQ120" s="43"/>
      <c r="WIR120" s="43"/>
      <c r="WIS120" s="43"/>
      <c r="WIT120" s="43"/>
      <c r="WIU120" s="43"/>
      <c r="WIV120" s="43"/>
      <c r="WIW120" s="43"/>
      <c r="WIX120" s="43"/>
      <c r="WIY120" s="43"/>
      <c r="WIZ120" s="43"/>
      <c r="WJA120" s="43"/>
      <c r="WJB120" s="43"/>
      <c r="WJC120" s="43"/>
      <c r="WJD120" s="43"/>
      <c r="WJE120" s="43"/>
      <c r="WJF120" s="43"/>
      <c r="WJG120" s="43"/>
      <c r="WJH120" s="43"/>
      <c r="WJI120" s="43"/>
      <c r="WJJ120" s="43"/>
      <c r="WJK120" s="43"/>
      <c r="WJL120" s="43"/>
      <c r="WJM120" s="43"/>
      <c r="WJN120" s="43"/>
      <c r="WJO120" s="43"/>
      <c r="WJP120" s="43"/>
      <c r="WJQ120" s="43"/>
      <c r="WJR120" s="43"/>
      <c r="WJS120" s="43"/>
      <c r="WJT120" s="43"/>
      <c r="WJU120" s="43"/>
      <c r="WJV120" s="43"/>
      <c r="WJW120" s="43"/>
      <c r="WJX120" s="43"/>
      <c r="WJY120" s="43"/>
      <c r="WJZ120" s="43"/>
      <c r="WKA120" s="43"/>
      <c r="WKB120" s="43"/>
      <c r="WKC120" s="43"/>
      <c r="WKD120" s="43"/>
      <c r="WKE120" s="43"/>
      <c r="WKF120" s="43"/>
      <c r="WKG120" s="43"/>
      <c r="WKH120" s="43"/>
      <c r="WKI120" s="43"/>
      <c r="WKJ120" s="43"/>
      <c r="WKK120" s="43"/>
      <c r="WKL120" s="43"/>
      <c r="WKM120" s="43"/>
      <c r="WKN120" s="43"/>
      <c r="WKO120" s="43"/>
      <c r="WKP120" s="43"/>
      <c r="WKQ120" s="43"/>
      <c r="WKR120" s="43"/>
      <c r="WKS120" s="43"/>
      <c r="WKT120" s="43"/>
      <c r="WKU120" s="43"/>
      <c r="WKV120" s="43"/>
      <c r="WKW120" s="43"/>
      <c r="WKX120" s="43"/>
      <c r="WKY120" s="43"/>
      <c r="WKZ120" s="43"/>
      <c r="WLA120" s="43"/>
      <c r="WLB120" s="43"/>
      <c r="WLC120" s="43"/>
      <c r="WLD120" s="43"/>
      <c r="WLE120" s="43"/>
      <c r="WLF120" s="43"/>
      <c r="WLG120" s="43"/>
      <c r="WLH120" s="43"/>
      <c r="WLI120" s="43"/>
      <c r="WLJ120" s="43"/>
      <c r="WLK120" s="43"/>
      <c r="WLL120" s="43"/>
      <c r="WLM120" s="43"/>
      <c r="WLN120" s="43"/>
      <c r="WLO120" s="43"/>
      <c r="WLP120" s="43"/>
      <c r="WLQ120" s="43"/>
      <c r="WLR120" s="43"/>
      <c r="WLS120" s="43"/>
      <c r="WLT120" s="43"/>
      <c r="WLU120" s="43"/>
      <c r="WLV120" s="43"/>
      <c r="WLW120" s="43"/>
      <c r="WLX120" s="43"/>
      <c r="WLY120" s="43"/>
      <c r="WLZ120" s="43"/>
      <c r="WMA120" s="43"/>
      <c r="WMB120" s="43"/>
      <c r="WMC120" s="43"/>
      <c r="WMD120" s="43"/>
      <c r="WME120" s="43"/>
      <c r="WMF120" s="43"/>
      <c r="WMG120" s="43"/>
      <c r="WMH120" s="43"/>
      <c r="WMI120" s="43"/>
      <c r="WMJ120" s="43"/>
      <c r="WMK120" s="43"/>
      <c r="WML120" s="43"/>
      <c r="WMM120" s="43"/>
      <c r="WMN120" s="43"/>
      <c r="WMO120" s="43"/>
      <c r="WMP120" s="43"/>
      <c r="WMQ120" s="43"/>
      <c r="WMR120" s="43"/>
      <c r="WMS120" s="43"/>
      <c r="WMT120" s="43"/>
      <c r="WMU120" s="43"/>
      <c r="WMV120" s="43"/>
      <c r="WMW120" s="43"/>
      <c r="WMX120" s="43"/>
      <c r="WMY120" s="43"/>
      <c r="WMZ120" s="43"/>
      <c r="WNA120" s="43"/>
      <c r="WNB120" s="43"/>
      <c r="WNC120" s="43"/>
      <c r="WND120" s="43"/>
      <c r="WNE120" s="43"/>
      <c r="WNF120" s="43"/>
      <c r="WNG120" s="43"/>
      <c r="WNH120" s="43"/>
      <c r="WNI120" s="43"/>
      <c r="WNJ120" s="43"/>
      <c r="WNK120" s="43"/>
      <c r="WNL120" s="43"/>
      <c r="WNM120" s="43"/>
      <c r="WNN120" s="43"/>
      <c r="WNO120" s="43"/>
      <c r="WNP120" s="43"/>
      <c r="WNQ120" s="43"/>
      <c r="WNR120" s="43"/>
      <c r="WNS120" s="43"/>
      <c r="WNT120" s="43"/>
      <c r="WNU120" s="43"/>
      <c r="WNV120" s="43"/>
      <c r="WNW120" s="43"/>
      <c r="WNX120" s="43"/>
      <c r="WNY120" s="43"/>
      <c r="WNZ120" s="43"/>
      <c r="WOA120" s="43"/>
      <c r="WOB120" s="43"/>
      <c r="WOC120" s="43"/>
      <c r="WOD120" s="43"/>
      <c r="WOE120" s="43"/>
      <c r="WOF120" s="43"/>
      <c r="WOG120" s="43"/>
      <c r="WOH120" s="43"/>
      <c r="WOI120" s="43"/>
      <c r="WOJ120" s="43"/>
      <c r="WOK120" s="43"/>
      <c r="WOL120" s="43"/>
      <c r="WOM120" s="43"/>
      <c r="WON120" s="43"/>
      <c r="WOO120" s="43"/>
      <c r="WOP120" s="43"/>
      <c r="WOQ120" s="43"/>
      <c r="WOR120" s="43"/>
      <c r="WOS120" s="43"/>
      <c r="WOT120" s="43"/>
      <c r="WOU120" s="43"/>
      <c r="WOV120" s="43"/>
      <c r="WOW120" s="43"/>
      <c r="WOX120" s="43"/>
      <c r="WOY120" s="43"/>
      <c r="WOZ120" s="43"/>
      <c r="WPA120" s="43"/>
      <c r="WPB120" s="43"/>
      <c r="WPC120" s="43"/>
      <c r="WPD120" s="43"/>
      <c r="WPE120" s="43"/>
      <c r="WPF120" s="43"/>
      <c r="WPG120" s="43"/>
      <c r="WPH120" s="43"/>
      <c r="WPI120" s="43"/>
      <c r="WPJ120" s="43"/>
      <c r="WPK120" s="43"/>
      <c r="WPL120" s="43"/>
      <c r="WPM120" s="43"/>
      <c r="WPN120" s="43"/>
      <c r="WPO120" s="43"/>
      <c r="WPP120" s="43"/>
      <c r="WPQ120" s="43"/>
      <c r="WPR120" s="43"/>
      <c r="WPS120" s="43"/>
      <c r="WPT120" s="43"/>
      <c r="WPU120" s="43"/>
      <c r="WPV120" s="43"/>
      <c r="WPW120" s="43"/>
      <c r="WPX120" s="43"/>
      <c r="WPY120" s="43"/>
      <c r="WPZ120" s="43"/>
      <c r="WQA120" s="43"/>
      <c r="WQB120" s="43"/>
      <c r="WQC120" s="43"/>
      <c r="WQD120" s="43"/>
      <c r="WQE120" s="43"/>
      <c r="WQF120" s="43"/>
      <c r="WQG120" s="43"/>
      <c r="WQH120" s="43"/>
      <c r="WQI120" s="43"/>
      <c r="WQJ120" s="43"/>
      <c r="WQK120" s="43"/>
      <c r="WQL120" s="43"/>
      <c r="WQM120" s="43"/>
      <c r="WQN120" s="43"/>
      <c r="WQO120" s="43"/>
      <c r="WQP120" s="43"/>
      <c r="WQQ120" s="43"/>
      <c r="WQR120" s="43"/>
      <c r="WQS120" s="43"/>
      <c r="WQT120" s="43"/>
      <c r="WQU120" s="43"/>
      <c r="WQV120" s="43"/>
      <c r="WQW120" s="43"/>
      <c r="WQX120" s="43"/>
      <c r="WQY120" s="43"/>
      <c r="WQZ120" s="43"/>
      <c r="WRA120" s="43"/>
      <c r="WRB120" s="43"/>
      <c r="WRC120" s="43"/>
      <c r="WRD120" s="43"/>
      <c r="WRE120" s="43"/>
      <c r="WRF120" s="43"/>
      <c r="WRG120" s="43"/>
      <c r="WRH120" s="43"/>
      <c r="WRI120" s="43"/>
      <c r="WRJ120" s="43"/>
      <c r="WRK120" s="43"/>
      <c r="WRL120" s="43"/>
      <c r="WRM120" s="43"/>
      <c r="WRN120" s="43"/>
      <c r="WRO120" s="43"/>
      <c r="WRP120" s="43"/>
      <c r="WRQ120" s="43"/>
      <c r="WRR120" s="43"/>
      <c r="WRS120" s="43"/>
      <c r="WRT120" s="43"/>
      <c r="WRU120" s="43"/>
      <c r="WRV120" s="43"/>
      <c r="WRW120" s="43"/>
      <c r="WRX120" s="43"/>
      <c r="WRY120" s="43"/>
      <c r="WRZ120" s="43"/>
      <c r="WSA120" s="43"/>
      <c r="WSB120" s="43"/>
      <c r="WSC120" s="43"/>
      <c r="WSD120" s="43"/>
      <c r="WSE120" s="43"/>
      <c r="WSF120" s="43"/>
      <c r="WSG120" s="43"/>
      <c r="WSH120" s="43"/>
      <c r="WSI120" s="43"/>
      <c r="WSJ120" s="43"/>
      <c r="WSK120" s="43"/>
      <c r="WSL120" s="43"/>
      <c r="WSM120" s="43"/>
      <c r="WSN120" s="43"/>
      <c r="WSO120" s="43"/>
      <c r="WSP120" s="43"/>
      <c r="WSQ120" s="43"/>
      <c r="WSR120" s="43"/>
      <c r="WSS120" s="43"/>
      <c r="WST120" s="43"/>
      <c r="WSU120" s="43"/>
      <c r="WSV120" s="43"/>
      <c r="WSW120" s="43"/>
      <c r="WSX120" s="43"/>
      <c r="WSY120" s="43"/>
      <c r="WSZ120" s="43"/>
      <c r="WTA120" s="43"/>
      <c r="WTB120" s="43"/>
      <c r="WTC120" s="43"/>
      <c r="WTD120" s="43"/>
      <c r="WTE120" s="43"/>
      <c r="WTF120" s="43"/>
      <c r="WTG120" s="43"/>
      <c r="WTH120" s="43"/>
      <c r="WTI120" s="43"/>
      <c r="WTJ120" s="43"/>
      <c r="WTK120" s="43"/>
      <c r="WTL120" s="43"/>
      <c r="WTM120" s="43"/>
      <c r="WTN120" s="43"/>
      <c r="WTO120" s="43"/>
      <c r="WTP120" s="43"/>
      <c r="WTQ120" s="43"/>
      <c r="WTR120" s="43"/>
      <c r="WTS120" s="43"/>
      <c r="WTT120" s="43"/>
      <c r="WTU120" s="43"/>
      <c r="WTV120" s="43"/>
      <c r="WTW120" s="43"/>
      <c r="WTX120" s="43"/>
      <c r="WTY120" s="43"/>
      <c r="WTZ120" s="43"/>
      <c r="WUA120" s="43"/>
      <c r="WUB120" s="43"/>
      <c r="WUC120" s="43"/>
      <c r="WUD120" s="43"/>
      <c r="WUE120" s="43"/>
      <c r="WUF120" s="43"/>
      <c r="WUG120" s="43"/>
      <c r="WUH120" s="43"/>
      <c r="WUI120" s="43"/>
      <c r="WUJ120" s="43"/>
      <c r="WUK120" s="43"/>
      <c r="WUL120" s="43"/>
      <c r="WUM120" s="43"/>
      <c r="WUN120" s="43"/>
      <c r="WUO120" s="43"/>
      <c r="WUP120" s="43"/>
      <c r="WUQ120" s="43"/>
      <c r="WUR120" s="43"/>
      <c r="WUS120" s="43"/>
      <c r="WUT120" s="43"/>
      <c r="WUU120" s="43"/>
      <c r="WUV120" s="43"/>
      <c r="WUW120" s="43"/>
      <c r="WUX120" s="43"/>
      <c r="WUY120" s="43"/>
      <c r="WUZ120" s="43"/>
      <c r="WVA120" s="43"/>
      <c r="WVB120" s="43"/>
      <c r="WVC120" s="43"/>
      <c r="WVD120" s="43"/>
      <c r="WVE120" s="43"/>
      <c r="WVF120" s="43"/>
      <c r="WVG120" s="43"/>
      <c r="WVH120" s="43"/>
      <c r="WVI120" s="43"/>
      <c r="WVJ120" s="43"/>
      <c r="WVK120" s="43"/>
      <c r="WVL120" s="43"/>
      <c r="WVM120" s="43"/>
      <c r="WVN120" s="43"/>
      <c r="WVO120" s="43"/>
      <c r="WVP120" s="43"/>
      <c r="WVQ120" s="43"/>
      <c r="WVR120" s="43"/>
      <c r="WVS120" s="43"/>
      <c r="WVT120" s="43"/>
      <c r="WVU120" s="43"/>
      <c r="WVV120" s="43"/>
      <c r="WVW120" s="43"/>
      <c r="WVX120" s="43"/>
      <c r="WVY120" s="43"/>
      <c r="WVZ120" s="43"/>
      <c r="WWA120" s="43"/>
      <c r="WWB120" s="43"/>
      <c r="WWC120" s="43"/>
      <c r="WWD120" s="43"/>
      <c r="WWE120" s="43"/>
      <c r="WWF120" s="43"/>
      <c r="WWG120" s="43"/>
      <c r="WWH120" s="43"/>
      <c r="WWI120" s="43"/>
      <c r="WWJ120" s="43"/>
      <c r="WWK120" s="43"/>
      <c r="WWL120" s="43"/>
      <c r="WWM120" s="43"/>
      <c r="WWN120" s="43"/>
      <c r="WWO120" s="43"/>
      <c r="WWP120" s="43"/>
      <c r="WWQ120" s="43"/>
      <c r="WWR120" s="43"/>
      <c r="WWS120" s="43"/>
      <c r="WWT120" s="43"/>
      <c r="WWU120" s="43"/>
      <c r="WWV120" s="43"/>
      <c r="WWW120" s="43"/>
      <c r="WWX120" s="43"/>
      <c r="WWY120" s="43"/>
      <c r="WWZ120" s="43"/>
      <c r="WXA120" s="43"/>
      <c r="WXB120" s="43"/>
      <c r="WXC120" s="43"/>
      <c r="WXD120" s="43"/>
      <c r="WXE120" s="43"/>
      <c r="WXF120" s="43"/>
      <c r="WXG120" s="43"/>
      <c r="WXH120" s="43"/>
      <c r="WXI120" s="43"/>
      <c r="WXJ120" s="43"/>
      <c r="WXK120" s="43"/>
      <c r="WXL120" s="43"/>
      <c r="WXM120" s="43"/>
      <c r="WXN120" s="43"/>
      <c r="WXO120" s="43"/>
      <c r="WXP120" s="43"/>
      <c r="WXQ120" s="43"/>
      <c r="WXR120" s="43"/>
      <c r="WXS120" s="43"/>
      <c r="WXT120" s="43"/>
      <c r="WXU120" s="43"/>
      <c r="WXV120" s="43"/>
      <c r="WXW120" s="43"/>
      <c r="WXX120" s="43"/>
      <c r="WXY120" s="43"/>
      <c r="WXZ120" s="43"/>
      <c r="WYA120" s="43"/>
      <c r="WYB120" s="43"/>
      <c r="WYC120" s="43"/>
      <c r="WYD120" s="43"/>
      <c r="WYE120" s="43"/>
      <c r="WYF120" s="43"/>
      <c r="WYG120" s="43"/>
      <c r="WYH120" s="43"/>
      <c r="WYI120" s="43"/>
      <c r="WYJ120" s="43"/>
      <c r="WYK120" s="43"/>
      <c r="WYL120" s="43"/>
      <c r="WYM120" s="43"/>
      <c r="WYN120" s="43"/>
      <c r="WYO120" s="43"/>
      <c r="WYP120" s="43"/>
      <c r="WYQ120" s="43"/>
      <c r="WYR120" s="43"/>
      <c r="WYS120" s="43"/>
      <c r="WYT120" s="43"/>
      <c r="WYU120" s="43"/>
      <c r="WYV120" s="43"/>
      <c r="WYW120" s="43"/>
      <c r="WYX120" s="43"/>
      <c r="WYY120" s="43"/>
      <c r="WYZ120" s="43"/>
      <c r="WZA120" s="43"/>
      <c r="WZB120" s="43"/>
      <c r="WZC120" s="43"/>
      <c r="WZD120" s="43"/>
      <c r="WZE120" s="43"/>
      <c r="WZF120" s="43"/>
      <c r="WZG120" s="43"/>
      <c r="WZH120" s="43"/>
      <c r="WZI120" s="43"/>
      <c r="WZJ120" s="43"/>
      <c r="WZK120" s="43"/>
      <c r="WZL120" s="43"/>
      <c r="WZM120" s="43"/>
      <c r="WZN120" s="43"/>
      <c r="WZO120" s="43"/>
      <c r="WZP120" s="43"/>
      <c r="WZQ120" s="43"/>
      <c r="WZR120" s="43"/>
      <c r="WZS120" s="43"/>
      <c r="WZT120" s="43"/>
      <c r="WZU120" s="43"/>
      <c r="WZV120" s="43"/>
      <c r="WZW120" s="43"/>
      <c r="WZX120" s="43"/>
      <c r="WZY120" s="43"/>
      <c r="WZZ120" s="43"/>
      <c r="XAA120" s="43"/>
      <c r="XAB120" s="43"/>
      <c r="XAC120" s="43"/>
      <c r="XAD120" s="43"/>
      <c r="XAE120" s="43"/>
      <c r="XAF120" s="43"/>
      <c r="XAG120" s="43"/>
      <c r="XAH120" s="43"/>
      <c r="XAI120" s="43"/>
      <c r="XAJ120" s="43"/>
      <c r="XAK120" s="43"/>
      <c r="XAL120" s="43"/>
      <c r="XAM120" s="43"/>
      <c r="XAN120" s="43"/>
      <c r="XAO120" s="43"/>
      <c r="XAP120" s="43"/>
      <c r="XAQ120" s="43"/>
      <c r="XAR120" s="43"/>
      <c r="XAS120" s="43"/>
      <c r="XAT120" s="43"/>
      <c r="XAU120" s="43"/>
      <c r="XAV120" s="43"/>
      <c r="XAW120" s="43"/>
      <c r="XAX120" s="43"/>
      <c r="XAY120" s="43"/>
      <c r="XAZ120" s="43"/>
      <c r="XBA120" s="43"/>
      <c r="XBB120" s="43"/>
      <c r="XBC120" s="43"/>
      <c r="XBD120" s="43"/>
      <c r="XBE120" s="43"/>
      <c r="XBF120" s="43"/>
      <c r="XBG120" s="43"/>
      <c r="XBH120" s="43"/>
      <c r="XBI120" s="43"/>
      <c r="XBJ120" s="43"/>
      <c r="XBK120" s="43"/>
      <c r="XBL120" s="43"/>
      <c r="XBM120" s="43"/>
      <c r="XBN120" s="43"/>
      <c r="XBO120" s="43"/>
      <c r="XBP120" s="43"/>
      <c r="XBQ120" s="43"/>
      <c r="XBR120" s="43"/>
      <c r="XBS120" s="43"/>
      <c r="XBT120" s="43"/>
      <c r="XBU120" s="43"/>
      <c r="XBV120" s="43"/>
      <c r="XBW120" s="43"/>
      <c r="XBX120" s="43"/>
      <c r="XBY120" s="43"/>
      <c r="XBZ120" s="43"/>
      <c r="XCA120" s="43"/>
      <c r="XCB120" s="43"/>
      <c r="XCC120" s="43"/>
      <c r="XCD120" s="43"/>
      <c r="XCE120" s="43"/>
      <c r="XCF120" s="43"/>
      <c r="XCG120" s="43"/>
      <c r="XCH120" s="43"/>
      <c r="XCI120" s="43"/>
      <c r="XCJ120" s="43"/>
      <c r="XCK120" s="43"/>
      <c r="XCL120" s="43"/>
      <c r="XCM120" s="43"/>
      <c r="XCN120" s="43"/>
      <c r="XCO120" s="43"/>
      <c r="XCP120" s="43"/>
      <c r="XCQ120" s="43"/>
      <c r="XCR120" s="43"/>
      <c r="XCS120" s="43"/>
      <c r="XCT120" s="43"/>
      <c r="XCU120" s="43"/>
      <c r="XCV120" s="43"/>
      <c r="XCW120" s="43"/>
      <c r="XCX120" s="43"/>
      <c r="XCY120" s="43"/>
      <c r="XCZ120" s="43"/>
      <c r="XDA120" s="43"/>
      <c r="XDB120" s="43"/>
      <c r="XDC120" s="43"/>
      <c r="XDD120" s="43"/>
      <c r="XDE120" s="43"/>
      <c r="XDF120" s="43"/>
      <c r="XDG120" s="43"/>
      <c r="XDH120" s="43"/>
      <c r="XDI120" s="43"/>
      <c r="XDJ120" s="43"/>
      <c r="XDK120" s="43"/>
      <c r="XDL120" s="43"/>
      <c r="XDM120" s="43"/>
      <c r="XDN120" s="43"/>
      <c r="XDO120" s="43"/>
      <c r="XDP120" s="43"/>
      <c r="XDQ120" s="43"/>
      <c r="XDR120" s="43"/>
      <c r="XDS120" s="43"/>
      <c r="XDT120" s="43"/>
      <c r="XDU120" s="43"/>
      <c r="XDV120" s="43"/>
      <c r="XDW120" s="43"/>
      <c r="XDX120" s="43"/>
      <c r="XDY120" s="43"/>
      <c r="XDZ120" s="43"/>
      <c r="XEA120" s="43"/>
      <c r="XEB120" s="43"/>
      <c r="XEC120" s="43"/>
      <c r="XED120" s="43"/>
      <c r="XEE120" s="43"/>
      <c r="XEF120" s="43"/>
      <c r="XEG120" s="43"/>
      <c r="XEH120" s="43"/>
      <c r="XEI120" s="43"/>
      <c r="XEJ120" s="43"/>
    </row>
    <row r="121" spans="1:16364" s="45" customFormat="1" ht="12" hidden="1" customHeight="1" x14ac:dyDescent="0.3">
      <c r="A121" s="3"/>
      <c r="B121" s="3"/>
      <c r="C121" s="3"/>
      <c r="D121" s="3"/>
      <c r="E121" s="3"/>
      <c r="F121" s="3"/>
      <c r="G121" s="3"/>
      <c r="H121" s="3"/>
      <c r="I121" s="3"/>
      <c r="J121" s="3"/>
      <c r="K121" s="3"/>
      <c r="L121" s="3"/>
      <c r="M121" s="3"/>
      <c r="N121" s="3"/>
      <c r="O121" s="3"/>
      <c r="P121" s="3"/>
      <c r="Q121" s="3"/>
      <c r="R121" s="3"/>
      <c r="S121" s="43"/>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c r="BI121" s="43"/>
      <c r="BJ121" s="43"/>
      <c r="BK121" s="43"/>
      <c r="BL121" s="43"/>
      <c r="BM121" s="43"/>
      <c r="BN121" s="43"/>
      <c r="BO121" s="43"/>
      <c r="BP121" s="43"/>
      <c r="BQ121" s="43"/>
      <c r="BR121" s="43"/>
      <c r="BS121" s="43"/>
      <c r="BT121" s="43"/>
      <c r="BU121" s="43"/>
      <c r="BV121" s="43"/>
      <c r="BW121" s="43"/>
      <c r="BX121" s="43"/>
      <c r="BY121" s="43"/>
      <c r="BZ121" s="43"/>
      <c r="CA121" s="43"/>
      <c r="CB121" s="43"/>
      <c r="CC121" s="43"/>
      <c r="CD121" s="43"/>
      <c r="CE121" s="43"/>
      <c r="CF121" s="43"/>
      <c r="CG121" s="43"/>
      <c r="CH121" s="43"/>
      <c r="CI121" s="43"/>
      <c r="CJ121" s="43"/>
      <c r="CK121" s="43"/>
      <c r="CL121" s="43"/>
      <c r="CM121" s="43"/>
      <c r="CN121" s="43"/>
      <c r="CO121" s="43"/>
      <c r="CP121" s="43"/>
      <c r="CQ121" s="43"/>
      <c r="CR121" s="43"/>
      <c r="CS121" s="43"/>
      <c r="CT121" s="43"/>
      <c r="CU121" s="43"/>
      <c r="CV121" s="43"/>
      <c r="CW121" s="43"/>
      <c r="CX121" s="43"/>
      <c r="CY121" s="43"/>
      <c r="CZ121" s="43"/>
      <c r="DA121" s="43"/>
      <c r="DB121" s="43"/>
      <c r="DC121" s="43"/>
      <c r="DD121" s="43"/>
      <c r="DE121" s="43"/>
      <c r="DF121" s="43"/>
      <c r="DG121" s="43"/>
      <c r="DH121" s="43"/>
      <c r="DI121" s="43"/>
      <c r="DJ121" s="43"/>
      <c r="DK121" s="43"/>
      <c r="DL121" s="43"/>
      <c r="DM121" s="43"/>
      <c r="DN121" s="43"/>
      <c r="DO121" s="43"/>
      <c r="DP121" s="43"/>
      <c r="DQ121" s="43"/>
      <c r="DR121" s="43"/>
      <c r="DS121" s="43"/>
      <c r="DT121" s="43"/>
      <c r="DU121" s="43"/>
      <c r="DV121" s="43"/>
      <c r="DW121" s="43"/>
      <c r="DX121" s="43"/>
      <c r="DY121" s="43"/>
      <c r="DZ121" s="43"/>
      <c r="EA121" s="43"/>
      <c r="EB121" s="43"/>
      <c r="EC121" s="43"/>
      <c r="ED121" s="43"/>
      <c r="EE121" s="43"/>
      <c r="EF121" s="43"/>
      <c r="EG121" s="43"/>
      <c r="EH121" s="43"/>
      <c r="EI121" s="43"/>
      <c r="EJ121" s="43"/>
      <c r="EK121" s="43"/>
      <c r="EL121" s="43"/>
      <c r="EM121" s="43"/>
      <c r="EN121" s="43"/>
      <c r="EO121" s="43"/>
      <c r="EP121" s="43"/>
      <c r="EQ121" s="43"/>
      <c r="ER121" s="43"/>
      <c r="ES121" s="43"/>
      <c r="ET121" s="43"/>
      <c r="EU121" s="43"/>
      <c r="EV121" s="43"/>
      <c r="EW121" s="43"/>
      <c r="EX121" s="43"/>
      <c r="EY121" s="43"/>
      <c r="EZ121" s="43"/>
      <c r="FA121" s="43"/>
      <c r="FB121" s="43"/>
      <c r="FC121" s="43"/>
      <c r="FD121" s="43"/>
      <c r="FE121" s="43"/>
      <c r="FF121" s="43"/>
      <c r="FG121" s="43"/>
      <c r="FH121" s="43"/>
      <c r="FI121" s="43"/>
      <c r="FJ121" s="43"/>
      <c r="FK121" s="43"/>
      <c r="FL121" s="43"/>
      <c r="FM121" s="43"/>
      <c r="FN121" s="43"/>
      <c r="FO121" s="43"/>
      <c r="FP121" s="43"/>
      <c r="FQ121" s="43"/>
      <c r="FR121" s="43"/>
      <c r="FS121" s="43"/>
      <c r="FT121" s="43"/>
      <c r="FU121" s="43"/>
      <c r="FV121" s="43"/>
      <c r="FW121" s="43"/>
      <c r="FX121" s="43"/>
      <c r="FY121" s="43"/>
      <c r="FZ121" s="43"/>
      <c r="GA121" s="43"/>
      <c r="GB121" s="43"/>
      <c r="GC121" s="43"/>
      <c r="GD121" s="43"/>
      <c r="GE121" s="43"/>
      <c r="GF121" s="43"/>
      <c r="GG121" s="43"/>
      <c r="GH121" s="43"/>
      <c r="GI121" s="43"/>
      <c r="GJ121" s="43"/>
      <c r="GK121" s="43"/>
      <c r="GL121" s="43"/>
      <c r="GM121" s="43"/>
      <c r="GN121" s="43"/>
      <c r="GO121" s="43"/>
      <c r="GP121" s="43"/>
      <c r="GQ121" s="43"/>
      <c r="GR121" s="43"/>
      <c r="GS121" s="43"/>
      <c r="GT121" s="43"/>
      <c r="GU121" s="43"/>
      <c r="GV121" s="43"/>
      <c r="GW121" s="43"/>
      <c r="GX121" s="43"/>
      <c r="GY121" s="43"/>
      <c r="GZ121" s="43"/>
      <c r="HA121" s="43"/>
      <c r="HB121" s="43"/>
      <c r="HC121" s="43"/>
      <c r="HD121" s="43"/>
      <c r="HE121" s="43"/>
      <c r="HF121" s="43"/>
      <c r="HG121" s="43"/>
      <c r="HH121" s="43"/>
      <c r="HI121" s="43"/>
      <c r="HJ121" s="43"/>
      <c r="HK121" s="43"/>
      <c r="HL121" s="43"/>
      <c r="HM121" s="43"/>
      <c r="HN121" s="43"/>
      <c r="HO121" s="43"/>
      <c r="HP121" s="43"/>
      <c r="HQ121" s="43"/>
      <c r="HR121" s="43"/>
      <c r="HS121" s="43"/>
      <c r="HT121" s="43"/>
      <c r="HU121" s="43"/>
      <c r="HV121" s="43"/>
      <c r="HW121" s="43"/>
      <c r="HX121" s="43"/>
      <c r="HY121" s="43"/>
      <c r="HZ121" s="43"/>
      <c r="IA121" s="43"/>
      <c r="IB121" s="43"/>
      <c r="IC121" s="43"/>
      <c r="ID121" s="43"/>
      <c r="IE121" s="43"/>
      <c r="IF121" s="43"/>
      <c r="IG121" s="43"/>
      <c r="IH121" s="43"/>
      <c r="II121" s="43"/>
      <c r="IJ121" s="43"/>
      <c r="IK121" s="43"/>
      <c r="IL121" s="43"/>
      <c r="IM121" s="43"/>
      <c r="IN121" s="43"/>
      <c r="IO121" s="43"/>
      <c r="IP121" s="43"/>
      <c r="IQ121" s="43"/>
      <c r="IR121" s="43"/>
      <c r="IS121" s="43"/>
      <c r="IT121" s="43"/>
      <c r="IU121" s="43"/>
      <c r="IV121" s="43"/>
      <c r="IW121" s="43"/>
      <c r="IX121" s="43"/>
      <c r="IY121" s="43"/>
      <c r="IZ121" s="43"/>
      <c r="JA121" s="43"/>
      <c r="JB121" s="43"/>
      <c r="JC121" s="43"/>
      <c r="JD121" s="43"/>
      <c r="JE121" s="43"/>
      <c r="JF121" s="43"/>
      <c r="JG121" s="43"/>
      <c r="JH121" s="43"/>
      <c r="JI121" s="43"/>
      <c r="JJ121" s="43"/>
      <c r="JK121" s="43"/>
      <c r="JL121" s="43"/>
      <c r="JM121" s="43"/>
      <c r="JN121" s="43"/>
      <c r="JO121" s="43"/>
      <c r="JP121" s="43"/>
      <c r="JQ121" s="43"/>
      <c r="JR121" s="43"/>
      <c r="JS121" s="43"/>
      <c r="JT121" s="43"/>
      <c r="JU121" s="43"/>
      <c r="JV121" s="43"/>
      <c r="JW121" s="43"/>
      <c r="JX121" s="43"/>
      <c r="JY121" s="43"/>
      <c r="JZ121" s="43"/>
      <c r="KA121" s="43"/>
      <c r="KB121" s="43"/>
      <c r="KC121" s="43"/>
      <c r="KD121" s="43"/>
      <c r="KE121" s="43"/>
      <c r="KF121" s="43"/>
      <c r="KG121" s="43"/>
      <c r="KH121" s="43"/>
      <c r="KI121" s="43"/>
      <c r="KJ121" s="43"/>
      <c r="KK121" s="43"/>
      <c r="KL121" s="43"/>
      <c r="KM121" s="43"/>
      <c r="KN121" s="43"/>
      <c r="KO121" s="43"/>
      <c r="KP121" s="43"/>
      <c r="KQ121" s="43"/>
      <c r="KR121" s="43"/>
      <c r="KS121" s="43"/>
      <c r="KT121" s="43"/>
      <c r="KU121" s="43"/>
      <c r="KV121" s="43"/>
      <c r="KW121" s="43"/>
      <c r="KX121" s="43"/>
      <c r="KY121" s="43"/>
      <c r="KZ121" s="43"/>
      <c r="LA121" s="43"/>
      <c r="LB121" s="43"/>
      <c r="LC121" s="43"/>
      <c r="LD121" s="43"/>
      <c r="LE121" s="43"/>
      <c r="LF121" s="43"/>
      <c r="LG121" s="43"/>
      <c r="LH121" s="43"/>
      <c r="LI121" s="43"/>
      <c r="LJ121" s="43"/>
      <c r="LK121" s="43"/>
      <c r="LL121" s="43"/>
      <c r="LM121" s="43"/>
      <c r="LN121" s="43"/>
      <c r="LO121" s="43"/>
      <c r="LP121" s="43"/>
      <c r="LQ121" s="43"/>
      <c r="LR121" s="43"/>
      <c r="LS121" s="43"/>
      <c r="LT121" s="43"/>
      <c r="LU121" s="43"/>
      <c r="LV121" s="43"/>
      <c r="LW121" s="43"/>
      <c r="LX121" s="43"/>
      <c r="LY121" s="43"/>
      <c r="LZ121" s="43"/>
      <c r="MA121" s="43"/>
      <c r="MB121" s="43"/>
      <c r="MC121" s="43"/>
      <c r="MD121" s="43"/>
      <c r="ME121" s="43"/>
      <c r="MF121" s="43"/>
      <c r="MG121" s="43"/>
      <c r="MH121" s="43"/>
      <c r="MI121" s="43"/>
      <c r="MJ121" s="43"/>
      <c r="MK121" s="43"/>
      <c r="ML121" s="43"/>
      <c r="MM121" s="43"/>
      <c r="MN121" s="43"/>
      <c r="MO121" s="43"/>
      <c r="MP121" s="43"/>
      <c r="MQ121" s="43"/>
      <c r="MR121" s="43"/>
      <c r="MS121" s="43"/>
      <c r="MT121" s="43"/>
      <c r="MU121" s="43"/>
      <c r="MV121" s="43"/>
      <c r="MW121" s="43"/>
      <c r="MX121" s="43"/>
      <c r="MY121" s="43"/>
      <c r="MZ121" s="43"/>
      <c r="NA121" s="43"/>
      <c r="NB121" s="43"/>
      <c r="NC121" s="43"/>
      <c r="ND121" s="43"/>
      <c r="NE121" s="43"/>
      <c r="NF121" s="43"/>
      <c r="NG121" s="43"/>
      <c r="NH121" s="43"/>
      <c r="NI121" s="43"/>
      <c r="NJ121" s="43"/>
      <c r="NK121" s="43"/>
      <c r="NL121" s="43"/>
      <c r="NM121" s="43"/>
      <c r="NN121" s="43"/>
      <c r="NO121" s="43"/>
      <c r="NP121" s="43"/>
      <c r="NQ121" s="43"/>
      <c r="NR121" s="43"/>
      <c r="NS121" s="43"/>
      <c r="NT121" s="43"/>
      <c r="NU121" s="43"/>
      <c r="NV121" s="43"/>
      <c r="NW121" s="43"/>
      <c r="NX121" s="43"/>
      <c r="NY121" s="43"/>
      <c r="NZ121" s="43"/>
      <c r="OA121" s="43"/>
      <c r="OB121" s="43"/>
      <c r="OC121" s="43"/>
      <c r="OD121" s="43"/>
      <c r="OE121" s="43"/>
      <c r="OF121" s="43"/>
      <c r="OG121" s="43"/>
      <c r="OH121" s="43"/>
      <c r="OI121" s="43"/>
      <c r="OJ121" s="43"/>
      <c r="OK121" s="43"/>
      <c r="OL121" s="43"/>
      <c r="OM121" s="43"/>
      <c r="ON121" s="43"/>
      <c r="OO121" s="43"/>
      <c r="OP121" s="43"/>
      <c r="OQ121" s="43"/>
      <c r="OR121" s="43"/>
      <c r="OS121" s="43"/>
      <c r="OT121" s="43"/>
      <c r="OU121" s="43"/>
      <c r="OV121" s="43"/>
      <c r="OW121" s="43"/>
      <c r="OX121" s="43"/>
      <c r="OY121" s="43"/>
      <c r="OZ121" s="43"/>
      <c r="PA121" s="43"/>
      <c r="PB121" s="43"/>
      <c r="PC121" s="43"/>
      <c r="PD121" s="43"/>
      <c r="PE121" s="43"/>
      <c r="PF121" s="43"/>
      <c r="PG121" s="43"/>
      <c r="PH121" s="43"/>
      <c r="PI121" s="43"/>
      <c r="PJ121" s="43"/>
      <c r="PK121" s="43"/>
      <c r="PL121" s="43"/>
      <c r="PM121" s="43"/>
      <c r="PN121" s="43"/>
      <c r="PO121" s="43"/>
      <c r="PP121" s="43"/>
      <c r="PQ121" s="43"/>
      <c r="PR121" s="43"/>
      <c r="PS121" s="43"/>
      <c r="PT121" s="43"/>
      <c r="PU121" s="43"/>
      <c r="PV121" s="43"/>
      <c r="PW121" s="43"/>
      <c r="PX121" s="43"/>
      <c r="PY121" s="43"/>
      <c r="PZ121" s="43"/>
      <c r="QA121" s="43"/>
      <c r="QB121" s="43"/>
      <c r="QC121" s="43"/>
      <c r="QD121" s="43"/>
      <c r="QE121" s="43"/>
      <c r="QF121" s="43"/>
      <c r="QG121" s="43"/>
      <c r="QH121" s="43"/>
      <c r="QI121" s="43"/>
      <c r="QJ121" s="43"/>
      <c r="QK121" s="43"/>
      <c r="QL121" s="43"/>
      <c r="QM121" s="43"/>
      <c r="QN121" s="43"/>
      <c r="QO121" s="43"/>
      <c r="QP121" s="43"/>
      <c r="QQ121" s="43"/>
      <c r="QR121" s="43"/>
      <c r="QS121" s="43"/>
      <c r="QT121" s="43"/>
      <c r="QU121" s="43"/>
      <c r="QV121" s="43"/>
      <c r="QW121" s="43"/>
      <c r="QX121" s="43"/>
      <c r="QY121" s="43"/>
      <c r="QZ121" s="43"/>
      <c r="RA121" s="43"/>
      <c r="RB121" s="43"/>
      <c r="RC121" s="43"/>
      <c r="RD121" s="43"/>
      <c r="RE121" s="43"/>
      <c r="RF121" s="43"/>
      <c r="RG121" s="43"/>
      <c r="RH121" s="43"/>
      <c r="RI121" s="43"/>
      <c r="RJ121" s="43"/>
      <c r="RK121" s="43"/>
      <c r="RL121" s="43"/>
      <c r="RM121" s="43"/>
      <c r="RN121" s="43"/>
      <c r="RO121" s="43"/>
      <c r="RP121" s="43"/>
      <c r="RQ121" s="43"/>
      <c r="RR121" s="43"/>
      <c r="RS121" s="43"/>
      <c r="RT121" s="43"/>
      <c r="RU121" s="43"/>
      <c r="RV121" s="43"/>
      <c r="RW121" s="43"/>
      <c r="RX121" s="43"/>
      <c r="RY121" s="43"/>
      <c r="RZ121" s="43"/>
      <c r="SA121" s="43"/>
      <c r="SB121" s="43"/>
      <c r="SC121" s="43"/>
      <c r="SD121" s="43"/>
      <c r="SE121" s="43"/>
      <c r="SF121" s="43"/>
      <c r="SG121" s="43"/>
      <c r="SH121" s="43"/>
      <c r="SI121" s="43"/>
      <c r="SJ121" s="43"/>
      <c r="SK121" s="43"/>
      <c r="SL121" s="43"/>
      <c r="SM121" s="43"/>
      <c r="SN121" s="43"/>
      <c r="SO121" s="43"/>
      <c r="SP121" s="43"/>
      <c r="SQ121" s="43"/>
      <c r="SR121" s="43"/>
      <c r="SS121" s="43"/>
      <c r="ST121" s="43"/>
      <c r="SU121" s="43"/>
      <c r="SV121" s="43"/>
      <c r="SW121" s="43"/>
      <c r="SX121" s="43"/>
      <c r="SY121" s="43"/>
      <c r="SZ121" s="43"/>
      <c r="TA121" s="43"/>
      <c r="TB121" s="43"/>
      <c r="TC121" s="43"/>
      <c r="TD121" s="43"/>
      <c r="TE121" s="43"/>
      <c r="TF121" s="43"/>
      <c r="TG121" s="43"/>
      <c r="TH121" s="43"/>
      <c r="TI121" s="43"/>
      <c r="TJ121" s="43"/>
      <c r="TK121" s="43"/>
      <c r="TL121" s="43"/>
      <c r="TM121" s="43"/>
      <c r="TN121" s="43"/>
      <c r="TO121" s="43"/>
      <c r="TP121" s="43"/>
      <c r="TQ121" s="43"/>
      <c r="TR121" s="43"/>
      <c r="TS121" s="43"/>
      <c r="TT121" s="43"/>
      <c r="TU121" s="43"/>
      <c r="TV121" s="43"/>
      <c r="TW121" s="43"/>
      <c r="TX121" s="43"/>
      <c r="TY121" s="43"/>
      <c r="TZ121" s="43"/>
      <c r="UA121" s="43"/>
      <c r="UB121" s="43"/>
      <c r="UC121" s="43"/>
      <c r="UD121" s="43"/>
      <c r="UE121" s="43"/>
      <c r="UF121" s="43"/>
      <c r="UG121" s="43"/>
      <c r="UH121" s="43"/>
      <c r="UI121" s="43"/>
      <c r="UJ121" s="43"/>
      <c r="UK121" s="43"/>
      <c r="UL121" s="43"/>
      <c r="UM121" s="43"/>
      <c r="UN121" s="43"/>
      <c r="UO121" s="43"/>
      <c r="UP121" s="43"/>
      <c r="UQ121" s="43"/>
      <c r="UR121" s="43"/>
      <c r="US121" s="43"/>
      <c r="UT121" s="43"/>
      <c r="UU121" s="43"/>
      <c r="UV121" s="43"/>
      <c r="UW121" s="43"/>
      <c r="UX121" s="43"/>
      <c r="UY121" s="43"/>
      <c r="UZ121" s="43"/>
      <c r="VA121" s="43"/>
      <c r="VB121" s="43"/>
      <c r="VC121" s="43"/>
      <c r="VD121" s="43"/>
      <c r="VE121" s="43"/>
      <c r="VF121" s="43"/>
      <c r="VG121" s="43"/>
      <c r="VH121" s="43"/>
      <c r="VI121" s="43"/>
      <c r="VJ121" s="43"/>
      <c r="VK121" s="43"/>
      <c r="VL121" s="43"/>
      <c r="VM121" s="43"/>
      <c r="VN121" s="43"/>
      <c r="VO121" s="43"/>
      <c r="VP121" s="43"/>
      <c r="VQ121" s="43"/>
      <c r="VR121" s="43"/>
      <c r="VS121" s="43"/>
      <c r="VT121" s="43"/>
      <c r="VU121" s="43"/>
      <c r="VV121" s="43"/>
      <c r="VW121" s="43"/>
      <c r="VX121" s="43"/>
      <c r="VY121" s="43"/>
      <c r="VZ121" s="43"/>
      <c r="WA121" s="43"/>
      <c r="WB121" s="43"/>
      <c r="WC121" s="43"/>
      <c r="WD121" s="43"/>
      <c r="WE121" s="43"/>
      <c r="WF121" s="43"/>
      <c r="WG121" s="43"/>
      <c r="WH121" s="43"/>
      <c r="WI121" s="43"/>
      <c r="WJ121" s="43"/>
      <c r="WK121" s="43"/>
      <c r="WL121" s="43"/>
      <c r="WM121" s="43"/>
      <c r="WN121" s="43"/>
      <c r="WO121" s="43"/>
      <c r="WP121" s="43"/>
      <c r="WQ121" s="43"/>
      <c r="WR121" s="43"/>
      <c r="WS121" s="43"/>
      <c r="WT121" s="43"/>
      <c r="WU121" s="43"/>
      <c r="WV121" s="43"/>
      <c r="WW121" s="43"/>
      <c r="WX121" s="43"/>
      <c r="WY121" s="43"/>
      <c r="WZ121" s="43"/>
      <c r="XA121" s="43"/>
      <c r="XB121" s="43"/>
      <c r="XC121" s="43"/>
      <c r="XD121" s="43"/>
      <c r="XE121" s="43"/>
      <c r="XF121" s="43"/>
      <c r="XG121" s="43"/>
      <c r="XH121" s="43"/>
      <c r="XI121" s="43"/>
      <c r="XJ121" s="43"/>
      <c r="XK121" s="43"/>
      <c r="XL121" s="43"/>
      <c r="XM121" s="43"/>
      <c r="XN121" s="43"/>
      <c r="XO121" s="43"/>
      <c r="XP121" s="43"/>
      <c r="XQ121" s="43"/>
      <c r="XR121" s="43"/>
      <c r="XS121" s="43"/>
      <c r="XT121" s="43"/>
      <c r="XU121" s="43"/>
      <c r="XV121" s="43"/>
      <c r="XW121" s="43"/>
      <c r="XX121" s="43"/>
      <c r="XY121" s="43"/>
      <c r="XZ121" s="43"/>
      <c r="YA121" s="43"/>
      <c r="YB121" s="43"/>
      <c r="YC121" s="43"/>
      <c r="YD121" s="43"/>
      <c r="YE121" s="43"/>
      <c r="YF121" s="43"/>
      <c r="YG121" s="43"/>
      <c r="YH121" s="43"/>
      <c r="YI121" s="43"/>
      <c r="YJ121" s="43"/>
      <c r="YK121" s="43"/>
      <c r="YL121" s="43"/>
      <c r="YM121" s="43"/>
      <c r="YN121" s="43"/>
      <c r="YO121" s="43"/>
      <c r="YP121" s="43"/>
      <c r="YQ121" s="43"/>
      <c r="YR121" s="43"/>
      <c r="YS121" s="43"/>
      <c r="YT121" s="43"/>
      <c r="YU121" s="43"/>
      <c r="YV121" s="43"/>
      <c r="YW121" s="43"/>
      <c r="YX121" s="43"/>
      <c r="YY121" s="43"/>
      <c r="YZ121" s="43"/>
      <c r="ZA121" s="43"/>
      <c r="ZB121" s="43"/>
      <c r="ZC121" s="43"/>
      <c r="ZD121" s="43"/>
      <c r="ZE121" s="43"/>
      <c r="ZF121" s="43"/>
      <c r="ZG121" s="43"/>
      <c r="ZH121" s="43"/>
      <c r="ZI121" s="43"/>
      <c r="ZJ121" s="43"/>
      <c r="ZK121" s="43"/>
      <c r="ZL121" s="43"/>
      <c r="ZM121" s="43"/>
      <c r="ZN121" s="43"/>
      <c r="ZO121" s="43"/>
      <c r="ZP121" s="43"/>
      <c r="ZQ121" s="43"/>
      <c r="ZR121" s="43"/>
      <c r="ZS121" s="43"/>
      <c r="ZT121" s="43"/>
      <c r="ZU121" s="43"/>
      <c r="ZV121" s="43"/>
      <c r="ZW121" s="43"/>
      <c r="ZX121" s="43"/>
      <c r="ZY121" s="43"/>
      <c r="ZZ121" s="43"/>
      <c r="AAA121" s="43"/>
      <c r="AAB121" s="43"/>
      <c r="AAC121" s="43"/>
      <c r="AAD121" s="43"/>
      <c r="AAE121" s="43"/>
      <c r="AAF121" s="43"/>
      <c r="AAG121" s="43"/>
      <c r="AAH121" s="43"/>
      <c r="AAI121" s="43"/>
      <c r="AAJ121" s="43"/>
      <c r="AAK121" s="43"/>
      <c r="AAL121" s="43"/>
      <c r="AAM121" s="43"/>
      <c r="AAN121" s="43"/>
      <c r="AAO121" s="43"/>
      <c r="AAP121" s="43"/>
      <c r="AAQ121" s="43"/>
      <c r="AAR121" s="43"/>
      <c r="AAS121" s="43"/>
      <c r="AAT121" s="43"/>
      <c r="AAU121" s="43"/>
      <c r="AAV121" s="43"/>
      <c r="AAW121" s="43"/>
      <c r="AAX121" s="43"/>
      <c r="AAY121" s="43"/>
      <c r="AAZ121" s="43"/>
      <c r="ABA121" s="43"/>
      <c r="ABB121" s="43"/>
      <c r="ABC121" s="43"/>
      <c r="ABD121" s="43"/>
      <c r="ABE121" s="43"/>
      <c r="ABF121" s="43"/>
      <c r="ABG121" s="43"/>
      <c r="ABH121" s="43"/>
      <c r="ABI121" s="43"/>
      <c r="ABJ121" s="43"/>
      <c r="ABK121" s="43"/>
      <c r="ABL121" s="43"/>
      <c r="ABM121" s="43"/>
      <c r="ABN121" s="43"/>
      <c r="ABO121" s="43"/>
      <c r="ABP121" s="43"/>
      <c r="ABQ121" s="43"/>
      <c r="ABR121" s="43"/>
      <c r="ABS121" s="43"/>
      <c r="ABT121" s="43"/>
      <c r="ABU121" s="43"/>
      <c r="ABV121" s="43"/>
      <c r="ABW121" s="43"/>
      <c r="ABX121" s="43"/>
      <c r="ABY121" s="43"/>
      <c r="ABZ121" s="43"/>
      <c r="ACA121" s="43"/>
      <c r="ACB121" s="43"/>
      <c r="ACC121" s="43"/>
      <c r="ACD121" s="43"/>
      <c r="ACE121" s="43"/>
      <c r="ACF121" s="43"/>
      <c r="ACG121" s="43"/>
      <c r="ACH121" s="43"/>
      <c r="ACI121" s="43"/>
      <c r="ACJ121" s="43"/>
      <c r="ACK121" s="43"/>
      <c r="ACL121" s="43"/>
      <c r="ACM121" s="43"/>
      <c r="ACN121" s="43"/>
      <c r="ACO121" s="43"/>
      <c r="ACP121" s="43"/>
      <c r="ACQ121" s="43"/>
      <c r="ACR121" s="43"/>
      <c r="ACS121" s="43"/>
      <c r="ACT121" s="43"/>
      <c r="ACU121" s="43"/>
      <c r="ACV121" s="43"/>
      <c r="ACW121" s="43"/>
      <c r="ACX121" s="43"/>
      <c r="ACY121" s="43"/>
      <c r="ACZ121" s="43"/>
      <c r="ADA121" s="43"/>
      <c r="ADB121" s="43"/>
      <c r="ADC121" s="43"/>
      <c r="ADD121" s="43"/>
      <c r="ADE121" s="43"/>
      <c r="ADF121" s="43"/>
      <c r="ADG121" s="43"/>
      <c r="ADH121" s="43"/>
      <c r="ADI121" s="43"/>
      <c r="ADJ121" s="43"/>
      <c r="ADK121" s="43"/>
      <c r="ADL121" s="43"/>
      <c r="ADM121" s="43"/>
      <c r="ADN121" s="43"/>
      <c r="ADO121" s="43"/>
      <c r="ADP121" s="43"/>
      <c r="ADQ121" s="43"/>
      <c r="ADR121" s="43"/>
      <c r="ADS121" s="43"/>
      <c r="ADT121" s="43"/>
      <c r="ADU121" s="43"/>
      <c r="ADV121" s="43"/>
      <c r="ADW121" s="43"/>
      <c r="ADX121" s="43"/>
      <c r="ADY121" s="43"/>
      <c r="ADZ121" s="43"/>
      <c r="AEA121" s="43"/>
      <c r="AEB121" s="43"/>
      <c r="AEC121" s="43"/>
      <c r="AED121" s="43"/>
      <c r="AEE121" s="43"/>
      <c r="AEF121" s="43"/>
      <c r="AEG121" s="43"/>
      <c r="AEH121" s="43"/>
      <c r="AEI121" s="43"/>
      <c r="AEJ121" s="43"/>
      <c r="AEK121" s="43"/>
      <c r="AEL121" s="43"/>
      <c r="AEM121" s="43"/>
      <c r="AEN121" s="43"/>
      <c r="AEO121" s="43"/>
      <c r="AEP121" s="43"/>
      <c r="AEQ121" s="43"/>
      <c r="AER121" s="43"/>
      <c r="AES121" s="43"/>
      <c r="AET121" s="43"/>
      <c r="AEU121" s="43"/>
      <c r="AEV121" s="43"/>
      <c r="AEW121" s="43"/>
      <c r="AEX121" s="43"/>
      <c r="AEY121" s="43"/>
      <c r="AEZ121" s="43"/>
      <c r="AFA121" s="43"/>
      <c r="AFB121" s="43"/>
      <c r="AFC121" s="43"/>
      <c r="AFD121" s="43"/>
      <c r="AFE121" s="43"/>
      <c r="AFF121" s="43"/>
      <c r="AFG121" s="43"/>
      <c r="AFH121" s="43"/>
      <c r="AFI121" s="43"/>
      <c r="AFJ121" s="43"/>
      <c r="AFK121" s="43"/>
      <c r="AFL121" s="43"/>
      <c r="AFM121" s="43"/>
      <c r="AFN121" s="43"/>
      <c r="AFO121" s="43"/>
      <c r="AFP121" s="43"/>
      <c r="AFQ121" s="43"/>
      <c r="AFR121" s="43"/>
      <c r="AFS121" s="43"/>
      <c r="AFT121" s="43"/>
      <c r="AFU121" s="43"/>
      <c r="AFV121" s="43"/>
      <c r="AFW121" s="43"/>
      <c r="AFX121" s="43"/>
      <c r="AFY121" s="43"/>
      <c r="AFZ121" s="43"/>
      <c r="AGA121" s="43"/>
      <c r="AGB121" s="43"/>
      <c r="AGC121" s="43"/>
      <c r="AGD121" s="43"/>
      <c r="AGE121" s="43"/>
      <c r="AGF121" s="43"/>
      <c r="AGG121" s="43"/>
      <c r="AGH121" s="43"/>
      <c r="AGI121" s="43"/>
      <c r="AGJ121" s="43"/>
      <c r="AGK121" s="43"/>
      <c r="AGL121" s="43"/>
      <c r="AGM121" s="43"/>
      <c r="AGN121" s="43"/>
      <c r="AGO121" s="43"/>
      <c r="AGP121" s="43"/>
      <c r="AGQ121" s="43"/>
      <c r="AGR121" s="43"/>
      <c r="AGS121" s="43"/>
      <c r="AGT121" s="43"/>
      <c r="AGU121" s="43"/>
      <c r="AGV121" s="43"/>
      <c r="AGW121" s="43"/>
      <c r="AGX121" s="43"/>
      <c r="AGY121" s="43"/>
      <c r="AGZ121" s="43"/>
      <c r="AHA121" s="43"/>
      <c r="AHB121" s="43"/>
      <c r="AHC121" s="43"/>
      <c r="AHD121" s="43"/>
      <c r="AHE121" s="43"/>
      <c r="AHF121" s="43"/>
      <c r="AHG121" s="43"/>
      <c r="AHH121" s="43"/>
      <c r="AHI121" s="43"/>
      <c r="AHJ121" s="43"/>
      <c r="AHK121" s="43"/>
      <c r="AHL121" s="43"/>
      <c r="AHM121" s="43"/>
      <c r="AHN121" s="43"/>
      <c r="AHO121" s="43"/>
      <c r="AHP121" s="43"/>
      <c r="AHQ121" s="43"/>
      <c r="AHR121" s="43"/>
      <c r="AHS121" s="43"/>
      <c r="AHT121" s="43"/>
      <c r="AHU121" s="43"/>
      <c r="AHV121" s="43"/>
      <c r="AHW121" s="43"/>
      <c r="AHX121" s="43"/>
      <c r="AHY121" s="43"/>
      <c r="AHZ121" s="43"/>
      <c r="AIA121" s="43"/>
      <c r="AIB121" s="43"/>
      <c r="AIC121" s="43"/>
      <c r="AID121" s="43"/>
      <c r="AIE121" s="43"/>
      <c r="AIF121" s="43"/>
      <c r="AIG121" s="43"/>
      <c r="AIH121" s="43"/>
      <c r="AII121" s="43"/>
      <c r="AIJ121" s="43"/>
      <c r="AIK121" s="43"/>
      <c r="AIL121" s="43"/>
      <c r="AIM121" s="43"/>
      <c r="AIN121" s="43"/>
      <c r="AIO121" s="43"/>
      <c r="AIP121" s="43"/>
      <c r="AIQ121" s="43"/>
      <c r="AIR121" s="43"/>
      <c r="AIS121" s="43"/>
      <c r="AIT121" s="43"/>
      <c r="AIU121" s="43"/>
      <c r="AIV121" s="43"/>
      <c r="AIW121" s="43"/>
      <c r="AIX121" s="43"/>
      <c r="AIY121" s="43"/>
      <c r="AIZ121" s="43"/>
      <c r="AJA121" s="43"/>
      <c r="AJB121" s="43"/>
      <c r="AJC121" s="43"/>
      <c r="AJD121" s="43"/>
      <c r="AJE121" s="43"/>
      <c r="AJF121" s="43"/>
      <c r="AJG121" s="43"/>
      <c r="AJH121" s="43"/>
      <c r="AJI121" s="43"/>
      <c r="AJJ121" s="43"/>
      <c r="AJK121" s="43"/>
      <c r="AJL121" s="43"/>
      <c r="AJM121" s="43"/>
      <c r="AJN121" s="43"/>
      <c r="AJO121" s="43"/>
      <c r="AJP121" s="43"/>
      <c r="AJQ121" s="43"/>
      <c r="AJR121" s="43"/>
      <c r="AJS121" s="43"/>
      <c r="AJT121" s="43"/>
      <c r="AJU121" s="43"/>
      <c r="AJV121" s="43"/>
      <c r="AJW121" s="43"/>
      <c r="AJX121" s="43"/>
      <c r="AJY121" s="43"/>
      <c r="AJZ121" s="43"/>
      <c r="AKA121" s="43"/>
      <c r="AKB121" s="43"/>
      <c r="AKC121" s="43"/>
      <c r="AKD121" s="43"/>
      <c r="AKE121" s="43"/>
      <c r="AKF121" s="43"/>
      <c r="AKG121" s="43"/>
      <c r="AKH121" s="43"/>
      <c r="AKI121" s="43"/>
      <c r="AKJ121" s="43"/>
      <c r="AKK121" s="43"/>
      <c r="AKL121" s="43"/>
      <c r="AKM121" s="43"/>
      <c r="AKN121" s="43"/>
      <c r="AKO121" s="43"/>
      <c r="AKP121" s="43"/>
      <c r="AKQ121" s="43"/>
      <c r="AKR121" s="43"/>
      <c r="AKS121" s="43"/>
      <c r="AKT121" s="43"/>
      <c r="AKU121" s="43"/>
      <c r="AKV121" s="43"/>
      <c r="AKW121" s="43"/>
      <c r="AKX121" s="43"/>
      <c r="AKY121" s="43"/>
      <c r="AKZ121" s="43"/>
      <c r="ALA121" s="43"/>
      <c r="ALB121" s="43"/>
      <c r="ALC121" s="43"/>
      <c r="ALD121" s="43"/>
      <c r="ALE121" s="43"/>
      <c r="ALF121" s="43"/>
      <c r="ALG121" s="43"/>
      <c r="ALH121" s="43"/>
      <c r="ALI121" s="43"/>
      <c r="ALJ121" s="43"/>
      <c r="ALK121" s="43"/>
      <c r="ALL121" s="43"/>
      <c r="ALM121" s="43"/>
      <c r="ALN121" s="43"/>
      <c r="ALO121" s="43"/>
      <c r="ALP121" s="43"/>
      <c r="ALQ121" s="43"/>
      <c r="ALR121" s="43"/>
      <c r="ALS121" s="43"/>
      <c r="ALT121" s="43"/>
      <c r="ALU121" s="43"/>
      <c r="ALV121" s="43"/>
      <c r="ALW121" s="43"/>
      <c r="ALX121" s="43"/>
      <c r="ALY121" s="43"/>
      <c r="ALZ121" s="43"/>
      <c r="AMA121" s="43"/>
      <c r="AMB121" s="43"/>
      <c r="AMC121" s="43"/>
      <c r="AMD121" s="43"/>
      <c r="AME121" s="43"/>
      <c r="AMF121" s="43"/>
      <c r="AMG121" s="43"/>
      <c r="AMH121" s="43"/>
      <c r="AMI121" s="43"/>
      <c r="AMJ121" s="43"/>
      <c r="AMK121" s="43"/>
      <c r="AML121" s="43"/>
      <c r="AMM121" s="43"/>
      <c r="AMN121" s="43"/>
      <c r="AMO121" s="43"/>
      <c r="AMP121" s="43"/>
      <c r="AMQ121" s="43"/>
      <c r="AMR121" s="43"/>
      <c r="AMS121" s="43"/>
      <c r="AMT121" s="43"/>
      <c r="AMU121" s="43"/>
      <c r="AMV121" s="43"/>
      <c r="AMW121" s="43"/>
      <c r="AMX121" s="43"/>
      <c r="AMY121" s="43"/>
      <c r="AMZ121" s="43"/>
      <c r="ANA121" s="43"/>
      <c r="ANB121" s="43"/>
      <c r="ANC121" s="43"/>
      <c r="AND121" s="43"/>
      <c r="ANE121" s="43"/>
      <c r="ANF121" s="43"/>
      <c r="ANG121" s="43"/>
      <c r="ANH121" s="43"/>
      <c r="ANI121" s="43"/>
      <c r="ANJ121" s="43"/>
      <c r="ANK121" s="43"/>
      <c r="ANL121" s="43"/>
      <c r="ANM121" s="43"/>
      <c r="ANN121" s="43"/>
      <c r="ANO121" s="43"/>
      <c r="ANP121" s="43"/>
      <c r="ANQ121" s="43"/>
      <c r="ANR121" s="43"/>
      <c r="ANS121" s="43"/>
      <c r="ANT121" s="43"/>
      <c r="ANU121" s="43"/>
      <c r="ANV121" s="43"/>
      <c r="ANW121" s="43"/>
      <c r="ANX121" s="43"/>
      <c r="ANY121" s="43"/>
      <c r="ANZ121" s="43"/>
      <c r="AOA121" s="43"/>
      <c r="AOB121" s="43"/>
      <c r="AOC121" s="43"/>
      <c r="AOD121" s="43"/>
      <c r="AOE121" s="43"/>
      <c r="AOF121" s="43"/>
      <c r="AOG121" s="43"/>
      <c r="AOH121" s="43"/>
      <c r="AOI121" s="43"/>
      <c r="AOJ121" s="43"/>
      <c r="AOK121" s="43"/>
      <c r="AOL121" s="43"/>
      <c r="AOM121" s="43"/>
      <c r="AON121" s="43"/>
      <c r="AOO121" s="43"/>
      <c r="AOP121" s="43"/>
      <c r="AOQ121" s="43"/>
      <c r="AOR121" s="43"/>
      <c r="AOS121" s="43"/>
      <c r="AOT121" s="43"/>
      <c r="AOU121" s="43"/>
      <c r="AOV121" s="43"/>
      <c r="AOW121" s="43"/>
      <c r="AOX121" s="43"/>
      <c r="AOY121" s="43"/>
      <c r="AOZ121" s="43"/>
      <c r="APA121" s="43"/>
      <c r="APB121" s="43"/>
      <c r="APC121" s="43"/>
      <c r="APD121" s="43"/>
      <c r="APE121" s="43"/>
      <c r="APF121" s="43"/>
      <c r="APG121" s="43"/>
      <c r="APH121" s="43"/>
      <c r="API121" s="43"/>
      <c r="APJ121" s="43"/>
      <c r="APK121" s="43"/>
      <c r="APL121" s="43"/>
      <c r="APM121" s="43"/>
      <c r="APN121" s="43"/>
      <c r="APO121" s="43"/>
      <c r="APP121" s="43"/>
      <c r="APQ121" s="43"/>
      <c r="APR121" s="43"/>
      <c r="APS121" s="43"/>
      <c r="APT121" s="43"/>
      <c r="APU121" s="43"/>
      <c r="APV121" s="43"/>
      <c r="APW121" s="43"/>
      <c r="APX121" s="43"/>
      <c r="APY121" s="43"/>
      <c r="APZ121" s="43"/>
      <c r="AQA121" s="43"/>
      <c r="AQB121" s="43"/>
      <c r="AQC121" s="43"/>
      <c r="AQD121" s="43"/>
      <c r="AQE121" s="43"/>
      <c r="AQF121" s="43"/>
      <c r="AQG121" s="43"/>
      <c r="AQH121" s="43"/>
      <c r="AQI121" s="43"/>
      <c r="AQJ121" s="43"/>
      <c r="AQK121" s="43"/>
      <c r="AQL121" s="43"/>
      <c r="AQM121" s="43"/>
      <c r="AQN121" s="43"/>
      <c r="AQO121" s="43"/>
      <c r="AQP121" s="43"/>
      <c r="AQQ121" s="43"/>
      <c r="AQR121" s="43"/>
      <c r="AQS121" s="43"/>
      <c r="AQT121" s="43"/>
      <c r="AQU121" s="43"/>
      <c r="AQV121" s="43"/>
      <c r="AQW121" s="43"/>
      <c r="AQX121" s="43"/>
      <c r="AQY121" s="43"/>
      <c r="AQZ121" s="43"/>
      <c r="ARA121" s="43"/>
      <c r="ARB121" s="43"/>
      <c r="ARC121" s="43"/>
      <c r="ARD121" s="43"/>
      <c r="ARE121" s="43"/>
      <c r="ARF121" s="43"/>
      <c r="ARG121" s="43"/>
      <c r="ARH121" s="43"/>
      <c r="ARI121" s="43"/>
      <c r="ARJ121" s="43"/>
      <c r="ARK121" s="43"/>
      <c r="ARL121" s="43"/>
      <c r="ARM121" s="43"/>
      <c r="ARN121" s="43"/>
      <c r="ARO121" s="43"/>
      <c r="ARP121" s="43"/>
      <c r="ARQ121" s="43"/>
      <c r="ARR121" s="43"/>
      <c r="ARS121" s="43"/>
      <c r="ART121" s="43"/>
      <c r="ARU121" s="43"/>
      <c r="ARV121" s="43"/>
      <c r="ARW121" s="43"/>
      <c r="ARX121" s="43"/>
      <c r="ARY121" s="43"/>
      <c r="ARZ121" s="43"/>
      <c r="ASA121" s="43"/>
      <c r="ASB121" s="43"/>
      <c r="ASC121" s="43"/>
      <c r="ASD121" s="43"/>
      <c r="ASE121" s="43"/>
      <c r="ASF121" s="43"/>
      <c r="ASG121" s="43"/>
      <c r="ASH121" s="43"/>
      <c r="ASI121" s="43"/>
      <c r="ASJ121" s="43"/>
      <c r="ASK121" s="43"/>
      <c r="ASL121" s="43"/>
      <c r="ASM121" s="43"/>
      <c r="ASN121" s="43"/>
      <c r="ASO121" s="43"/>
      <c r="ASP121" s="43"/>
      <c r="ASQ121" s="43"/>
      <c r="ASR121" s="43"/>
      <c r="ASS121" s="43"/>
      <c r="AST121" s="43"/>
      <c r="ASU121" s="43"/>
      <c r="ASV121" s="43"/>
      <c r="ASW121" s="43"/>
      <c r="ASX121" s="43"/>
      <c r="ASY121" s="43"/>
      <c r="ASZ121" s="43"/>
      <c r="ATA121" s="43"/>
      <c r="ATB121" s="43"/>
      <c r="ATC121" s="43"/>
      <c r="ATD121" s="43"/>
      <c r="ATE121" s="43"/>
      <c r="ATF121" s="43"/>
      <c r="ATG121" s="43"/>
      <c r="ATH121" s="43"/>
      <c r="ATI121" s="43"/>
      <c r="ATJ121" s="43"/>
      <c r="ATK121" s="43"/>
      <c r="ATL121" s="43"/>
      <c r="ATM121" s="43"/>
      <c r="ATN121" s="43"/>
      <c r="ATO121" s="43"/>
      <c r="ATP121" s="43"/>
      <c r="ATQ121" s="43"/>
      <c r="ATR121" s="43"/>
      <c r="ATS121" s="43"/>
      <c r="ATT121" s="43"/>
      <c r="ATU121" s="43"/>
      <c r="ATV121" s="43"/>
      <c r="ATW121" s="43"/>
      <c r="ATX121" s="43"/>
      <c r="ATY121" s="43"/>
      <c r="ATZ121" s="43"/>
      <c r="AUA121" s="43"/>
      <c r="AUB121" s="43"/>
      <c r="AUC121" s="43"/>
      <c r="AUD121" s="43"/>
      <c r="AUE121" s="43"/>
      <c r="AUF121" s="43"/>
      <c r="AUG121" s="43"/>
      <c r="AUH121" s="43"/>
      <c r="AUI121" s="43"/>
      <c r="AUJ121" s="43"/>
      <c r="AUK121" s="43"/>
      <c r="AUL121" s="43"/>
      <c r="AUM121" s="43"/>
      <c r="AUN121" s="43"/>
      <c r="AUO121" s="43"/>
      <c r="AUP121" s="43"/>
      <c r="AUQ121" s="43"/>
      <c r="AUR121" s="43"/>
      <c r="AUS121" s="43"/>
      <c r="AUT121" s="43"/>
      <c r="AUU121" s="43"/>
      <c r="AUV121" s="43"/>
      <c r="AUW121" s="43"/>
      <c r="AUX121" s="43"/>
      <c r="AUY121" s="43"/>
      <c r="AUZ121" s="43"/>
      <c r="AVA121" s="43"/>
      <c r="AVB121" s="43"/>
      <c r="AVC121" s="43"/>
      <c r="AVD121" s="43"/>
      <c r="AVE121" s="43"/>
      <c r="AVF121" s="43"/>
      <c r="AVG121" s="43"/>
      <c r="AVH121" s="43"/>
      <c r="AVI121" s="43"/>
      <c r="AVJ121" s="43"/>
      <c r="AVK121" s="43"/>
      <c r="AVL121" s="43"/>
      <c r="AVM121" s="43"/>
      <c r="AVN121" s="43"/>
      <c r="AVO121" s="43"/>
      <c r="AVP121" s="43"/>
      <c r="AVQ121" s="43"/>
      <c r="AVR121" s="43"/>
      <c r="AVS121" s="43"/>
      <c r="AVT121" s="43"/>
      <c r="AVU121" s="43"/>
      <c r="AVV121" s="43"/>
      <c r="AVW121" s="43"/>
      <c r="AVX121" s="43"/>
      <c r="AVY121" s="43"/>
      <c r="AVZ121" s="43"/>
      <c r="AWA121" s="43"/>
      <c r="AWB121" s="43"/>
      <c r="AWC121" s="43"/>
      <c r="AWD121" s="43"/>
      <c r="AWE121" s="43"/>
      <c r="AWF121" s="43"/>
      <c r="AWG121" s="43"/>
      <c r="AWH121" s="43"/>
      <c r="AWI121" s="43"/>
      <c r="AWJ121" s="43"/>
      <c r="AWK121" s="43"/>
      <c r="AWL121" s="43"/>
      <c r="AWM121" s="43"/>
      <c r="AWN121" s="43"/>
      <c r="AWO121" s="43"/>
      <c r="AWP121" s="43"/>
      <c r="AWQ121" s="43"/>
      <c r="AWR121" s="43"/>
      <c r="AWS121" s="43"/>
      <c r="AWT121" s="43"/>
      <c r="AWU121" s="43"/>
      <c r="AWV121" s="43"/>
      <c r="AWW121" s="43"/>
      <c r="AWX121" s="43"/>
      <c r="AWY121" s="43"/>
      <c r="AWZ121" s="43"/>
      <c r="AXA121" s="43"/>
      <c r="AXB121" s="43"/>
      <c r="AXC121" s="43"/>
      <c r="AXD121" s="43"/>
      <c r="AXE121" s="43"/>
      <c r="AXF121" s="43"/>
      <c r="AXG121" s="43"/>
      <c r="AXH121" s="43"/>
      <c r="AXI121" s="43"/>
      <c r="AXJ121" s="43"/>
      <c r="AXK121" s="43"/>
      <c r="AXL121" s="43"/>
      <c r="AXM121" s="43"/>
      <c r="AXN121" s="43"/>
      <c r="AXO121" s="43"/>
      <c r="AXP121" s="43"/>
      <c r="AXQ121" s="43"/>
      <c r="AXR121" s="43"/>
      <c r="AXS121" s="43"/>
      <c r="AXT121" s="43"/>
      <c r="AXU121" s="43"/>
      <c r="AXV121" s="43"/>
      <c r="AXW121" s="43"/>
      <c r="AXX121" s="43"/>
      <c r="AXY121" s="43"/>
      <c r="AXZ121" s="43"/>
      <c r="AYA121" s="43"/>
      <c r="AYB121" s="43"/>
      <c r="AYC121" s="43"/>
      <c r="AYD121" s="43"/>
      <c r="AYE121" s="43"/>
      <c r="AYF121" s="43"/>
      <c r="AYG121" s="43"/>
      <c r="AYH121" s="43"/>
      <c r="AYI121" s="43"/>
      <c r="AYJ121" s="43"/>
      <c r="AYK121" s="43"/>
      <c r="AYL121" s="43"/>
      <c r="AYM121" s="43"/>
      <c r="AYN121" s="43"/>
      <c r="AYO121" s="43"/>
      <c r="AYP121" s="43"/>
      <c r="AYQ121" s="43"/>
      <c r="AYR121" s="43"/>
      <c r="AYS121" s="43"/>
      <c r="AYT121" s="43"/>
      <c r="AYU121" s="43"/>
      <c r="AYV121" s="43"/>
      <c r="AYW121" s="43"/>
      <c r="AYX121" s="43"/>
      <c r="AYY121" s="43"/>
      <c r="AYZ121" s="43"/>
      <c r="AZA121" s="43"/>
      <c r="AZB121" s="43"/>
      <c r="AZC121" s="43"/>
      <c r="AZD121" s="43"/>
      <c r="AZE121" s="43"/>
      <c r="AZF121" s="43"/>
      <c r="AZG121" s="43"/>
      <c r="AZH121" s="43"/>
      <c r="AZI121" s="43"/>
      <c r="AZJ121" s="43"/>
      <c r="AZK121" s="43"/>
      <c r="AZL121" s="43"/>
      <c r="AZM121" s="43"/>
      <c r="AZN121" s="43"/>
      <c r="AZO121" s="43"/>
      <c r="AZP121" s="43"/>
      <c r="AZQ121" s="43"/>
      <c r="AZR121" s="43"/>
      <c r="AZS121" s="43"/>
      <c r="AZT121" s="43"/>
      <c r="AZU121" s="43"/>
      <c r="AZV121" s="43"/>
      <c r="AZW121" s="43"/>
      <c r="AZX121" s="43"/>
      <c r="AZY121" s="43"/>
      <c r="AZZ121" s="43"/>
      <c r="BAA121" s="43"/>
      <c r="BAB121" s="43"/>
      <c r="BAC121" s="43"/>
      <c r="BAD121" s="43"/>
      <c r="BAE121" s="43"/>
      <c r="BAF121" s="43"/>
      <c r="BAG121" s="43"/>
      <c r="BAH121" s="43"/>
      <c r="BAI121" s="43"/>
      <c r="BAJ121" s="43"/>
      <c r="BAK121" s="43"/>
      <c r="BAL121" s="43"/>
      <c r="BAM121" s="43"/>
      <c r="BAN121" s="43"/>
      <c r="BAO121" s="43"/>
      <c r="BAP121" s="43"/>
      <c r="BAQ121" s="43"/>
      <c r="BAR121" s="43"/>
      <c r="BAS121" s="43"/>
      <c r="BAT121" s="43"/>
      <c r="BAU121" s="43"/>
      <c r="BAV121" s="43"/>
      <c r="BAW121" s="43"/>
      <c r="BAX121" s="43"/>
      <c r="BAY121" s="43"/>
      <c r="BAZ121" s="43"/>
      <c r="BBA121" s="43"/>
      <c r="BBB121" s="43"/>
      <c r="BBC121" s="43"/>
      <c r="BBD121" s="43"/>
      <c r="BBE121" s="43"/>
      <c r="BBF121" s="43"/>
      <c r="BBG121" s="43"/>
      <c r="BBH121" s="43"/>
      <c r="BBI121" s="43"/>
      <c r="BBJ121" s="43"/>
      <c r="BBK121" s="43"/>
      <c r="BBL121" s="43"/>
      <c r="BBM121" s="43"/>
      <c r="BBN121" s="43"/>
      <c r="BBO121" s="43"/>
      <c r="BBP121" s="43"/>
      <c r="BBQ121" s="43"/>
      <c r="BBR121" s="43"/>
      <c r="BBS121" s="43"/>
      <c r="BBT121" s="43"/>
      <c r="BBU121" s="43"/>
      <c r="BBV121" s="43"/>
      <c r="BBW121" s="43"/>
      <c r="BBX121" s="43"/>
      <c r="BBY121" s="43"/>
      <c r="BBZ121" s="43"/>
      <c r="BCA121" s="43"/>
      <c r="BCB121" s="43"/>
      <c r="BCC121" s="43"/>
      <c r="BCD121" s="43"/>
      <c r="BCE121" s="43"/>
      <c r="BCF121" s="43"/>
      <c r="BCG121" s="43"/>
      <c r="BCH121" s="43"/>
      <c r="BCI121" s="43"/>
      <c r="BCJ121" s="43"/>
      <c r="BCK121" s="43"/>
      <c r="BCL121" s="43"/>
      <c r="BCM121" s="43"/>
      <c r="BCN121" s="43"/>
      <c r="BCO121" s="43"/>
      <c r="BCP121" s="43"/>
      <c r="BCQ121" s="43"/>
      <c r="BCR121" s="43"/>
      <c r="BCS121" s="43"/>
      <c r="BCT121" s="43"/>
      <c r="BCU121" s="43"/>
      <c r="BCV121" s="43"/>
      <c r="BCW121" s="43"/>
      <c r="BCX121" s="43"/>
      <c r="BCY121" s="43"/>
      <c r="BCZ121" s="43"/>
      <c r="BDA121" s="43"/>
      <c r="BDB121" s="43"/>
      <c r="BDC121" s="43"/>
      <c r="BDD121" s="43"/>
      <c r="BDE121" s="43"/>
      <c r="BDF121" s="43"/>
      <c r="BDG121" s="43"/>
      <c r="BDH121" s="43"/>
      <c r="BDI121" s="43"/>
      <c r="BDJ121" s="43"/>
      <c r="BDK121" s="43"/>
      <c r="BDL121" s="43"/>
      <c r="BDM121" s="43"/>
      <c r="BDN121" s="43"/>
      <c r="BDO121" s="43"/>
      <c r="BDP121" s="43"/>
      <c r="BDQ121" s="43"/>
      <c r="BDR121" s="43"/>
      <c r="BDS121" s="43"/>
      <c r="BDT121" s="43"/>
      <c r="BDU121" s="43"/>
      <c r="BDV121" s="43"/>
      <c r="BDW121" s="43"/>
      <c r="BDX121" s="43"/>
      <c r="BDY121" s="43"/>
      <c r="BDZ121" s="43"/>
      <c r="BEA121" s="43"/>
      <c r="BEB121" s="43"/>
      <c r="BEC121" s="43"/>
      <c r="BED121" s="43"/>
      <c r="BEE121" s="43"/>
      <c r="BEF121" s="43"/>
      <c r="BEG121" s="43"/>
      <c r="BEH121" s="43"/>
      <c r="BEI121" s="43"/>
      <c r="BEJ121" s="43"/>
      <c r="BEK121" s="43"/>
      <c r="BEL121" s="43"/>
      <c r="BEM121" s="43"/>
      <c r="BEN121" s="43"/>
      <c r="BEO121" s="43"/>
      <c r="BEP121" s="43"/>
      <c r="BEQ121" s="43"/>
      <c r="BER121" s="43"/>
      <c r="BES121" s="43"/>
      <c r="BET121" s="43"/>
      <c r="BEU121" s="43"/>
      <c r="BEV121" s="43"/>
      <c r="BEW121" s="43"/>
      <c r="BEX121" s="43"/>
      <c r="BEY121" s="43"/>
      <c r="BEZ121" s="43"/>
      <c r="BFA121" s="43"/>
      <c r="BFB121" s="43"/>
      <c r="BFC121" s="43"/>
      <c r="BFD121" s="43"/>
      <c r="BFE121" s="43"/>
      <c r="BFF121" s="43"/>
      <c r="BFG121" s="43"/>
      <c r="BFH121" s="43"/>
      <c r="BFI121" s="43"/>
      <c r="BFJ121" s="43"/>
      <c r="BFK121" s="43"/>
      <c r="BFL121" s="43"/>
      <c r="BFM121" s="43"/>
      <c r="BFN121" s="43"/>
      <c r="BFO121" s="43"/>
      <c r="BFP121" s="43"/>
      <c r="BFQ121" s="43"/>
      <c r="BFR121" s="43"/>
      <c r="BFS121" s="43"/>
      <c r="BFT121" s="43"/>
      <c r="BFU121" s="43"/>
      <c r="BFV121" s="43"/>
      <c r="BFW121" s="43"/>
      <c r="BFX121" s="43"/>
      <c r="BFY121" s="43"/>
      <c r="BFZ121" s="43"/>
      <c r="BGA121" s="43"/>
      <c r="BGB121" s="43"/>
      <c r="BGC121" s="43"/>
      <c r="BGD121" s="43"/>
      <c r="BGE121" s="43"/>
      <c r="BGF121" s="43"/>
      <c r="BGG121" s="43"/>
      <c r="BGH121" s="43"/>
      <c r="BGI121" s="43"/>
      <c r="BGJ121" s="43"/>
      <c r="BGK121" s="43"/>
      <c r="BGL121" s="43"/>
      <c r="BGM121" s="43"/>
      <c r="BGN121" s="43"/>
      <c r="BGO121" s="43"/>
      <c r="BGP121" s="43"/>
      <c r="BGQ121" s="43"/>
      <c r="BGR121" s="43"/>
      <c r="BGS121" s="43"/>
      <c r="BGT121" s="43"/>
      <c r="BGU121" s="43"/>
      <c r="BGV121" s="43"/>
      <c r="BGW121" s="43"/>
      <c r="BGX121" s="43"/>
      <c r="BGY121" s="43"/>
      <c r="BGZ121" s="43"/>
      <c r="BHA121" s="43"/>
      <c r="BHB121" s="43"/>
      <c r="BHC121" s="43"/>
      <c r="BHD121" s="43"/>
      <c r="BHE121" s="43"/>
      <c r="BHF121" s="43"/>
      <c r="BHG121" s="43"/>
      <c r="BHH121" s="43"/>
      <c r="BHI121" s="43"/>
      <c r="BHJ121" s="43"/>
      <c r="BHK121" s="43"/>
      <c r="BHL121" s="43"/>
      <c r="BHM121" s="43"/>
      <c r="BHN121" s="43"/>
      <c r="BHO121" s="43"/>
      <c r="BHP121" s="43"/>
      <c r="BHQ121" s="43"/>
      <c r="BHR121" s="43"/>
      <c r="BHS121" s="43"/>
      <c r="BHT121" s="43"/>
      <c r="BHU121" s="43"/>
      <c r="BHV121" s="43"/>
      <c r="BHW121" s="43"/>
      <c r="BHX121" s="43"/>
      <c r="BHY121" s="43"/>
      <c r="BHZ121" s="43"/>
      <c r="BIA121" s="43"/>
      <c r="BIB121" s="43"/>
      <c r="BIC121" s="43"/>
      <c r="BID121" s="43"/>
      <c r="BIE121" s="43"/>
      <c r="BIF121" s="43"/>
      <c r="BIG121" s="43"/>
      <c r="BIH121" s="43"/>
      <c r="BII121" s="43"/>
      <c r="BIJ121" s="43"/>
      <c r="BIK121" s="43"/>
      <c r="BIL121" s="43"/>
      <c r="BIM121" s="43"/>
      <c r="BIN121" s="43"/>
      <c r="BIO121" s="43"/>
      <c r="BIP121" s="43"/>
      <c r="BIQ121" s="43"/>
      <c r="BIR121" s="43"/>
      <c r="BIS121" s="43"/>
      <c r="BIT121" s="43"/>
      <c r="BIU121" s="43"/>
      <c r="BIV121" s="43"/>
      <c r="BIW121" s="43"/>
      <c r="BIX121" s="43"/>
      <c r="BIY121" s="43"/>
      <c r="BIZ121" s="43"/>
      <c r="BJA121" s="43"/>
      <c r="BJB121" s="43"/>
      <c r="BJC121" s="43"/>
      <c r="BJD121" s="43"/>
      <c r="BJE121" s="43"/>
      <c r="BJF121" s="43"/>
      <c r="BJG121" s="43"/>
      <c r="BJH121" s="43"/>
      <c r="BJI121" s="43"/>
      <c r="BJJ121" s="43"/>
      <c r="BJK121" s="43"/>
      <c r="BJL121" s="43"/>
      <c r="BJM121" s="43"/>
      <c r="BJN121" s="43"/>
      <c r="BJO121" s="43"/>
      <c r="BJP121" s="43"/>
      <c r="BJQ121" s="43"/>
      <c r="BJR121" s="43"/>
      <c r="BJS121" s="43"/>
      <c r="BJT121" s="43"/>
      <c r="BJU121" s="43"/>
      <c r="BJV121" s="43"/>
      <c r="BJW121" s="43"/>
      <c r="BJX121" s="43"/>
      <c r="BJY121" s="43"/>
      <c r="BJZ121" s="43"/>
      <c r="BKA121" s="43"/>
      <c r="BKB121" s="43"/>
      <c r="BKC121" s="43"/>
      <c r="BKD121" s="43"/>
      <c r="BKE121" s="43"/>
      <c r="BKF121" s="43"/>
      <c r="BKG121" s="43"/>
      <c r="BKH121" s="43"/>
      <c r="BKI121" s="43"/>
      <c r="BKJ121" s="43"/>
      <c r="BKK121" s="43"/>
      <c r="BKL121" s="43"/>
      <c r="BKM121" s="43"/>
      <c r="BKN121" s="43"/>
      <c r="BKO121" s="43"/>
      <c r="BKP121" s="43"/>
      <c r="BKQ121" s="43"/>
      <c r="BKR121" s="43"/>
      <c r="BKS121" s="43"/>
      <c r="BKT121" s="43"/>
      <c r="BKU121" s="43"/>
      <c r="BKV121" s="43"/>
      <c r="BKW121" s="43"/>
      <c r="BKX121" s="43"/>
      <c r="BKY121" s="43"/>
      <c r="BKZ121" s="43"/>
      <c r="BLA121" s="43"/>
      <c r="BLB121" s="43"/>
      <c r="BLC121" s="43"/>
      <c r="BLD121" s="43"/>
      <c r="BLE121" s="43"/>
      <c r="BLF121" s="43"/>
      <c r="BLG121" s="43"/>
      <c r="BLH121" s="43"/>
      <c r="BLI121" s="43"/>
      <c r="BLJ121" s="43"/>
      <c r="BLK121" s="43"/>
      <c r="BLL121" s="43"/>
      <c r="BLM121" s="43"/>
      <c r="BLN121" s="43"/>
      <c r="BLO121" s="43"/>
      <c r="BLP121" s="43"/>
      <c r="BLQ121" s="43"/>
      <c r="BLR121" s="43"/>
      <c r="BLS121" s="43"/>
      <c r="BLT121" s="43"/>
      <c r="BLU121" s="43"/>
      <c r="BLV121" s="43"/>
      <c r="BLW121" s="43"/>
      <c r="BLX121" s="43"/>
      <c r="BLY121" s="43"/>
      <c r="BLZ121" s="43"/>
      <c r="BMA121" s="43"/>
      <c r="BMB121" s="43"/>
      <c r="BMC121" s="43"/>
      <c r="BMD121" s="43"/>
      <c r="BME121" s="43"/>
      <c r="BMF121" s="43"/>
      <c r="BMG121" s="43"/>
      <c r="BMH121" s="43"/>
      <c r="BMI121" s="43"/>
      <c r="BMJ121" s="43"/>
      <c r="BMK121" s="43"/>
      <c r="BML121" s="43"/>
      <c r="BMM121" s="43"/>
      <c r="BMN121" s="43"/>
      <c r="BMO121" s="43"/>
      <c r="BMP121" s="43"/>
      <c r="BMQ121" s="43"/>
      <c r="BMR121" s="43"/>
      <c r="BMS121" s="43"/>
      <c r="BMT121" s="43"/>
      <c r="BMU121" s="43"/>
      <c r="BMV121" s="43"/>
      <c r="BMW121" s="43"/>
      <c r="BMX121" s="43"/>
      <c r="BMY121" s="43"/>
      <c r="BMZ121" s="43"/>
      <c r="BNA121" s="43"/>
      <c r="BNB121" s="43"/>
      <c r="BNC121" s="43"/>
      <c r="BND121" s="43"/>
      <c r="BNE121" s="43"/>
      <c r="BNF121" s="43"/>
      <c r="BNG121" s="43"/>
      <c r="BNH121" s="43"/>
      <c r="BNI121" s="43"/>
      <c r="BNJ121" s="43"/>
      <c r="BNK121" s="43"/>
      <c r="BNL121" s="43"/>
      <c r="BNM121" s="43"/>
      <c r="BNN121" s="43"/>
      <c r="BNO121" s="43"/>
      <c r="BNP121" s="43"/>
      <c r="BNQ121" s="43"/>
      <c r="BNR121" s="43"/>
      <c r="BNS121" s="43"/>
      <c r="BNT121" s="43"/>
      <c r="BNU121" s="43"/>
      <c r="BNV121" s="43"/>
      <c r="BNW121" s="43"/>
      <c r="BNX121" s="43"/>
      <c r="BNY121" s="43"/>
      <c r="BNZ121" s="43"/>
      <c r="BOA121" s="43"/>
      <c r="BOB121" s="43"/>
      <c r="BOC121" s="43"/>
      <c r="BOD121" s="43"/>
      <c r="BOE121" s="43"/>
      <c r="BOF121" s="43"/>
      <c r="BOG121" s="43"/>
      <c r="BOH121" s="43"/>
      <c r="BOI121" s="43"/>
      <c r="BOJ121" s="43"/>
      <c r="BOK121" s="43"/>
      <c r="BOL121" s="43"/>
      <c r="BOM121" s="43"/>
      <c r="BON121" s="43"/>
      <c r="BOO121" s="43"/>
      <c r="BOP121" s="43"/>
      <c r="BOQ121" s="43"/>
      <c r="BOR121" s="43"/>
      <c r="BOS121" s="43"/>
      <c r="BOT121" s="43"/>
      <c r="BOU121" s="43"/>
      <c r="BOV121" s="43"/>
      <c r="BOW121" s="43"/>
      <c r="BOX121" s="43"/>
      <c r="BOY121" s="43"/>
      <c r="BOZ121" s="43"/>
      <c r="BPA121" s="43"/>
      <c r="BPB121" s="43"/>
      <c r="BPC121" s="43"/>
      <c r="BPD121" s="43"/>
      <c r="BPE121" s="43"/>
      <c r="BPF121" s="43"/>
      <c r="BPG121" s="43"/>
      <c r="BPH121" s="43"/>
      <c r="BPI121" s="43"/>
      <c r="BPJ121" s="43"/>
      <c r="BPK121" s="43"/>
      <c r="BPL121" s="43"/>
      <c r="BPM121" s="43"/>
      <c r="BPN121" s="43"/>
      <c r="BPO121" s="43"/>
      <c r="BPP121" s="43"/>
      <c r="BPQ121" s="43"/>
      <c r="BPR121" s="43"/>
      <c r="BPS121" s="43"/>
      <c r="BPT121" s="43"/>
      <c r="BPU121" s="43"/>
      <c r="BPV121" s="43"/>
      <c r="BPW121" s="43"/>
      <c r="BPX121" s="43"/>
      <c r="BPY121" s="43"/>
      <c r="BPZ121" s="43"/>
      <c r="BQA121" s="43"/>
      <c r="BQB121" s="43"/>
      <c r="BQC121" s="43"/>
      <c r="BQD121" s="43"/>
      <c r="BQE121" s="43"/>
      <c r="BQF121" s="43"/>
      <c r="BQG121" s="43"/>
      <c r="BQH121" s="43"/>
      <c r="BQI121" s="43"/>
      <c r="BQJ121" s="43"/>
      <c r="BQK121" s="43"/>
      <c r="BQL121" s="43"/>
      <c r="BQM121" s="43"/>
      <c r="BQN121" s="43"/>
      <c r="BQO121" s="43"/>
      <c r="BQP121" s="43"/>
      <c r="BQQ121" s="43"/>
      <c r="BQR121" s="43"/>
      <c r="BQS121" s="43"/>
      <c r="BQT121" s="43"/>
      <c r="BQU121" s="43"/>
      <c r="BQV121" s="43"/>
      <c r="BQW121" s="43"/>
      <c r="BQX121" s="43"/>
      <c r="BQY121" s="43"/>
      <c r="BQZ121" s="43"/>
      <c r="BRA121" s="43"/>
      <c r="BRB121" s="43"/>
      <c r="BRC121" s="43"/>
      <c r="BRD121" s="43"/>
      <c r="BRE121" s="43"/>
      <c r="BRF121" s="43"/>
      <c r="BRG121" s="43"/>
      <c r="BRH121" s="43"/>
      <c r="BRI121" s="43"/>
      <c r="BRJ121" s="43"/>
      <c r="BRK121" s="43"/>
      <c r="BRL121" s="43"/>
      <c r="BRM121" s="43"/>
      <c r="BRN121" s="43"/>
      <c r="BRO121" s="43"/>
      <c r="BRP121" s="43"/>
      <c r="BRQ121" s="43"/>
      <c r="BRR121" s="43"/>
      <c r="BRS121" s="43"/>
      <c r="BRT121" s="43"/>
      <c r="BRU121" s="43"/>
      <c r="BRV121" s="43"/>
      <c r="BRW121" s="43"/>
      <c r="BRX121" s="43"/>
      <c r="BRY121" s="43"/>
      <c r="BRZ121" s="43"/>
      <c r="BSA121" s="43"/>
      <c r="BSB121" s="43"/>
      <c r="BSC121" s="43"/>
      <c r="BSD121" s="43"/>
      <c r="BSE121" s="43"/>
      <c r="BSF121" s="43"/>
      <c r="BSG121" s="43"/>
      <c r="BSH121" s="43"/>
      <c r="BSI121" s="43"/>
      <c r="BSJ121" s="43"/>
      <c r="BSK121" s="43"/>
      <c r="BSL121" s="43"/>
      <c r="BSM121" s="43"/>
      <c r="BSN121" s="43"/>
      <c r="BSO121" s="43"/>
      <c r="BSP121" s="43"/>
      <c r="BSQ121" s="43"/>
      <c r="BSR121" s="43"/>
      <c r="BSS121" s="43"/>
      <c r="BST121" s="43"/>
      <c r="BSU121" s="43"/>
      <c r="BSV121" s="43"/>
      <c r="BSW121" s="43"/>
      <c r="BSX121" s="43"/>
      <c r="BSY121" s="43"/>
      <c r="BSZ121" s="43"/>
      <c r="BTA121" s="43"/>
      <c r="BTB121" s="43"/>
      <c r="BTC121" s="43"/>
      <c r="BTD121" s="43"/>
      <c r="BTE121" s="43"/>
      <c r="BTF121" s="43"/>
      <c r="BTG121" s="43"/>
      <c r="BTH121" s="43"/>
      <c r="BTI121" s="43"/>
      <c r="BTJ121" s="43"/>
      <c r="BTK121" s="43"/>
      <c r="BTL121" s="43"/>
      <c r="BTM121" s="43"/>
      <c r="BTN121" s="43"/>
      <c r="BTO121" s="43"/>
      <c r="BTP121" s="43"/>
      <c r="BTQ121" s="43"/>
      <c r="BTR121" s="43"/>
      <c r="BTS121" s="43"/>
      <c r="BTT121" s="43"/>
      <c r="BTU121" s="43"/>
      <c r="BTV121" s="43"/>
      <c r="BTW121" s="43"/>
      <c r="BTX121" s="43"/>
      <c r="BTY121" s="43"/>
      <c r="BTZ121" s="43"/>
      <c r="BUA121" s="43"/>
      <c r="BUB121" s="43"/>
      <c r="BUC121" s="43"/>
      <c r="BUD121" s="43"/>
      <c r="BUE121" s="43"/>
      <c r="BUF121" s="43"/>
      <c r="BUG121" s="43"/>
      <c r="BUH121" s="43"/>
      <c r="BUI121" s="43"/>
      <c r="BUJ121" s="43"/>
      <c r="BUK121" s="43"/>
      <c r="BUL121" s="43"/>
      <c r="BUM121" s="43"/>
      <c r="BUN121" s="43"/>
      <c r="BUO121" s="43"/>
      <c r="BUP121" s="43"/>
      <c r="BUQ121" s="43"/>
      <c r="BUR121" s="43"/>
      <c r="BUS121" s="43"/>
      <c r="BUT121" s="43"/>
      <c r="BUU121" s="43"/>
      <c r="BUV121" s="43"/>
      <c r="BUW121" s="43"/>
      <c r="BUX121" s="43"/>
      <c r="BUY121" s="43"/>
      <c r="BUZ121" s="43"/>
      <c r="BVA121" s="43"/>
      <c r="BVB121" s="43"/>
      <c r="BVC121" s="43"/>
      <c r="BVD121" s="43"/>
      <c r="BVE121" s="43"/>
      <c r="BVF121" s="43"/>
      <c r="BVG121" s="43"/>
      <c r="BVH121" s="43"/>
      <c r="BVI121" s="43"/>
      <c r="BVJ121" s="43"/>
      <c r="BVK121" s="43"/>
      <c r="BVL121" s="43"/>
      <c r="BVM121" s="43"/>
      <c r="BVN121" s="43"/>
      <c r="BVO121" s="43"/>
      <c r="BVP121" s="43"/>
      <c r="BVQ121" s="43"/>
      <c r="BVR121" s="43"/>
      <c r="BVS121" s="43"/>
      <c r="BVT121" s="43"/>
      <c r="BVU121" s="43"/>
      <c r="BVV121" s="43"/>
      <c r="BVW121" s="43"/>
      <c r="BVX121" s="43"/>
      <c r="BVY121" s="43"/>
      <c r="BVZ121" s="43"/>
      <c r="BWA121" s="43"/>
      <c r="BWB121" s="43"/>
      <c r="BWC121" s="43"/>
      <c r="BWD121" s="43"/>
      <c r="BWE121" s="43"/>
      <c r="BWF121" s="43"/>
      <c r="BWG121" s="43"/>
      <c r="BWH121" s="43"/>
      <c r="BWI121" s="43"/>
      <c r="BWJ121" s="43"/>
      <c r="BWK121" s="43"/>
      <c r="BWL121" s="43"/>
      <c r="BWM121" s="43"/>
      <c r="BWN121" s="43"/>
      <c r="BWO121" s="43"/>
      <c r="BWP121" s="43"/>
      <c r="BWQ121" s="43"/>
      <c r="BWR121" s="43"/>
      <c r="BWS121" s="43"/>
      <c r="BWT121" s="43"/>
      <c r="BWU121" s="43"/>
      <c r="BWV121" s="43"/>
      <c r="BWW121" s="43"/>
      <c r="BWX121" s="43"/>
      <c r="BWY121" s="43"/>
      <c r="BWZ121" s="43"/>
      <c r="BXA121" s="43"/>
      <c r="BXB121" s="43"/>
      <c r="BXC121" s="43"/>
      <c r="BXD121" s="43"/>
      <c r="BXE121" s="43"/>
      <c r="BXF121" s="43"/>
      <c r="BXG121" s="43"/>
      <c r="BXH121" s="43"/>
      <c r="BXI121" s="43"/>
      <c r="BXJ121" s="43"/>
      <c r="BXK121" s="43"/>
      <c r="BXL121" s="43"/>
      <c r="BXM121" s="43"/>
      <c r="BXN121" s="43"/>
      <c r="BXO121" s="43"/>
      <c r="BXP121" s="43"/>
      <c r="BXQ121" s="43"/>
      <c r="BXR121" s="43"/>
      <c r="BXS121" s="43"/>
      <c r="BXT121" s="43"/>
      <c r="BXU121" s="43"/>
      <c r="BXV121" s="43"/>
      <c r="BXW121" s="43"/>
      <c r="BXX121" s="43"/>
      <c r="BXY121" s="43"/>
      <c r="BXZ121" s="43"/>
      <c r="BYA121" s="43"/>
      <c r="BYB121" s="43"/>
      <c r="BYC121" s="43"/>
      <c r="BYD121" s="43"/>
      <c r="BYE121" s="43"/>
      <c r="BYF121" s="43"/>
      <c r="BYG121" s="43"/>
      <c r="BYH121" s="43"/>
      <c r="BYI121" s="43"/>
      <c r="BYJ121" s="43"/>
      <c r="BYK121" s="43"/>
      <c r="BYL121" s="43"/>
      <c r="BYM121" s="43"/>
      <c r="BYN121" s="43"/>
      <c r="BYO121" s="43"/>
      <c r="BYP121" s="43"/>
      <c r="BYQ121" s="43"/>
      <c r="BYR121" s="43"/>
      <c r="BYS121" s="43"/>
      <c r="BYT121" s="43"/>
      <c r="BYU121" s="43"/>
      <c r="BYV121" s="43"/>
      <c r="BYW121" s="43"/>
      <c r="BYX121" s="43"/>
      <c r="BYY121" s="43"/>
      <c r="BYZ121" s="43"/>
      <c r="BZA121" s="43"/>
      <c r="BZB121" s="43"/>
      <c r="BZC121" s="43"/>
      <c r="BZD121" s="43"/>
      <c r="BZE121" s="43"/>
      <c r="BZF121" s="43"/>
      <c r="BZG121" s="43"/>
      <c r="BZH121" s="43"/>
      <c r="BZI121" s="43"/>
      <c r="BZJ121" s="43"/>
      <c r="BZK121" s="43"/>
      <c r="BZL121" s="43"/>
      <c r="BZM121" s="43"/>
      <c r="BZN121" s="43"/>
      <c r="BZO121" s="43"/>
      <c r="BZP121" s="43"/>
      <c r="BZQ121" s="43"/>
      <c r="BZR121" s="43"/>
      <c r="BZS121" s="43"/>
      <c r="BZT121" s="43"/>
      <c r="BZU121" s="43"/>
      <c r="BZV121" s="43"/>
      <c r="BZW121" s="43"/>
      <c r="BZX121" s="43"/>
      <c r="BZY121" s="43"/>
      <c r="BZZ121" s="43"/>
      <c r="CAA121" s="43"/>
      <c r="CAB121" s="43"/>
      <c r="CAC121" s="43"/>
      <c r="CAD121" s="43"/>
      <c r="CAE121" s="43"/>
      <c r="CAF121" s="43"/>
      <c r="CAG121" s="43"/>
      <c r="CAH121" s="43"/>
      <c r="CAI121" s="43"/>
      <c r="CAJ121" s="43"/>
      <c r="CAK121" s="43"/>
      <c r="CAL121" s="43"/>
      <c r="CAM121" s="43"/>
      <c r="CAN121" s="43"/>
      <c r="CAO121" s="43"/>
      <c r="CAP121" s="43"/>
      <c r="CAQ121" s="43"/>
      <c r="CAR121" s="43"/>
      <c r="CAS121" s="43"/>
      <c r="CAT121" s="43"/>
      <c r="CAU121" s="43"/>
      <c r="CAV121" s="43"/>
      <c r="CAW121" s="43"/>
      <c r="CAX121" s="43"/>
      <c r="CAY121" s="43"/>
      <c r="CAZ121" s="43"/>
      <c r="CBA121" s="43"/>
      <c r="CBB121" s="43"/>
      <c r="CBC121" s="43"/>
      <c r="CBD121" s="43"/>
      <c r="CBE121" s="43"/>
      <c r="CBF121" s="43"/>
      <c r="CBG121" s="43"/>
      <c r="CBH121" s="43"/>
      <c r="CBI121" s="43"/>
      <c r="CBJ121" s="43"/>
      <c r="CBK121" s="43"/>
      <c r="CBL121" s="43"/>
      <c r="CBM121" s="43"/>
      <c r="CBN121" s="43"/>
      <c r="CBO121" s="43"/>
      <c r="CBP121" s="43"/>
      <c r="CBQ121" s="43"/>
      <c r="CBR121" s="43"/>
      <c r="CBS121" s="43"/>
      <c r="CBT121" s="43"/>
      <c r="CBU121" s="43"/>
      <c r="CBV121" s="43"/>
      <c r="CBW121" s="43"/>
      <c r="CBX121" s="43"/>
      <c r="CBY121" s="43"/>
      <c r="CBZ121" s="43"/>
      <c r="CCA121" s="43"/>
      <c r="CCB121" s="43"/>
      <c r="CCC121" s="43"/>
      <c r="CCD121" s="43"/>
      <c r="CCE121" s="43"/>
      <c r="CCF121" s="43"/>
      <c r="CCG121" s="43"/>
      <c r="CCH121" s="43"/>
      <c r="CCI121" s="43"/>
      <c r="CCJ121" s="43"/>
      <c r="CCK121" s="43"/>
      <c r="CCL121" s="43"/>
      <c r="CCM121" s="43"/>
      <c r="CCN121" s="43"/>
      <c r="CCO121" s="43"/>
      <c r="CCP121" s="43"/>
      <c r="CCQ121" s="43"/>
      <c r="CCR121" s="43"/>
      <c r="CCS121" s="43"/>
      <c r="CCT121" s="43"/>
      <c r="CCU121" s="43"/>
      <c r="CCV121" s="43"/>
      <c r="CCW121" s="43"/>
      <c r="CCX121" s="43"/>
      <c r="CCY121" s="43"/>
      <c r="CCZ121" s="43"/>
      <c r="CDA121" s="43"/>
      <c r="CDB121" s="43"/>
      <c r="CDC121" s="43"/>
      <c r="CDD121" s="43"/>
      <c r="CDE121" s="43"/>
      <c r="CDF121" s="43"/>
      <c r="CDG121" s="43"/>
      <c r="CDH121" s="43"/>
      <c r="CDI121" s="43"/>
      <c r="CDJ121" s="43"/>
      <c r="CDK121" s="43"/>
      <c r="CDL121" s="43"/>
      <c r="CDM121" s="43"/>
      <c r="CDN121" s="43"/>
      <c r="CDO121" s="43"/>
      <c r="CDP121" s="43"/>
      <c r="CDQ121" s="43"/>
      <c r="CDR121" s="43"/>
      <c r="CDS121" s="43"/>
      <c r="CDT121" s="43"/>
      <c r="CDU121" s="43"/>
      <c r="CDV121" s="43"/>
      <c r="CDW121" s="43"/>
      <c r="CDX121" s="43"/>
      <c r="CDY121" s="43"/>
      <c r="CDZ121" s="43"/>
      <c r="CEA121" s="43"/>
      <c r="CEB121" s="43"/>
      <c r="CEC121" s="43"/>
      <c r="CED121" s="43"/>
      <c r="CEE121" s="43"/>
      <c r="CEF121" s="43"/>
      <c r="CEG121" s="43"/>
      <c r="CEH121" s="43"/>
      <c r="CEI121" s="43"/>
      <c r="CEJ121" s="43"/>
      <c r="CEK121" s="43"/>
      <c r="CEL121" s="43"/>
      <c r="CEM121" s="43"/>
      <c r="CEN121" s="43"/>
      <c r="CEO121" s="43"/>
      <c r="CEP121" s="43"/>
      <c r="CEQ121" s="43"/>
      <c r="CER121" s="43"/>
      <c r="CES121" s="43"/>
      <c r="CET121" s="43"/>
      <c r="CEU121" s="43"/>
      <c r="CEV121" s="43"/>
      <c r="CEW121" s="43"/>
      <c r="CEX121" s="43"/>
      <c r="CEY121" s="43"/>
      <c r="CEZ121" s="43"/>
      <c r="CFA121" s="43"/>
      <c r="CFB121" s="43"/>
      <c r="CFC121" s="43"/>
      <c r="CFD121" s="43"/>
      <c r="CFE121" s="43"/>
      <c r="CFF121" s="43"/>
      <c r="CFG121" s="43"/>
      <c r="CFH121" s="43"/>
      <c r="CFI121" s="43"/>
      <c r="CFJ121" s="43"/>
      <c r="CFK121" s="43"/>
      <c r="CFL121" s="43"/>
      <c r="CFM121" s="43"/>
      <c r="CFN121" s="43"/>
      <c r="CFO121" s="43"/>
      <c r="CFP121" s="43"/>
      <c r="CFQ121" s="43"/>
      <c r="CFR121" s="43"/>
      <c r="CFS121" s="43"/>
      <c r="CFT121" s="43"/>
      <c r="CFU121" s="43"/>
      <c r="CFV121" s="43"/>
      <c r="CFW121" s="43"/>
      <c r="CFX121" s="43"/>
      <c r="CFY121" s="43"/>
      <c r="CFZ121" s="43"/>
      <c r="CGA121" s="43"/>
      <c r="CGB121" s="43"/>
      <c r="CGC121" s="43"/>
      <c r="CGD121" s="43"/>
      <c r="CGE121" s="43"/>
      <c r="CGF121" s="43"/>
      <c r="CGG121" s="43"/>
      <c r="CGH121" s="43"/>
      <c r="CGI121" s="43"/>
      <c r="CGJ121" s="43"/>
      <c r="CGK121" s="43"/>
      <c r="CGL121" s="43"/>
      <c r="CGM121" s="43"/>
      <c r="CGN121" s="43"/>
      <c r="CGO121" s="43"/>
      <c r="CGP121" s="43"/>
      <c r="CGQ121" s="43"/>
      <c r="CGR121" s="43"/>
      <c r="CGS121" s="43"/>
      <c r="CGT121" s="43"/>
      <c r="CGU121" s="43"/>
      <c r="CGV121" s="43"/>
      <c r="CGW121" s="43"/>
      <c r="CGX121" s="43"/>
      <c r="CGY121" s="43"/>
      <c r="CGZ121" s="43"/>
      <c r="CHA121" s="43"/>
      <c r="CHB121" s="43"/>
      <c r="CHC121" s="43"/>
      <c r="CHD121" s="43"/>
      <c r="CHE121" s="43"/>
      <c r="CHF121" s="43"/>
      <c r="CHG121" s="43"/>
      <c r="CHH121" s="43"/>
      <c r="CHI121" s="43"/>
      <c r="CHJ121" s="43"/>
      <c r="CHK121" s="43"/>
      <c r="CHL121" s="43"/>
      <c r="CHM121" s="43"/>
      <c r="CHN121" s="43"/>
      <c r="CHO121" s="43"/>
      <c r="CHP121" s="43"/>
      <c r="CHQ121" s="43"/>
      <c r="CHR121" s="43"/>
      <c r="CHS121" s="43"/>
      <c r="CHT121" s="43"/>
      <c r="CHU121" s="43"/>
      <c r="CHV121" s="43"/>
      <c r="CHW121" s="43"/>
      <c r="CHX121" s="43"/>
      <c r="CHY121" s="43"/>
      <c r="CHZ121" s="43"/>
      <c r="CIA121" s="43"/>
      <c r="CIB121" s="43"/>
      <c r="CIC121" s="43"/>
      <c r="CID121" s="43"/>
      <c r="CIE121" s="43"/>
      <c r="CIF121" s="43"/>
      <c r="CIG121" s="43"/>
      <c r="CIH121" s="43"/>
      <c r="CII121" s="43"/>
      <c r="CIJ121" s="43"/>
      <c r="CIK121" s="43"/>
      <c r="CIL121" s="43"/>
      <c r="CIM121" s="43"/>
      <c r="CIN121" s="43"/>
      <c r="CIO121" s="43"/>
      <c r="CIP121" s="43"/>
      <c r="CIQ121" s="43"/>
      <c r="CIR121" s="43"/>
      <c r="CIS121" s="43"/>
      <c r="CIT121" s="43"/>
      <c r="CIU121" s="43"/>
      <c r="CIV121" s="43"/>
      <c r="CIW121" s="43"/>
      <c r="CIX121" s="43"/>
      <c r="CIY121" s="43"/>
      <c r="CIZ121" s="43"/>
      <c r="CJA121" s="43"/>
      <c r="CJB121" s="43"/>
      <c r="CJC121" s="43"/>
      <c r="CJD121" s="43"/>
      <c r="CJE121" s="43"/>
      <c r="CJF121" s="43"/>
      <c r="CJG121" s="43"/>
      <c r="CJH121" s="43"/>
      <c r="CJI121" s="43"/>
      <c r="CJJ121" s="43"/>
      <c r="CJK121" s="43"/>
      <c r="CJL121" s="43"/>
      <c r="CJM121" s="43"/>
      <c r="CJN121" s="43"/>
      <c r="CJO121" s="43"/>
      <c r="CJP121" s="43"/>
      <c r="CJQ121" s="43"/>
      <c r="CJR121" s="43"/>
      <c r="CJS121" s="43"/>
      <c r="CJT121" s="43"/>
      <c r="CJU121" s="43"/>
      <c r="CJV121" s="43"/>
      <c r="CJW121" s="43"/>
      <c r="CJX121" s="43"/>
      <c r="CJY121" s="43"/>
      <c r="CJZ121" s="43"/>
      <c r="CKA121" s="43"/>
      <c r="CKB121" s="43"/>
      <c r="CKC121" s="43"/>
      <c r="CKD121" s="43"/>
      <c r="CKE121" s="43"/>
      <c r="CKF121" s="43"/>
      <c r="CKG121" s="43"/>
      <c r="CKH121" s="43"/>
      <c r="CKI121" s="43"/>
      <c r="CKJ121" s="43"/>
      <c r="CKK121" s="43"/>
      <c r="CKL121" s="43"/>
      <c r="CKM121" s="43"/>
      <c r="CKN121" s="43"/>
      <c r="CKO121" s="43"/>
      <c r="CKP121" s="43"/>
      <c r="CKQ121" s="43"/>
      <c r="CKR121" s="43"/>
      <c r="CKS121" s="43"/>
      <c r="CKT121" s="43"/>
      <c r="CKU121" s="43"/>
      <c r="CKV121" s="43"/>
      <c r="CKW121" s="43"/>
      <c r="CKX121" s="43"/>
      <c r="CKY121" s="43"/>
      <c r="CKZ121" s="43"/>
      <c r="CLA121" s="43"/>
      <c r="CLB121" s="43"/>
      <c r="CLC121" s="43"/>
      <c r="CLD121" s="43"/>
      <c r="CLE121" s="43"/>
      <c r="CLF121" s="43"/>
      <c r="CLG121" s="43"/>
      <c r="CLH121" s="43"/>
      <c r="CLI121" s="43"/>
      <c r="CLJ121" s="43"/>
      <c r="CLK121" s="43"/>
      <c r="CLL121" s="43"/>
      <c r="CLM121" s="43"/>
      <c r="CLN121" s="43"/>
      <c r="CLO121" s="43"/>
      <c r="CLP121" s="43"/>
      <c r="CLQ121" s="43"/>
      <c r="CLR121" s="43"/>
      <c r="CLS121" s="43"/>
      <c r="CLT121" s="43"/>
      <c r="CLU121" s="43"/>
      <c r="CLV121" s="43"/>
      <c r="CLW121" s="43"/>
      <c r="CLX121" s="43"/>
      <c r="CLY121" s="43"/>
      <c r="CLZ121" s="43"/>
      <c r="CMA121" s="43"/>
      <c r="CMB121" s="43"/>
      <c r="CMC121" s="43"/>
      <c r="CMD121" s="43"/>
      <c r="CME121" s="43"/>
      <c r="CMF121" s="43"/>
      <c r="CMG121" s="43"/>
      <c r="CMH121" s="43"/>
      <c r="CMI121" s="43"/>
      <c r="CMJ121" s="43"/>
      <c r="CMK121" s="43"/>
      <c r="CML121" s="43"/>
      <c r="CMM121" s="43"/>
      <c r="CMN121" s="43"/>
      <c r="CMO121" s="43"/>
      <c r="CMP121" s="43"/>
      <c r="CMQ121" s="43"/>
      <c r="CMR121" s="43"/>
      <c r="CMS121" s="43"/>
      <c r="CMT121" s="43"/>
      <c r="CMU121" s="43"/>
      <c r="CMV121" s="43"/>
      <c r="CMW121" s="43"/>
      <c r="CMX121" s="43"/>
      <c r="CMY121" s="43"/>
      <c r="CMZ121" s="43"/>
      <c r="CNA121" s="43"/>
      <c r="CNB121" s="43"/>
      <c r="CNC121" s="43"/>
      <c r="CND121" s="43"/>
      <c r="CNE121" s="43"/>
      <c r="CNF121" s="43"/>
      <c r="CNG121" s="43"/>
      <c r="CNH121" s="43"/>
      <c r="CNI121" s="43"/>
      <c r="CNJ121" s="43"/>
      <c r="CNK121" s="43"/>
      <c r="CNL121" s="43"/>
      <c r="CNM121" s="43"/>
      <c r="CNN121" s="43"/>
      <c r="CNO121" s="43"/>
      <c r="CNP121" s="43"/>
      <c r="CNQ121" s="43"/>
      <c r="CNR121" s="43"/>
      <c r="CNS121" s="43"/>
      <c r="CNT121" s="43"/>
      <c r="CNU121" s="43"/>
      <c r="CNV121" s="43"/>
      <c r="CNW121" s="43"/>
      <c r="CNX121" s="43"/>
      <c r="CNY121" s="43"/>
      <c r="CNZ121" s="43"/>
      <c r="COA121" s="43"/>
      <c r="COB121" s="43"/>
      <c r="COC121" s="43"/>
      <c r="COD121" s="43"/>
      <c r="COE121" s="43"/>
      <c r="COF121" s="43"/>
      <c r="COG121" s="43"/>
      <c r="COH121" s="43"/>
      <c r="COI121" s="43"/>
      <c r="COJ121" s="43"/>
      <c r="COK121" s="43"/>
      <c r="COL121" s="43"/>
      <c r="COM121" s="43"/>
      <c r="CON121" s="43"/>
      <c r="COO121" s="43"/>
      <c r="COP121" s="43"/>
      <c r="COQ121" s="43"/>
      <c r="COR121" s="43"/>
      <c r="COS121" s="43"/>
      <c r="COT121" s="43"/>
      <c r="COU121" s="43"/>
      <c r="COV121" s="43"/>
      <c r="COW121" s="43"/>
      <c r="COX121" s="43"/>
      <c r="COY121" s="43"/>
      <c r="COZ121" s="43"/>
      <c r="CPA121" s="43"/>
      <c r="CPB121" s="43"/>
      <c r="CPC121" s="43"/>
      <c r="CPD121" s="43"/>
      <c r="CPE121" s="43"/>
      <c r="CPF121" s="43"/>
      <c r="CPG121" s="43"/>
      <c r="CPH121" s="43"/>
      <c r="CPI121" s="43"/>
      <c r="CPJ121" s="43"/>
      <c r="CPK121" s="43"/>
      <c r="CPL121" s="43"/>
      <c r="CPM121" s="43"/>
      <c r="CPN121" s="43"/>
      <c r="CPO121" s="43"/>
      <c r="CPP121" s="43"/>
      <c r="CPQ121" s="43"/>
      <c r="CPR121" s="43"/>
      <c r="CPS121" s="43"/>
      <c r="CPT121" s="43"/>
      <c r="CPU121" s="43"/>
      <c r="CPV121" s="43"/>
      <c r="CPW121" s="43"/>
      <c r="CPX121" s="43"/>
      <c r="CPY121" s="43"/>
      <c r="CPZ121" s="43"/>
      <c r="CQA121" s="43"/>
      <c r="CQB121" s="43"/>
      <c r="CQC121" s="43"/>
      <c r="CQD121" s="43"/>
      <c r="CQE121" s="43"/>
      <c r="CQF121" s="43"/>
      <c r="CQG121" s="43"/>
      <c r="CQH121" s="43"/>
      <c r="CQI121" s="43"/>
      <c r="CQJ121" s="43"/>
      <c r="CQK121" s="43"/>
      <c r="CQL121" s="43"/>
      <c r="CQM121" s="43"/>
      <c r="CQN121" s="43"/>
      <c r="CQO121" s="43"/>
      <c r="CQP121" s="43"/>
      <c r="CQQ121" s="43"/>
      <c r="CQR121" s="43"/>
      <c r="CQS121" s="43"/>
      <c r="CQT121" s="43"/>
      <c r="CQU121" s="43"/>
      <c r="CQV121" s="43"/>
      <c r="CQW121" s="43"/>
      <c r="CQX121" s="43"/>
      <c r="CQY121" s="43"/>
      <c r="CQZ121" s="43"/>
      <c r="CRA121" s="43"/>
      <c r="CRB121" s="43"/>
      <c r="CRC121" s="43"/>
      <c r="CRD121" s="43"/>
      <c r="CRE121" s="43"/>
      <c r="CRF121" s="43"/>
      <c r="CRG121" s="43"/>
      <c r="CRH121" s="43"/>
      <c r="CRI121" s="43"/>
      <c r="CRJ121" s="43"/>
      <c r="CRK121" s="43"/>
      <c r="CRL121" s="43"/>
      <c r="CRM121" s="43"/>
      <c r="CRN121" s="43"/>
      <c r="CRO121" s="43"/>
      <c r="CRP121" s="43"/>
      <c r="CRQ121" s="43"/>
      <c r="CRR121" s="43"/>
      <c r="CRS121" s="43"/>
      <c r="CRT121" s="43"/>
      <c r="CRU121" s="43"/>
      <c r="CRV121" s="43"/>
      <c r="CRW121" s="43"/>
      <c r="CRX121" s="43"/>
      <c r="CRY121" s="43"/>
      <c r="CRZ121" s="43"/>
      <c r="CSA121" s="43"/>
      <c r="CSB121" s="43"/>
      <c r="CSC121" s="43"/>
      <c r="CSD121" s="43"/>
      <c r="CSE121" s="43"/>
      <c r="CSF121" s="43"/>
      <c r="CSG121" s="43"/>
      <c r="CSH121" s="43"/>
      <c r="CSI121" s="43"/>
      <c r="CSJ121" s="43"/>
      <c r="CSK121" s="43"/>
      <c r="CSL121" s="43"/>
      <c r="CSM121" s="43"/>
      <c r="CSN121" s="43"/>
      <c r="CSO121" s="43"/>
      <c r="CSP121" s="43"/>
      <c r="CSQ121" s="43"/>
      <c r="CSR121" s="43"/>
      <c r="CSS121" s="43"/>
      <c r="CST121" s="43"/>
      <c r="CSU121" s="43"/>
      <c r="CSV121" s="43"/>
      <c r="CSW121" s="43"/>
      <c r="CSX121" s="43"/>
      <c r="CSY121" s="43"/>
      <c r="CSZ121" s="43"/>
      <c r="CTA121" s="43"/>
      <c r="CTB121" s="43"/>
      <c r="CTC121" s="43"/>
      <c r="CTD121" s="43"/>
      <c r="CTE121" s="43"/>
      <c r="CTF121" s="43"/>
      <c r="CTG121" s="43"/>
      <c r="CTH121" s="43"/>
      <c r="CTI121" s="43"/>
      <c r="CTJ121" s="43"/>
      <c r="CTK121" s="43"/>
      <c r="CTL121" s="43"/>
      <c r="CTM121" s="43"/>
      <c r="CTN121" s="43"/>
      <c r="CTO121" s="43"/>
      <c r="CTP121" s="43"/>
      <c r="CTQ121" s="43"/>
      <c r="CTR121" s="43"/>
      <c r="CTS121" s="43"/>
      <c r="CTT121" s="43"/>
      <c r="CTU121" s="43"/>
      <c r="CTV121" s="43"/>
      <c r="CTW121" s="43"/>
      <c r="CTX121" s="43"/>
      <c r="CTY121" s="43"/>
      <c r="CTZ121" s="43"/>
      <c r="CUA121" s="43"/>
      <c r="CUB121" s="43"/>
      <c r="CUC121" s="43"/>
      <c r="CUD121" s="43"/>
      <c r="CUE121" s="43"/>
      <c r="CUF121" s="43"/>
      <c r="CUG121" s="43"/>
      <c r="CUH121" s="43"/>
      <c r="CUI121" s="43"/>
      <c r="CUJ121" s="43"/>
      <c r="CUK121" s="43"/>
      <c r="CUL121" s="43"/>
      <c r="CUM121" s="43"/>
      <c r="CUN121" s="43"/>
      <c r="CUO121" s="43"/>
      <c r="CUP121" s="43"/>
      <c r="CUQ121" s="43"/>
      <c r="CUR121" s="43"/>
      <c r="CUS121" s="43"/>
      <c r="CUT121" s="43"/>
      <c r="CUU121" s="43"/>
      <c r="CUV121" s="43"/>
      <c r="CUW121" s="43"/>
      <c r="CUX121" s="43"/>
      <c r="CUY121" s="43"/>
      <c r="CUZ121" s="43"/>
      <c r="CVA121" s="43"/>
      <c r="CVB121" s="43"/>
      <c r="CVC121" s="43"/>
      <c r="CVD121" s="43"/>
      <c r="CVE121" s="43"/>
      <c r="CVF121" s="43"/>
      <c r="CVG121" s="43"/>
      <c r="CVH121" s="43"/>
      <c r="CVI121" s="43"/>
      <c r="CVJ121" s="43"/>
      <c r="CVK121" s="43"/>
      <c r="CVL121" s="43"/>
      <c r="CVM121" s="43"/>
      <c r="CVN121" s="43"/>
      <c r="CVO121" s="43"/>
      <c r="CVP121" s="43"/>
      <c r="CVQ121" s="43"/>
      <c r="CVR121" s="43"/>
      <c r="CVS121" s="43"/>
      <c r="CVT121" s="43"/>
      <c r="CVU121" s="43"/>
      <c r="CVV121" s="43"/>
      <c r="CVW121" s="43"/>
      <c r="CVX121" s="43"/>
      <c r="CVY121" s="43"/>
      <c r="CVZ121" s="43"/>
      <c r="CWA121" s="43"/>
      <c r="CWB121" s="43"/>
      <c r="CWC121" s="43"/>
      <c r="CWD121" s="43"/>
      <c r="CWE121" s="43"/>
      <c r="CWF121" s="43"/>
      <c r="CWG121" s="43"/>
      <c r="CWH121" s="43"/>
      <c r="CWI121" s="43"/>
      <c r="CWJ121" s="43"/>
      <c r="CWK121" s="43"/>
      <c r="CWL121" s="43"/>
      <c r="CWM121" s="43"/>
      <c r="CWN121" s="43"/>
      <c r="CWO121" s="43"/>
      <c r="CWP121" s="43"/>
      <c r="CWQ121" s="43"/>
      <c r="CWR121" s="43"/>
      <c r="CWS121" s="43"/>
      <c r="CWT121" s="43"/>
      <c r="CWU121" s="43"/>
      <c r="CWV121" s="43"/>
      <c r="CWW121" s="43"/>
      <c r="CWX121" s="43"/>
      <c r="CWY121" s="43"/>
      <c r="CWZ121" s="43"/>
      <c r="CXA121" s="43"/>
      <c r="CXB121" s="43"/>
      <c r="CXC121" s="43"/>
      <c r="CXD121" s="43"/>
      <c r="CXE121" s="43"/>
      <c r="CXF121" s="43"/>
      <c r="CXG121" s="43"/>
      <c r="CXH121" s="43"/>
      <c r="CXI121" s="43"/>
      <c r="CXJ121" s="43"/>
      <c r="CXK121" s="43"/>
      <c r="CXL121" s="43"/>
      <c r="CXM121" s="43"/>
      <c r="CXN121" s="43"/>
      <c r="CXO121" s="43"/>
      <c r="CXP121" s="43"/>
      <c r="CXQ121" s="43"/>
      <c r="CXR121" s="43"/>
      <c r="CXS121" s="43"/>
      <c r="CXT121" s="43"/>
      <c r="CXU121" s="43"/>
      <c r="CXV121" s="43"/>
      <c r="CXW121" s="43"/>
      <c r="CXX121" s="43"/>
      <c r="CXY121" s="43"/>
      <c r="CXZ121" s="43"/>
      <c r="CYA121" s="43"/>
      <c r="CYB121" s="43"/>
      <c r="CYC121" s="43"/>
      <c r="CYD121" s="43"/>
      <c r="CYE121" s="43"/>
      <c r="CYF121" s="43"/>
      <c r="CYG121" s="43"/>
      <c r="CYH121" s="43"/>
      <c r="CYI121" s="43"/>
      <c r="CYJ121" s="43"/>
      <c r="CYK121" s="43"/>
      <c r="CYL121" s="43"/>
      <c r="CYM121" s="43"/>
      <c r="CYN121" s="43"/>
      <c r="CYO121" s="43"/>
      <c r="CYP121" s="43"/>
      <c r="CYQ121" s="43"/>
      <c r="CYR121" s="43"/>
      <c r="CYS121" s="43"/>
      <c r="CYT121" s="43"/>
      <c r="CYU121" s="43"/>
      <c r="CYV121" s="43"/>
      <c r="CYW121" s="43"/>
      <c r="CYX121" s="43"/>
      <c r="CYY121" s="43"/>
      <c r="CYZ121" s="43"/>
      <c r="CZA121" s="43"/>
      <c r="CZB121" s="43"/>
      <c r="CZC121" s="43"/>
      <c r="CZD121" s="43"/>
      <c r="CZE121" s="43"/>
      <c r="CZF121" s="43"/>
      <c r="CZG121" s="43"/>
      <c r="CZH121" s="43"/>
      <c r="CZI121" s="43"/>
      <c r="CZJ121" s="43"/>
      <c r="CZK121" s="43"/>
      <c r="CZL121" s="43"/>
      <c r="CZM121" s="43"/>
      <c r="CZN121" s="43"/>
      <c r="CZO121" s="43"/>
      <c r="CZP121" s="43"/>
      <c r="CZQ121" s="43"/>
      <c r="CZR121" s="43"/>
      <c r="CZS121" s="43"/>
      <c r="CZT121" s="43"/>
      <c r="CZU121" s="43"/>
      <c r="CZV121" s="43"/>
      <c r="CZW121" s="43"/>
      <c r="CZX121" s="43"/>
      <c r="CZY121" s="43"/>
      <c r="CZZ121" s="43"/>
      <c r="DAA121" s="43"/>
      <c r="DAB121" s="43"/>
      <c r="DAC121" s="43"/>
      <c r="DAD121" s="43"/>
      <c r="DAE121" s="43"/>
      <c r="DAF121" s="43"/>
      <c r="DAG121" s="43"/>
      <c r="DAH121" s="43"/>
      <c r="DAI121" s="43"/>
      <c r="DAJ121" s="43"/>
      <c r="DAK121" s="43"/>
      <c r="DAL121" s="43"/>
      <c r="DAM121" s="43"/>
      <c r="DAN121" s="43"/>
      <c r="DAO121" s="43"/>
      <c r="DAP121" s="43"/>
      <c r="DAQ121" s="43"/>
      <c r="DAR121" s="43"/>
      <c r="DAS121" s="43"/>
      <c r="DAT121" s="43"/>
      <c r="DAU121" s="43"/>
      <c r="DAV121" s="43"/>
      <c r="DAW121" s="43"/>
      <c r="DAX121" s="43"/>
      <c r="DAY121" s="43"/>
      <c r="DAZ121" s="43"/>
      <c r="DBA121" s="43"/>
      <c r="DBB121" s="43"/>
      <c r="DBC121" s="43"/>
      <c r="DBD121" s="43"/>
      <c r="DBE121" s="43"/>
      <c r="DBF121" s="43"/>
      <c r="DBG121" s="43"/>
      <c r="DBH121" s="43"/>
      <c r="DBI121" s="43"/>
      <c r="DBJ121" s="43"/>
      <c r="DBK121" s="43"/>
      <c r="DBL121" s="43"/>
      <c r="DBM121" s="43"/>
      <c r="DBN121" s="43"/>
      <c r="DBO121" s="43"/>
      <c r="DBP121" s="43"/>
      <c r="DBQ121" s="43"/>
      <c r="DBR121" s="43"/>
      <c r="DBS121" s="43"/>
      <c r="DBT121" s="43"/>
      <c r="DBU121" s="43"/>
      <c r="DBV121" s="43"/>
      <c r="DBW121" s="43"/>
      <c r="DBX121" s="43"/>
      <c r="DBY121" s="43"/>
      <c r="DBZ121" s="43"/>
      <c r="DCA121" s="43"/>
      <c r="DCB121" s="43"/>
      <c r="DCC121" s="43"/>
      <c r="DCD121" s="43"/>
      <c r="DCE121" s="43"/>
      <c r="DCF121" s="43"/>
      <c r="DCG121" s="43"/>
      <c r="DCH121" s="43"/>
      <c r="DCI121" s="43"/>
      <c r="DCJ121" s="43"/>
      <c r="DCK121" s="43"/>
      <c r="DCL121" s="43"/>
      <c r="DCM121" s="43"/>
      <c r="DCN121" s="43"/>
      <c r="DCO121" s="43"/>
      <c r="DCP121" s="43"/>
      <c r="DCQ121" s="43"/>
      <c r="DCR121" s="43"/>
      <c r="DCS121" s="43"/>
      <c r="DCT121" s="43"/>
      <c r="DCU121" s="43"/>
      <c r="DCV121" s="43"/>
      <c r="DCW121" s="43"/>
      <c r="DCX121" s="43"/>
      <c r="DCY121" s="43"/>
      <c r="DCZ121" s="43"/>
      <c r="DDA121" s="43"/>
      <c r="DDB121" s="43"/>
      <c r="DDC121" s="43"/>
      <c r="DDD121" s="43"/>
      <c r="DDE121" s="43"/>
      <c r="DDF121" s="43"/>
      <c r="DDG121" s="43"/>
      <c r="DDH121" s="43"/>
      <c r="DDI121" s="43"/>
      <c r="DDJ121" s="43"/>
      <c r="DDK121" s="43"/>
      <c r="DDL121" s="43"/>
      <c r="DDM121" s="43"/>
      <c r="DDN121" s="43"/>
      <c r="DDO121" s="43"/>
      <c r="DDP121" s="43"/>
      <c r="DDQ121" s="43"/>
      <c r="DDR121" s="43"/>
      <c r="DDS121" s="43"/>
      <c r="DDT121" s="43"/>
      <c r="DDU121" s="43"/>
      <c r="DDV121" s="43"/>
      <c r="DDW121" s="43"/>
      <c r="DDX121" s="43"/>
      <c r="DDY121" s="43"/>
      <c r="DDZ121" s="43"/>
      <c r="DEA121" s="43"/>
      <c r="DEB121" s="43"/>
      <c r="DEC121" s="43"/>
      <c r="DED121" s="43"/>
      <c r="DEE121" s="43"/>
      <c r="DEF121" s="43"/>
      <c r="DEG121" s="43"/>
      <c r="DEH121" s="43"/>
      <c r="DEI121" s="43"/>
      <c r="DEJ121" s="43"/>
      <c r="DEK121" s="43"/>
      <c r="DEL121" s="43"/>
      <c r="DEM121" s="43"/>
      <c r="DEN121" s="43"/>
      <c r="DEO121" s="43"/>
      <c r="DEP121" s="43"/>
      <c r="DEQ121" s="43"/>
      <c r="DER121" s="43"/>
      <c r="DES121" s="43"/>
      <c r="DET121" s="43"/>
      <c r="DEU121" s="43"/>
      <c r="DEV121" s="43"/>
      <c r="DEW121" s="43"/>
      <c r="DEX121" s="43"/>
      <c r="DEY121" s="43"/>
      <c r="DEZ121" s="43"/>
      <c r="DFA121" s="43"/>
      <c r="DFB121" s="43"/>
      <c r="DFC121" s="43"/>
      <c r="DFD121" s="43"/>
      <c r="DFE121" s="43"/>
      <c r="DFF121" s="43"/>
      <c r="DFG121" s="43"/>
      <c r="DFH121" s="43"/>
      <c r="DFI121" s="43"/>
      <c r="DFJ121" s="43"/>
      <c r="DFK121" s="43"/>
      <c r="DFL121" s="43"/>
      <c r="DFM121" s="43"/>
      <c r="DFN121" s="43"/>
      <c r="DFO121" s="43"/>
      <c r="DFP121" s="43"/>
      <c r="DFQ121" s="43"/>
      <c r="DFR121" s="43"/>
      <c r="DFS121" s="43"/>
      <c r="DFT121" s="43"/>
      <c r="DFU121" s="43"/>
      <c r="DFV121" s="43"/>
      <c r="DFW121" s="43"/>
      <c r="DFX121" s="43"/>
      <c r="DFY121" s="43"/>
      <c r="DFZ121" s="43"/>
      <c r="DGA121" s="43"/>
      <c r="DGB121" s="43"/>
      <c r="DGC121" s="43"/>
      <c r="DGD121" s="43"/>
      <c r="DGE121" s="43"/>
      <c r="DGF121" s="43"/>
      <c r="DGG121" s="43"/>
      <c r="DGH121" s="43"/>
      <c r="DGI121" s="43"/>
      <c r="DGJ121" s="43"/>
      <c r="DGK121" s="43"/>
      <c r="DGL121" s="43"/>
      <c r="DGM121" s="43"/>
      <c r="DGN121" s="43"/>
      <c r="DGO121" s="43"/>
      <c r="DGP121" s="43"/>
      <c r="DGQ121" s="43"/>
      <c r="DGR121" s="43"/>
      <c r="DGS121" s="43"/>
      <c r="DGT121" s="43"/>
      <c r="DGU121" s="43"/>
      <c r="DGV121" s="43"/>
      <c r="DGW121" s="43"/>
      <c r="DGX121" s="43"/>
      <c r="DGY121" s="43"/>
      <c r="DGZ121" s="43"/>
      <c r="DHA121" s="43"/>
      <c r="DHB121" s="43"/>
      <c r="DHC121" s="43"/>
      <c r="DHD121" s="43"/>
      <c r="DHE121" s="43"/>
      <c r="DHF121" s="43"/>
      <c r="DHG121" s="43"/>
      <c r="DHH121" s="43"/>
      <c r="DHI121" s="43"/>
      <c r="DHJ121" s="43"/>
      <c r="DHK121" s="43"/>
      <c r="DHL121" s="43"/>
      <c r="DHM121" s="43"/>
      <c r="DHN121" s="43"/>
      <c r="DHO121" s="43"/>
      <c r="DHP121" s="43"/>
      <c r="DHQ121" s="43"/>
      <c r="DHR121" s="43"/>
      <c r="DHS121" s="43"/>
      <c r="DHT121" s="43"/>
      <c r="DHU121" s="43"/>
      <c r="DHV121" s="43"/>
      <c r="DHW121" s="43"/>
      <c r="DHX121" s="43"/>
      <c r="DHY121" s="43"/>
      <c r="DHZ121" s="43"/>
      <c r="DIA121" s="43"/>
      <c r="DIB121" s="43"/>
      <c r="DIC121" s="43"/>
      <c r="DID121" s="43"/>
      <c r="DIE121" s="43"/>
      <c r="DIF121" s="43"/>
      <c r="DIG121" s="43"/>
      <c r="DIH121" s="43"/>
      <c r="DII121" s="43"/>
      <c r="DIJ121" s="43"/>
      <c r="DIK121" s="43"/>
      <c r="DIL121" s="43"/>
      <c r="DIM121" s="43"/>
      <c r="DIN121" s="43"/>
      <c r="DIO121" s="43"/>
      <c r="DIP121" s="43"/>
      <c r="DIQ121" s="43"/>
      <c r="DIR121" s="43"/>
      <c r="DIS121" s="43"/>
      <c r="DIT121" s="43"/>
      <c r="DIU121" s="43"/>
      <c r="DIV121" s="43"/>
      <c r="DIW121" s="43"/>
      <c r="DIX121" s="43"/>
      <c r="DIY121" s="43"/>
      <c r="DIZ121" s="43"/>
      <c r="DJA121" s="43"/>
      <c r="DJB121" s="43"/>
      <c r="DJC121" s="43"/>
      <c r="DJD121" s="43"/>
      <c r="DJE121" s="43"/>
      <c r="DJF121" s="43"/>
      <c r="DJG121" s="43"/>
      <c r="DJH121" s="43"/>
      <c r="DJI121" s="43"/>
      <c r="DJJ121" s="43"/>
      <c r="DJK121" s="43"/>
      <c r="DJL121" s="43"/>
      <c r="DJM121" s="43"/>
      <c r="DJN121" s="43"/>
      <c r="DJO121" s="43"/>
      <c r="DJP121" s="43"/>
      <c r="DJQ121" s="43"/>
      <c r="DJR121" s="43"/>
      <c r="DJS121" s="43"/>
      <c r="DJT121" s="43"/>
      <c r="DJU121" s="43"/>
      <c r="DJV121" s="43"/>
      <c r="DJW121" s="43"/>
      <c r="DJX121" s="43"/>
      <c r="DJY121" s="43"/>
      <c r="DJZ121" s="43"/>
      <c r="DKA121" s="43"/>
      <c r="DKB121" s="43"/>
      <c r="DKC121" s="43"/>
      <c r="DKD121" s="43"/>
      <c r="DKE121" s="43"/>
      <c r="DKF121" s="43"/>
      <c r="DKG121" s="43"/>
      <c r="DKH121" s="43"/>
      <c r="DKI121" s="43"/>
      <c r="DKJ121" s="43"/>
      <c r="DKK121" s="43"/>
      <c r="DKL121" s="43"/>
      <c r="DKM121" s="43"/>
      <c r="DKN121" s="43"/>
      <c r="DKO121" s="43"/>
      <c r="DKP121" s="43"/>
      <c r="DKQ121" s="43"/>
      <c r="DKR121" s="43"/>
      <c r="DKS121" s="43"/>
      <c r="DKT121" s="43"/>
      <c r="DKU121" s="43"/>
      <c r="DKV121" s="43"/>
      <c r="DKW121" s="43"/>
      <c r="DKX121" s="43"/>
      <c r="DKY121" s="43"/>
      <c r="DKZ121" s="43"/>
      <c r="DLA121" s="43"/>
      <c r="DLB121" s="43"/>
      <c r="DLC121" s="43"/>
      <c r="DLD121" s="43"/>
      <c r="DLE121" s="43"/>
      <c r="DLF121" s="43"/>
      <c r="DLG121" s="43"/>
      <c r="DLH121" s="43"/>
      <c r="DLI121" s="43"/>
      <c r="DLJ121" s="43"/>
      <c r="DLK121" s="43"/>
      <c r="DLL121" s="43"/>
      <c r="DLM121" s="43"/>
      <c r="DLN121" s="43"/>
      <c r="DLO121" s="43"/>
      <c r="DLP121" s="43"/>
      <c r="DLQ121" s="43"/>
      <c r="DLR121" s="43"/>
      <c r="DLS121" s="43"/>
      <c r="DLT121" s="43"/>
      <c r="DLU121" s="43"/>
      <c r="DLV121" s="43"/>
      <c r="DLW121" s="43"/>
      <c r="DLX121" s="43"/>
      <c r="DLY121" s="43"/>
      <c r="DLZ121" s="43"/>
      <c r="DMA121" s="43"/>
      <c r="DMB121" s="43"/>
      <c r="DMC121" s="43"/>
      <c r="DMD121" s="43"/>
      <c r="DME121" s="43"/>
      <c r="DMF121" s="43"/>
      <c r="DMG121" s="43"/>
      <c r="DMH121" s="43"/>
      <c r="DMI121" s="43"/>
      <c r="DMJ121" s="43"/>
      <c r="DMK121" s="43"/>
      <c r="DML121" s="43"/>
      <c r="DMM121" s="43"/>
      <c r="DMN121" s="43"/>
      <c r="DMO121" s="43"/>
      <c r="DMP121" s="43"/>
      <c r="DMQ121" s="43"/>
      <c r="DMR121" s="43"/>
      <c r="DMS121" s="43"/>
      <c r="DMT121" s="43"/>
      <c r="DMU121" s="43"/>
      <c r="DMV121" s="43"/>
      <c r="DMW121" s="43"/>
      <c r="DMX121" s="43"/>
      <c r="DMY121" s="43"/>
      <c r="DMZ121" s="43"/>
      <c r="DNA121" s="43"/>
      <c r="DNB121" s="43"/>
      <c r="DNC121" s="43"/>
      <c r="DND121" s="43"/>
      <c r="DNE121" s="43"/>
      <c r="DNF121" s="43"/>
      <c r="DNG121" s="43"/>
      <c r="DNH121" s="43"/>
      <c r="DNI121" s="43"/>
      <c r="DNJ121" s="43"/>
      <c r="DNK121" s="43"/>
      <c r="DNL121" s="43"/>
      <c r="DNM121" s="43"/>
      <c r="DNN121" s="43"/>
      <c r="DNO121" s="43"/>
      <c r="DNP121" s="43"/>
      <c r="DNQ121" s="43"/>
      <c r="DNR121" s="43"/>
      <c r="DNS121" s="43"/>
      <c r="DNT121" s="43"/>
      <c r="DNU121" s="43"/>
      <c r="DNV121" s="43"/>
      <c r="DNW121" s="43"/>
      <c r="DNX121" s="43"/>
      <c r="DNY121" s="43"/>
      <c r="DNZ121" s="43"/>
      <c r="DOA121" s="43"/>
      <c r="DOB121" s="43"/>
      <c r="DOC121" s="43"/>
      <c r="DOD121" s="43"/>
      <c r="DOE121" s="43"/>
      <c r="DOF121" s="43"/>
      <c r="DOG121" s="43"/>
      <c r="DOH121" s="43"/>
      <c r="DOI121" s="43"/>
      <c r="DOJ121" s="43"/>
      <c r="DOK121" s="43"/>
      <c r="DOL121" s="43"/>
      <c r="DOM121" s="43"/>
      <c r="DON121" s="43"/>
      <c r="DOO121" s="43"/>
      <c r="DOP121" s="43"/>
      <c r="DOQ121" s="43"/>
      <c r="DOR121" s="43"/>
      <c r="DOS121" s="43"/>
      <c r="DOT121" s="43"/>
      <c r="DOU121" s="43"/>
      <c r="DOV121" s="43"/>
      <c r="DOW121" s="43"/>
      <c r="DOX121" s="43"/>
      <c r="DOY121" s="43"/>
      <c r="DOZ121" s="43"/>
      <c r="DPA121" s="43"/>
      <c r="DPB121" s="43"/>
      <c r="DPC121" s="43"/>
      <c r="DPD121" s="43"/>
      <c r="DPE121" s="43"/>
      <c r="DPF121" s="43"/>
      <c r="DPG121" s="43"/>
      <c r="DPH121" s="43"/>
      <c r="DPI121" s="43"/>
      <c r="DPJ121" s="43"/>
      <c r="DPK121" s="43"/>
      <c r="DPL121" s="43"/>
      <c r="DPM121" s="43"/>
      <c r="DPN121" s="43"/>
      <c r="DPO121" s="43"/>
      <c r="DPP121" s="43"/>
      <c r="DPQ121" s="43"/>
      <c r="DPR121" s="43"/>
      <c r="DPS121" s="43"/>
      <c r="DPT121" s="43"/>
      <c r="DPU121" s="43"/>
      <c r="DPV121" s="43"/>
      <c r="DPW121" s="43"/>
      <c r="DPX121" s="43"/>
      <c r="DPY121" s="43"/>
      <c r="DPZ121" s="43"/>
      <c r="DQA121" s="43"/>
      <c r="DQB121" s="43"/>
      <c r="DQC121" s="43"/>
      <c r="DQD121" s="43"/>
      <c r="DQE121" s="43"/>
      <c r="DQF121" s="43"/>
      <c r="DQG121" s="43"/>
      <c r="DQH121" s="43"/>
      <c r="DQI121" s="43"/>
      <c r="DQJ121" s="43"/>
      <c r="DQK121" s="43"/>
      <c r="DQL121" s="43"/>
      <c r="DQM121" s="43"/>
      <c r="DQN121" s="43"/>
      <c r="DQO121" s="43"/>
      <c r="DQP121" s="43"/>
      <c r="DQQ121" s="43"/>
      <c r="DQR121" s="43"/>
      <c r="DQS121" s="43"/>
      <c r="DQT121" s="43"/>
      <c r="DQU121" s="43"/>
      <c r="DQV121" s="43"/>
      <c r="DQW121" s="43"/>
      <c r="DQX121" s="43"/>
      <c r="DQY121" s="43"/>
      <c r="DQZ121" s="43"/>
      <c r="DRA121" s="43"/>
      <c r="DRB121" s="43"/>
      <c r="DRC121" s="43"/>
      <c r="DRD121" s="43"/>
      <c r="DRE121" s="43"/>
      <c r="DRF121" s="43"/>
      <c r="DRG121" s="43"/>
      <c r="DRH121" s="43"/>
      <c r="DRI121" s="43"/>
      <c r="DRJ121" s="43"/>
      <c r="DRK121" s="43"/>
      <c r="DRL121" s="43"/>
      <c r="DRM121" s="43"/>
      <c r="DRN121" s="43"/>
      <c r="DRO121" s="43"/>
      <c r="DRP121" s="43"/>
      <c r="DRQ121" s="43"/>
      <c r="DRR121" s="43"/>
      <c r="DRS121" s="43"/>
      <c r="DRT121" s="43"/>
      <c r="DRU121" s="43"/>
      <c r="DRV121" s="43"/>
      <c r="DRW121" s="43"/>
      <c r="DRX121" s="43"/>
      <c r="DRY121" s="43"/>
      <c r="DRZ121" s="43"/>
      <c r="DSA121" s="43"/>
      <c r="DSB121" s="43"/>
      <c r="DSC121" s="43"/>
      <c r="DSD121" s="43"/>
      <c r="DSE121" s="43"/>
      <c r="DSF121" s="43"/>
      <c r="DSG121" s="43"/>
      <c r="DSH121" s="43"/>
      <c r="DSI121" s="43"/>
      <c r="DSJ121" s="43"/>
      <c r="DSK121" s="43"/>
      <c r="DSL121" s="43"/>
      <c r="DSM121" s="43"/>
      <c r="DSN121" s="43"/>
      <c r="DSO121" s="43"/>
      <c r="DSP121" s="43"/>
      <c r="DSQ121" s="43"/>
      <c r="DSR121" s="43"/>
      <c r="DSS121" s="43"/>
      <c r="DST121" s="43"/>
      <c r="DSU121" s="43"/>
      <c r="DSV121" s="43"/>
      <c r="DSW121" s="43"/>
      <c r="DSX121" s="43"/>
      <c r="DSY121" s="43"/>
      <c r="DSZ121" s="43"/>
      <c r="DTA121" s="43"/>
      <c r="DTB121" s="43"/>
      <c r="DTC121" s="43"/>
      <c r="DTD121" s="43"/>
      <c r="DTE121" s="43"/>
      <c r="DTF121" s="43"/>
      <c r="DTG121" s="43"/>
      <c r="DTH121" s="43"/>
      <c r="DTI121" s="43"/>
      <c r="DTJ121" s="43"/>
      <c r="DTK121" s="43"/>
      <c r="DTL121" s="43"/>
      <c r="DTM121" s="43"/>
      <c r="DTN121" s="43"/>
      <c r="DTO121" s="43"/>
      <c r="DTP121" s="43"/>
      <c r="DTQ121" s="43"/>
      <c r="DTR121" s="43"/>
      <c r="DTS121" s="43"/>
      <c r="DTT121" s="43"/>
      <c r="DTU121" s="43"/>
      <c r="DTV121" s="43"/>
      <c r="DTW121" s="43"/>
      <c r="DTX121" s="43"/>
      <c r="DTY121" s="43"/>
      <c r="DTZ121" s="43"/>
      <c r="DUA121" s="43"/>
      <c r="DUB121" s="43"/>
      <c r="DUC121" s="43"/>
      <c r="DUD121" s="43"/>
      <c r="DUE121" s="43"/>
      <c r="DUF121" s="43"/>
      <c r="DUG121" s="43"/>
      <c r="DUH121" s="43"/>
      <c r="DUI121" s="43"/>
      <c r="DUJ121" s="43"/>
      <c r="DUK121" s="43"/>
      <c r="DUL121" s="43"/>
      <c r="DUM121" s="43"/>
      <c r="DUN121" s="43"/>
      <c r="DUO121" s="43"/>
      <c r="DUP121" s="43"/>
      <c r="DUQ121" s="43"/>
      <c r="DUR121" s="43"/>
      <c r="DUS121" s="43"/>
      <c r="DUT121" s="43"/>
      <c r="DUU121" s="43"/>
      <c r="DUV121" s="43"/>
      <c r="DUW121" s="43"/>
      <c r="DUX121" s="43"/>
      <c r="DUY121" s="43"/>
      <c r="DUZ121" s="43"/>
      <c r="DVA121" s="43"/>
      <c r="DVB121" s="43"/>
      <c r="DVC121" s="43"/>
      <c r="DVD121" s="43"/>
      <c r="DVE121" s="43"/>
      <c r="DVF121" s="43"/>
      <c r="DVG121" s="43"/>
      <c r="DVH121" s="43"/>
      <c r="DVI121" s="43"/>
      <c r="DVJ121" s="43"/>
      <c r="DVK121" s="43"/>
      <c r="DVL121" s="43"/>
      <c r="DVM121" s="43"/>
      <c r="DVN121" s="43"/>
      <c r="DVO121" s="43"/>
      <c r="DVP121" s="43"/>
      <c r="DVQ121" s="43"/>
      <c r="DVR121" s="43"/>
      <c r="DVS121" s="43"/>
      <c r="DVT121" s="43"/>
      <c r="DVU121" s="43"/>
      <c r="DVV121" s="43"/>
      <c r="DVW121" s="43"/>
      <c r="DVX121" s="43"/>
      <c r="DVY121" s="43"/>
      <c r="DVZ121" s="43"/>
      <c r="DWA121" s="43"/>
      <c r="DWB121" s="43"/>
      <c r="DWC121" s="43"/>
      <c r="DWD121" s="43"/>
      <c r="DWE121" s="43"/>
      <c r="DWF121" s="43"/>
      <c r="DWG121" s="43"/>
      <c r="DWH121" s="43"/>
      <c r="DWI121" s="43"/>
      <c r="DWJ121" s="43"/>
      <c r="DWK121" s="43"/>
      <c r="DWL121" s="43"/>
      <c r="DWM121" s="43"/>
      <c r="DWN121" s="43"/>
      <c r="DWO121" s="43"/>
      <c r="DWP121" s="43"/>
      <c r="DWQ121" s="43"/>
      <c r="DWR121" s="43"/>
      <c r="DWS121" s="43"/>
      <c r="DWT121" s="43"/>
      <c r="DWU121" s="43"/>
      <c r="DWV121" s="43"/>
      <c r="DWW121" s="43"/>
      <c r="DWX121" s="43"/>
      <c r="DWY121" s="43"/>
      <c r="DWZ121" s="43"/>
      <c r="DXA121" s="43"/>
      <c r="DXB121" s="43"/>
      <c r="DXC121" s="43"/>
      <c r="DXD121" s="43"/>
      <c r="DXE121" s="43"/>
      <c r="DXF121" s="43"/>
      <c r="DXG121" s="43"/>
      <c r="DXH121" s="43"/>
      <c r="DXI121" s="43"/>
      <c r="DXJ121" s="43"/>
      <c r="DXK121" s="43"/>
      <c r="DXL121" s="43"/>
      <c r="DXM121" s="43"/>
      <c r="DXN121" s="43"/>
      <c r="DXO121" s="43"/>
      <c r="DXP121" s="43"/>
      <c r="DXQ121" s="43"/>
      <c r="DXR121" s="43"/>
      <c r="DXS121" s="43"/>
      <c r="DXT121" s="43"/>
      <c r="DXU121" s="43"/>
      <c r="DXV121" s="43"/>
      <c r="DXW121" s="43"/>
      <c r="DXX121" s="43"/>
      <c r="DXY121" s="43"/>
      <c r="DXZ121" s="43"/>
      <c r="DYA121" s="43"/>
      <c r="DYB121" s="43"/>
      <c r="DYC121" s="43"/>
      <c r="DYD121" s="43"/>
      <c r="DYE121" s="43"/>
      <c r="DYF121" s="43"/>
      <c r="DYG121" s="43"/>
      <c r="DYH121" s="43"/>
      <c r="DYI121" s="43"/>
      <c r="DYJ121" s="43"/>
      <c r="DYK121" s="43"/>
      <c r="DYL121" s="43"/>
      <c r="DYM121" s="43"/>
      <c r="DYN121" s="43"/>
      <c r="DYO121" s="43"/>
      <c r="DYP121" s="43"/>
      <c r="DYQ121" s="43"/>
      <c r="DYR121" s="43"/>
      <c r="DYS121" s="43"/>
      <c r="DYT121" s="43"/>
      <c r="DYU121" s="43"/>
      <c r="DYV121" s="43"/>
      <c r="DYW121" s="43"/>
      <c r="DYX121" s="43"/>
      <c r="DYY121" s="43"/>
      <c r="DYZ121" s="43"/>
      <c r="DZA121" s="43"/>
      <c r="DZB121" s="43"/>
      <c r="DZC121" s="43"/>
      <c r="DZD121" s="43"/>
      <c r="DZE121" s="43"/>
      <c r="DZF121" s="43"/>
      <c r="DZG121" s="43"/>
      <c r="DZH121" s="43"/>
      <c r="DZI121" s="43"/>
      <c r="DZJ121" s="43"/>
      <c r="DZK121" s="43"/>
      <c r="DZL121" s="43"/>
      <c r="DZM121" s="43"/>
      <c r="DZN121" s="43"/>
      <c r="DZO121" s="43"/>
      <c r="DZP121" s="43"/>
      <c r="DZQ121" s="43"/>
      <c r="DZR121" s="43"/>
      <c r="DZS121" s="43"/>
      <c r="DZT121" s="43"/>
      <c r="DZU121" s="43"/>
      <c r="DZV121" s="43"/>
      <c r="DZW121" s="43"/>
      <c r="DZX121" s="43"/>
      <c r="DZY121" s="43"/>
      <c r="DZZ121" s="43"/>
      <c r="EAA121" s="43"/>
      <c r="EAB121" s="43"/>
      <c r="EAC121" s="43"/>
      <c r="EAD121" s="43"/>
      <c r="EAE121" s="43"/>
      <c r="EAF121" s="43"/>
      <c r="EAG121" s="43"/>
      <c r="EAH121" s="43"/>
      <c r="EAI121" s="43"/>
      <c r="EAJ121" s="43"/>
      <c r="EAK121" s="43"/>
      <c r="EAL121" s="43"/>
      <c r="EAM121" s="43"/>
      <c r="EAN121" s="43"/>
      <c r="EAO121" s="43"/>
      <c r="EAP121" s="43"/>
      <c r="EAQ121" s="43"/>
      <c r="EAR121" s="43"/>
      <c r="EAS121" s="43"/>
      <c r="EAT121" s="43"/>
      <c r="EAU121" s="43"/>
      <c r="EAV121" s="43"/>
      <c r="EAW121" s="43"/>
      <c r="EAX121" s="43"/>
      <c r="EAY121" s="43"/>
      <c r="EAZ121" s="43"/>
      <c r="EBA121" s="43"/>
      <c r="EBB121" s="43"/>
      <c r="EBC121" s="43"/>
      <c r="EBD121" s="43"/>
      <c r="EBE121" s="43"/>
      <c r="EBF121" s="43"/>
      <c r="EBG121" s="43"/>
      <c r="EBH121" s="43"/>
      <c r="EBI121" s="43"/>
      <c r="EBJ121" s="43"/>
      <c r="EBK121" s="43"/>
      <c r="EBL121" s="43"/>
      <c r="EBM121" s="43"/>
      <c r="EBN121" s="43"/>
      <c r="EBO121" s="43"/>
      <c r="EBP121" s="43"/>
      <c r="EBQ121" s="43"/>
      <c r="EBR121" s="43"/>
      <c r="EBS121" s="43"/>
      <c r="EBT121" s="43"/>
      <c r="EBU121" s="43"/>
      <c r="EBV121" s="43"/>
      <c r="EBW121" s="43"/>
      <c r="EBX121" s="43"/>
      <c r="EBY121" s="43"/>
      <c r="EBZ121" s="43"/>
      <c r="ECA121" s="43"/>
      <c r="ECB121" s="43"/>
      <c r="ECC121" s="43"/>
      <c r="ECD121" s="43"/>
      <c r="ECE121" s="43"/>
      <c r="ECF121" s="43"/>
      <c r="ECG121" s="43"/>
      <c r="ECH121" s="43"/>
      <c r="ECI121" s="43"/>
      <c r="ECJ121" s="43"/>
      <c r="ECK121" s="43"/>
      <c r="ECL121" s="43"/>
      <c r="ECM121" s="43"/>
      <c r="ECN121" s="43"/>
      <c r="ECO121" s="43"/>
      <c r="ECP121" s="43"/>
      <c r="ECQ121" s="43"/>
      <c r="ECR121" s="43"/>
      <c r="ECS121" s="43"/>
      <c r="ECT121" s="43"/>
      <c r="ECU121" s="43"/>
      <c r="ECV121" s="43"/>
      <c r="ECW121" s="43"/>
      <c r="ECX121" s="43"/>
      <c r="ECY121" s="43"/>
      <c r="ECZ121" s="43"/>
      <c r="EDA121" s="43"/>
      <c r="EDB121" s="43"/>
      <c r="EDC121" s="43"/>
      <c r="EDD121" s="43"/>
      <c r="EDE121" s="43"/>
      <c r="EDF121" s="43"/>
      <c r="EDG121" s="43"/>
      <c r="EDH121" s="43"/>
      <c r="EDI121" s="43"/>
      <c r="EDJ121" s="43"/>
      <c r="EDK121" s="43"/>
      <c r="EDL121" s="43"/>
      <c r="EDM121" s="43"/>
      <c r="EDN121" s="43"/>
      <c r="EDO121" s="43"/>
      <c r="EDP121" s="43"/>
      <c r="EDQ121" s="43"/>
      <c r="EDR121" s="43"/>
      <c r="EDS121" s="43"/>
      <c r="EDT121" s="43"/>
      <c r="EDU121" s="43"/>
      <c r="EDV121" s="43"/>
      <c r="EDW121" s="43"/>
      <c r="EDX121" s="43"/>
      <c r="EDY121" s="43"/>
      <c r="EDZ121" s="43"/>
      <c r="EEA121" s="43"/>
      <c r="EEB121" s="43"/>
      <c r="EEC121" s="43"/>
      <c r="EED121" s="43"/>
      <c r="EEE121" s="43"/>
      <c r="EEF121" s="43"/>
      <c r="EEG121" s="43"/>
      <c r="EEH121" s="43"/>
      <c r="EEI121" s="43"/>
      <c r="EEJ121" s="43"/>
      <c r="EEK121" s="43"/>
      <c r="EEL121" s="43"/>
      <c r="EEM121" s="43"/>
      <c r="EEN121" s="43"/>
      <c r="EEO121" s="43"/>
      <c r="EEP121" s="43"/>
      <c r="EEQ121" s="43"/>
      <c r="EER121" s="43"/>
      <c r="EES121" s="43"/>
      <c r="EET121" s="43"/>
      <c r="EEU121" s="43"/>
      <c r="EEV121" s="43"/>
      <c r="EEW121" s="43"/>
      <c r="EEX121" s="43"/>
      <c r="EEY121" s="43"/>
      <c r="EEZ121" s="43"/>
      <c r="EFA121" s="43"/>
      <c r="EFB121" s="43"/>
      <c r="EFC121" s="43"/>
      <c r="EFD121" s="43"/>
      <c r="EFE121" s="43"/>
      <c r="EFF121" s="43"/>
      <c r="EFG121" s="43"/>
      <c r="EFH121" s="43"/>
      <c r="EFI121" s="43"/>
      <c r="EFJ121" s="43"/>
      <c r="EFK121" s="43"/>
      <c r="EFL121" s="43"/>
      <c r="EFM121" s="43"/>
      <c r="EFN121" s="43"/>
      <c r="EFO121" s="43"/>
      <c r="EFP121" s="43"/>
      <c r="EFQ121" s="43"/>
      <c r="EFR121" s="43"/>
      <c r="EFS121" s="43"/>
      <c r="EFT121" s="43"/>
      <c r="EFU121" s="43"/>
      <c r="EFV121" s="43"/>
      <c r="EFW121" s="43"/>
      <c r="EFX121" s="43"/>
      <c r="EFY121" s="43"/>
      <c r="EFZ121" s="43"/>
      <c r="EGA121" s="43"/>
      <c r="EGB121" s="43"/>
      <c r="EGC121" s="43"/>
      <c r="EGD121" s="43"/>
      <c r="EGE121" s="43"/>
      <c r="EGF121" s="43"/>
      <c r="EGG121" s="43"/>
      <c r="EGH121" s="43"/>
      <c r="EGI121" s="43"/>
      <c r="EGJ121" s="43"/>
      <c r="EGK121" s="43"/>
      <c r="EGL121" s="43"/>
      <c r="EGM121" s="43"/>
      <c r="EGN121" s="43"/>
      <c r="EGO121" s="43"/>
      <c r="EGP121" s="43"/>
      <c r="EGQ121" s="43"/>
      <c r="EGR121" s="43"/>
      <c r="EGS121" s="43"/>
      <c r="EGT121" s="43"/>
      <c r="EGU121" s="43"/>
      <c r="EGV121" s="43"/>
      <c r="EGW121" s="43"/>
      <c r="EGX121" s="43"/>
      <c r="EGY121" s="43"/>
      <c r="EGZ121" s="43"/>
      <c r="EHA121" s="43"/>
      <c r="EHB121" s="43"/>
      <c r="EHC121" s="43"/>
      <c r="EHD121" s="43"/>
      <c r="EHE121" s="43"/>
      <c r="EHF121" s="43"/>
      <c r="EHG121" s="43"/>
      <c r="EHH121" s="43"/>
      <c r="EHI121" s="43"/>
      <c r="EHJ121" s="43"/>
      <c r="EHK121" s="43"/>
      <c r="EHL121" s="43"/>
      <c r="EHM121" s="43"/>
      <c r="EHN121" s="43"/>
      <c r="EHO121" s="43"/>
      <c r="EHP121" s="43"/>
      <c r="EHQ121" s="43"/>
      <c r="EHR121" s="43"/>
      <c r="EHS121" s="43"/>
      <c r="EHT121" s="43"/>
      <c r="EHU121" s="43"/>
      <c r="EHV121" s="43"/>
      <c r="EHW121" s="43"/>
      <c r="EHX121" s="43"/>
      <c r="EHY121" s="43"/>
      <c r="EHZ121" s="43"/>
      <c r="EIA121" s="43"/>
      <c r="EIB121" s="43"/>
      <c r="EIC121" s="43"/>
      <c r="EID121" s="43"/>
      <c r="EIE121" s="43"/>
      <c r="EIF121" s="43"/>
      <c r="EIG121" s="43"/>
      <c r="EIH121" s="43"/>
      <c r="EII121" s="43"/>
      <c r="EIJ121" s="43"/>
      <c r="EIK121" s="43"/>
      <c r="EIL121" s="43"/>
      <c r="EIM121" s="43"/>
      <c r="EIN121" s="43"/>
      <c r="EIO121" s="43"/>
      <c r="EIP121" s="43"/>
      <c r="EIQ121" s="43"/>
      <c r="EIR121" s="43"/>
      <c r="EIS121" s="43"/>
      <c r="EIT121" s="43"/>
      <c r="EIU121" s="43"/>
      <c r="EIV121" s="43"/>
      <c r="EIW121" s="43"/>
      <c r="EIX121" s="43"/>
      <c r="EIY121" s="43"/>
      <c r="EIZ121" s="43"/>
      <c r="EJA121" s="43"/>
      <c r="EJB121" s="43"/>
      <c r="EJC121" s="43"/>
      <c r="EJD121" s="43"/>
      <c r="EJE121" s="43"/>
      <c r="EJF121" s="43"/>
      <c r="EJG121" s="43"/>
      <c r="EJH121" s="43"/>
      <c r="EJI121" s="43"/>
      <c r="EJJ121" s="43"/>
      <c r="EJK121" s="43"/>
      <c r="EJL121" s="43"/>
      <c r="EJM121" s="43"/>
      <c r="EJN121" s="43"/>
      <c r="EJO121" s="43"/>
      <c r="EJP121" s="43"/>
      <c r="EJQ121" s="43"/>
      <c r="EJR121" s="43"/>
      <c r="EJS121" s="43"/>
      <c r="EJT121" s="43"/>
      <c r="EJU121" s="43"/>
      <c r="EJV121" s="43"/>
      <c r="EJW121" s="43"/>
      <c r="EJX121" s="43"/>
      <c r="EJY121" s="43"/>
      <c r="EJZ121" s="43"/>
      <c r="EKA121" s="43"/>
      <c r="EKB121" s="43"/>
      <c r="EKC121" s="43"/>
      <c r="EKD121" s="43"/>
      <c r="EKE121" s="43"/>
      <c r="EKF121" s="43"/>
      <c r="EKG121" s="43"/>
      <c r="EKH121" s="43"/>
      <c r="EKI121" s="43"/>
      <c r="EKJ121" s="43"/>
      <c r="EKK121" s="43"/>
      <c r="EKL121" s="43"/>
      <c r="EKM121" s="43"/>
      <c r="EKN121" s="43"/>
      <c r="EKO121" s="43"/>
      <c r="EKP121" s="43"/>
      <c r="EKQ121" s="43"/>
      <c r="EKR121" s="43"/>
      <c r="EKS121" s="43"/>
      <c r="EKT121" s="43"/>
      <c r="EKU121" s="43"/>
      <c r="EKV121" s="43"/>
      <c r="EKW121" s="43"/>
      <c r="EKX121" s="43"/>
      <c r="EKY121" s="43"/>
      <c r="EKZ121" s="43"/>
      <c r="ELA121" s="43"/>
      <c r="ELB121" s="43"/>
      <c r="ELC121" s="43"/>
      <c r="ELD121" s="43"/>
      <c r="ELE121" s="43"/>
      <c r="ELF121" s="43"/>
      <c r="ELG121" s="43"/>
      <c r="ELH121" s="43"/>
      <c r="ELI121" s="43"/>
      <c r="ELJ121" s="43"/>
      <c r="ELK121" s="43"/>
      <c r="ELL121" s="43"/>
      <c r="ELM121" s="43"/>
      <c r="ELN121" s="43"/>
      <c r="ELO121" s="43"/>
      <c r="ELP121" s="43"/>
      <c r="ELQ121" s="43"/>
      <c r="ELR121" s="43"/>
      <c r="ELS121" s="43"/>
      <c r="ELT121" s="43"/>
      <c r="ELU121" s="43"/>
      <c r="ELV121" s="43"/>
      <c r="ELW121" s="43"/>
      <c r="ELX121" s="43"/>
      <c r="ELY121" s="43"/>
      <c r="ELZ121" s="43"/>
      <c r="EMA121" s="43"/>
      <c r="EMB121" s="43"/>
      <c r="EMC121" s="43"/>
      <c r="EMD121" s="43"/>
      <c r="EME121" s="43"/>
      <c r="EMF121" s="43"/>
      <c r="EMG121" s="43"/>
      <c r="EMH121" s="43"/>
      <c r="EMI121" s="43"/>
      <c r="EMJ121" s="43"/>
      <c r="EMK121" s="43"/>
      <c r="EML121" s="43"/>
      <c r="EMM121" s="43"/>
      <c r="EMN121" s="43"/>
      <c r="EMO121" s="43"/>
      <c r="EMP121" s="43"/>
      <c r="EMQ121" s="43"/>
      <c r="EMR121" s="43"/>
      <c r="EMS121" s="43"/>
      <c r="EMT121" s="43"/>
      <c r="EMU121" s="43"/>
      <c r="EMV121" s="43"/>
      <c r="EMW121" s="43"/>
      <c r="EMX121" s="43"/>
      <c r="EMY121" s="43"/>
      <c r="EMZ121" s="43"/>
      <c r="ENA121" s="43"/>
      <c r="ENB121" s="43"/>
      <c r="ENC121" s="43"/>
      <c r="END121" s="43"/>
      <c r="ENE121" s="43"/>
      <c r="ENF121" s="43"/>
      <c r="ENG121" s="43"/>
      <c r="ENH121" s="43"/>
      <c r="ENI121" s="43"/>
      <c r="ENJ121" s="43"/>
      <c r="ENK121" s="43"/>
      <c r="ENL121" s="43"/>
      <c r="ENM121" s="43"/>
      <c r="ENN121" s="43"/>
      <c r="ENO121" s="43"/>
      <c r="ENP121" s="43"/>
      <c r="ENQ121" s="43"/>
      <c r="ENR121" s="43"/>
      <c r="ENS121" s="43"/>
      <c r="ENT121" s="43"/>
      <c r="ENU121" s="43"/>
      <c r="ENV121" s="43"/>
      <c r="ENW121" s="43"/>
      <c r="ENX121" s="43"/>
      <c r="ENY121" s="43"/>
      <c r="ENZ121" s="43"/>
      <c r="EOA121" s="43"/>
      <c r="EOB121" s="43"/>
      <c r="EOC121" s="43"/>
      <c r="EOD121" s="43"/>
      <c r="EOE121" s="43"/>
      <c r="EOF121" s="43"/>
      <c r="EOG121" s="43"/>
      <c r="EOH121" s="43"/>
      <c r="EOI121" s="43"/>
      <c r="EOJ121" s="43"/>
      <c r="EOK121" s="43"/>
      <c r="EOL121" s="43"/>
      <c r="EOM121" s="43"/>
      <c r="EON121" s="43"/>
      <c r="EOO121" s="43"/>
      <c r="EOP121" s="43"/>
      <c r="EOQ121" s="43"/>
      <c r="EOR121" s="43"/>
      <c r="EOS121" s="43"/>
      <c r="EOT121" s="43"/>
      <c r="EOU121" s="43"/>
      <c r="EOV121" s="43"/>
      <c r="EOW121" s="43"/>
      <c r="EOX121" s="43"/>
      <c r="EOY121" s="43"/>
      <c r="EOZ121" s="43"/>
      <c r="EPA121" s="43"/>
      <c r="EPB121" s="43"/>
      <c r="EPC121" s="43"/>
      <c r="EPD121" s="43"/>
      <c r="EPE121" s="43"/>
      <c r="EPF121" s="43"/>
      <c r="EPG121" s="43"/>
      <c r="EPH121" s="43"/>
      <c r="EPI121" s="43"/>
      <c r="EPJ121" s="43"/>
      <c r="EPK121" s="43"/>
      <c r="EPL121" s="43"/>
      <c r="EPM121" s="43"/>
      <c r="EPN121" s="43"/>
      <c r="EPO121" s="43"/>
      <c r="EPP121" s="43"/>
      <c r="EPQ121" s="43"/>
      <c r="EPR121" s="43"/>
      <c r="EPS121" s="43"/>
      <c r="EPT121" s="43"/>
      <c r="EPU121" s="43"/>
      <c r="EPV121" s="43"/>
      <c r="EPW121" s="43"/>
      <c r="EPX121" s="43"/>
      <c r="EPY121" s="43"/>
      <c r="EPZ121" s="43"/>
      <c r="EQA121" s="43"/>
      <c r="EQB121" s="43"/>
      <c r="EQC121" s="43"/>
      <c r="EQD121" s="43"/>
      <c r="EQE121" s="43"/>
      <c r="EQF121" s="43"/>
      <c r="EQG121" s="43"/>
      <c r="EQH121" s="43"/>
      <c r="EQI121" s="43"/>
      <c r="EQJ121" s="43"/>
      <c r="EQK121" s="43"/>
      <c r="EQL121" s="43"/>
      <c r="EQM121" s="43"/>
      <c r="EQN121" s="43"/>
      <c r="EQO121" s="43"/>
      <c r="EQP121" s="43"/>
      <c r="EQQ121" s="43"/>
      <c r="EQR121" s="43"/>
      <c r="EQS121" s="43"/>
      <c r="EQT121" s="43"/>
      <c r="EQU121" s="43"/>
      <c r="EQV121" s="43"/>
      <c r="EQW121" s="43"/>
      <c r="EQX121" s="43"/>
      <c r="EQY121" s="43"/>
      <c r="EQZ121" s="43"/>
      <c r="ERA121" s="43"/>
      <c r="ERB121" s="43"/>
      <c r="ERC121" s="43"/>
      <c r="ERD121" s="43"/>
      <c r="ERE121" s="43"/>
      <c r="ERF121" s="43"/>
      <c r="ERG121" s="43"/>
      <c r="ERH121" s="43"/>
      <c r="ERI121" s="43"/>
      <c r="ERJ121" s="43"/>
      <c r="ERK121" s="43"/>
      <c r="ERL121" s="43"/>
      <c r="ERM121" s="43"/>
      <c r="ERN121" s="43"/>
      <c r="ERO121" s="43"/>
      <c r="ERP121" s="43"/>
      <c r="ERQ121" s="43"/>
      <c r="ERR121" s="43"/>
      <c r="ERS121" s="43"/>
      <c r="ERT121" s="43"/>
      <c r="ERU121" s="43"/>
      <c r="ERV121" s="43"/>
      <c r="ERW121" s="43"/>
      <c r="ERX121" s="43"/>
      <c r="ERY121" s="43"/>
      <c r="ERZ121" s="43"/>
      <c r="ESA121" s="43"/>
      <c r="ESB121" s="43"/>
      <c r="ESC121" s="43"/>
      <c r="ESD121" s="43"/>
      <c r="ESE121" s="43"/>
      <c r="ESF121" s="43"/>
      <c r="ESG121" s="43"/>
      <c r="ESH121" s="43"/>
      <c r="ESI121" s="43"/>
      <c r="ESJ121" s="43"/>
      <c r="ESK121" s="43"/>
      <c r="ESL121" s="43"/>
      <c r="ESM121" s="43"/>
      <c r="ESN121" s="43"/>
      <c r="ESO121" s="43"/>
      <c r="ESP121" s="43"/>
      <c r="ESQ121" s="43"/>
      <c r="ESR121" s="43"/>
      <c r="ESS121" s="43"/>
      <c r="EST121" s="43"/>
      <c r="ESU121" s="43"/>
      <c r="ESV121" s="43"/>
      <c r="ESW121" s="43"/>
      <c r="ESX121" s="43"/>
      <c r="ESY121" s="43"/>
      <c r="ESZ121" s="43"/>
      <c r="ETA121" s="43"/>
      <c r="ETB121" s="43"/>
      <c r="ETC121" s="43"/>
      <c r="ETD121" s="43"/>
      <c r="ETE121" s="43"/>
      <c r="ETF121" s="43"/>
      <c r="ETG121" s="43"/>
      <c r="ETH121" s="43"/>
      <c r="ETI121" s="43"/>
      <c r="ETJ121" s="43"/>
      <c r="ETK121" s="43"/>
      <c r="ETL121" s="43"/>
      <c r="ETM121" s="43"/>
      <c r="ETN121" s="43"/>
      <c r="ETO121" s="43"/>
      <c r="ETP121" s="43"/>
      <c r="ETQ121" s="43"/>
      <c r="ETR121" s="43"/>
      <c r="ETS121" s="43"/>
      <c r="ETT121" s="43"/>
      <c r="ETU121" s="43"/>
      <c r="ETV121" s="43"/>
      <c r="ETW121" s="43"/>
      <c r="ETX121" s="43"/>
      <c r="ETY121" s="43"/>
      <c r="ETZ121" s="43"/>
      <c r="EUA121" s="43"/>
      <c r="EUB121" s="43"/>
      <c r="EUC121" s="43"/>
      <c r="EUD121" s="43"/>
      <c r="EUE121" s="43"/>
      <c r="EUF121" s="43"/>
      <c r="EUG121" s="43"/>
      <c r="EUH121" s="43"/>
      <c r="EUI121" s="43"/>
      <c r="EUJ121" s="43"/>
      <c r="EUK121" s="43"/>
      <c r="EUL121" s="43"/>
      <c r="EUM121" s="43"/>
      <c r="EUN121" s="43"/>
      <c r="EUO121" s="43"/>
      <c r="EUP121" s="43"/>
      <c r="EUQ121" s="43"/>
      <c r="EUR121" s="43"/>
      <c r="EUS121" s="43"/>
      <c r="EUT121" s="43"/>
      <c r="EUU121" s="43"/>
      <c r="EUV121" s="43"/>
      <c r="EUW121" s="43"/>
      <c r="EUX121" s="43"/>
      <c r="EUY121" s="43"/>
      <c r="EUZ121" s="43"/>
      <c r="EVA121" s="43"/>
      <c r="EVB121" s="43"/>
      <c r="EVC121" s="43"/>
      <c r="EVD121" s="43"/>
      <c r="EVE121" s="43"/>
      <c r="EVF121" s="43"/>
      <c r="EVG121" s="43"/>
      <c r="EVH121" s="43"/>
      <c r="EVI121" s="43"/>
      <c r="EVJ121" s="43"/>
      <c r="EVK121" s="43"/>
      <c r="EVL121" s="43"/>
      <c r="EVM121" s="43"/>
      <c r="EVN121" s="43"/>
      <c r="EVO121" s="43"/>
      <c r="EVP121" s="43"/>
      <c r="EVQ121" s="43"/>
      <c r="EVR121" s="43"/>
      <c r="EVS121" s="43"/>
      <c r="EVT121" s="43"/>
      <c r="EVU121" s="43"/>
      <c r="EVV121" s="43"/>
      <c r="EVW121" s="43"/>
      <c r="EVX121" s="43"/>
      <c r="EVY121" s="43"/>
      <c r="EVZ121" s="43"/>
      <c r="EWA121" s="43"/>
      <c r="EWB121" s="43"/>
      <c r="EWC121" s="43"/>
      <c r="EWD121" s="43"/>
      <c r="EWE121" s="43"/>
      <c r="EWF121" s="43"/>
      <c r="EWG121" s="43"/>
      <c r="EWH121" s="43"/>
      <c r="EWI121" s="43"/>
      <c r="EWJ121" s="43"/>
      <c r="EWK121" s="43"/>
      <c r="EWL121" s="43"/>
      <c r="EWM121" s="43"/>
      <c r="EWN121" s="43"/>
      <c r="EWO121" s="43"/>
      <c r="EWP121" s="43"/>
      <c r="EWQ121" s="43"/>
      <c r="EWR121" s="43"/>
      <c r="EWS121" s="43"/>
      <c r="EWT121" s="43"/>
      <c r="EWU121" s="43"/>
      <c r="EWV121" s="43"/>
      <c r="EWW121" s="43"/>
      <c r="EWX121" s="43"/>
      <c r="EWY121" s="43"/>
      <c r="EWZ121" s="43"/>
      <c r="EXA121" s="43"/>
      <c r="EXB121" s="43"/>
      <c r="EXC121" s="43"/>
      <c r="EXD121" s="43"/>
      <c r="EXE121" s="43"/>
      <c r="EXF121" s="43"/>
      <c r="EXG121" s="43"/>
      <c r="EXH121" s="43"/>
      <c r="EXI121" s="43"/>
      <c r="EXJ121" s="43"/>
      <c r="EXK121" s="43"/>
      <c r="EXL121" s="43"/>
      <c r="EXM121" s="43"/>
      <c r="EXN121" s="43"/>
      <c r="EXO121" s="43"/>
      <c r="EXP121" s="43"/>
      <c r="EXQ121" s="43"/>
      <c r="EXR121" s="43"/>
      <c r="EXS121" s="43"/>
      <c r="EXT121" s="43"/>
      <c r="EXU121" s="43"/>
      <c r="EXV121" s="43"/>
      <c r="EXW121" s="43"/>
      <c r="EXX121" s="43"/>
      <c r="EXY121" s="43"/>
      <c r="EXZ121" s="43"/>
      <c r="EYA121" s="43"/>
      <c r="EYB121" s="43"/>
      <c r="EYC121" s="43"/>
      <c r="EYD121" s="43"/>
      <c r="EYE121" s="43"/>
      <c r="EYF121" s="43"/>
      <c r="EYG121" s="43"/>
      <c r="EYH121" s="43"/>
      <c r="EYI121" s="43"/>
      <c r="EYJ121" s="43"/>
      <c r="EYK121" s="43"/>
      <c r="EYL121" s="43"/>
      <c r="EYM121" s="43"/>
      <c r="EYN121" s="43"/>
      <c r="EYO121" s="43"/>
      <c r="EYP121" s="43"/>
      <c r="EYQ121" s="43"/>
      <c r="EYR121" s="43"/>
      <c r="EYS121" s="43"/>
      <c r="EYT121" s="43"/>
      <c r="EYU121" s="43"/>
      <c r="EYV121" s="43"/>
      <c r="EYW121" s="43"/>
      <c r="EYX121" s="43"/>
      <c r="EYY121" s="43"/>
      <c r="EYZ121" s="43"/>
      <c r="EZA121" s="43"/>
      <c r="EZB121" s="43"/>
      <c r="EZC121" s="43"/>
      <c r="EZD121" s="43"/>
      <c r="EZE121" s="43"/>
      <c r="EZF121" s="43"/>
      <c r="EZG121" s="43"/>
      <c r="EZH121" s="43"/>
      <c r="EZI121" s="43"/>
      <c r="EZJ121" s="43"/>
      <c r="EZK121" s="43"/>
      <c r="EZL121" s="43"/>
      <c r="EZM121" s="43"/>
      <c r="EZN121" s="43"/>
      <c r="EZO121" s="43"/>
      <c r="EZP121" s="43"/>
      <c r="EZQ121" s="43"/>
      <c r="EZR121" s="43"/>
      <c r="EZS121" s="43"/>
      <c r="EZT121" s="43"/>
      <c r="EZU121" s="43"/>
      <c r="EZV121" s="43"/>
      <c r="EZW121" s="43"/>
      <c r="EZX121" s="43"/>
      <c r="EZY121" s="43"/>
      <c r="EZZ121" s="43"/>
      <c r="FAA121" s="43"/>
      <c r="FAB121" s="43"/>
      <c r="FAC121" s="43"/>
      <c r="FAD121" s="43"/>
      <c r="FAE121" s="43"/>
      <c r="FAF121" s="43"/>
      <c r="FAG121" s="43"/>
      <c r="FAH121" s="43"/>
      <c r="FAI121" s="43"/>
      <c r="FAJ121" s="43"/>
      <c r="FAK121" s="43"/>
      <c r="FAL121" s="43"/>
      <c r="FAM121" s="43"/>
      <c r="FAN121" s="43"/>
      <c r="FAO121" s="43"/>
      <c r="FAP121" s="43"/>
      <c r="FAQ121" s="43"/>
      <c r="FAR121" s="43"/>
      <c r="FAS121" s="43"/>
      <c r="FAT121" s="43"/>
      <c r="FAU121" s="43"/>
      <c r="FAV121" s="43"/>
      <c r="FAW121" s="43"/>
      <c r="FAX121" s="43"/>
      <c r="FAY121" s="43"/>
      <c r="FAZ121" s="43"/>
      <c r="FBA121" s="43"/>
      <c r="FBB121" s="43"/>
      <c r="FBC121" s="43"/>
      <c r="FBD121" s="43"/>
      <c r="FBE121" s="43"/>
      <c r="FBF121" s="43"/>
      <c r="FBG121" s="43"/>
      <c r="FBH121" s="43"/>
      <c r="FBI121" s="43"/>
      <c r="FBJ121" s="43"/>
      <c r="FBK121" s="43"/>
      <c r="FBL121" s="43"/>
      <c r="FBM121" s="43"/>
      <c r="FBN121" s="43"/>
      <c r="FBO121" s="43"/>
      <c r="FBP121" s="43"/>
      <c r="FBQ121" s="43"/>
      <c r="FBR121" s="43"/>
      <c r="FBS121" s="43"/>
      <c r="FBT121" s="43"/>
      <c r="FBU121" s="43"/>
      <c r="FBV121" s="43"/>
      <c r="FBW121" s="43"/>
      <c r="FBX121" s="43"/>
      <c r="FBY121" s="43"/>
      <c r="FBZ121" s="43"/>
      <c r="FCA121" s="43"/>
      <c r="FCB121" s="43"/>
      <c r="FCC121" s="43"/>
      <c r="FCD121" s="43"/>
      <c r="FCE121" s="43"/>
      <c r="FCF121" s="43"/>
      <c r="FCG121" s="43"/>
      <c r="FCH121" s="43"/>
      <c r="FCI121" s="43"/>
      <c r="FCJ121" s="43"/>
      <c r="FCK121" s="43"/>
      <c r="FCL121" s="43"/>
      <c r="FCM121" s="43"/>
      <c r="FCN121" s="43"/>
      <c r="FCO121" s="43"/>
      <c r="FCP121" s="43"/>
      <c r="FCQ121" s="43"/>
      <c r="FCR121" s="43"/>
      <c r="FCS121" s="43"/>
      <c r="FCT121" s="43"/>
      <c r="FCU121" s="43"/>
      <c r="FCV121" s="43"/>
      <c r="FCW121" s="43"/>
      <c r="FCX121" s="43"/>
      <c r="FCY121" s="43"/>
      <c r="FCZ121" s="43"/>
      <c r="FDA121" s="43"/>
      <c r="FDB121" s="43"/>
      <c r="FDC121" s="43"/>
      <c r="FDD121" s="43"/>
      <c r="FDE121" s="43"/>
      <c r="FDF121" s="43"/>
      <c r="FDG121" s="43"/>
      <c r="FDH121" s="43"/>
      <c r="FDI121" s="43"/>
      <c r="FDJ121" s="43"/>
      <c r="FDK121" s="43"/>
      <c r="FDL121" s="43"/>
      <c r="FDM121" s="43"/>
      <c r="FDN121" s="43"/>
      <c r="FDO121" s="43"/>
      <c r="FDP121" s="43"/>
      <c r="FDQ121" s="43"/>
      <c r="FDR121" s="43"/>
      <c r="FDS121" s="43"/>
      <c r="FDT121" s="43"/>
      <c r="FDU121" s="43"/>
      <c r="FDV121" s="43"/>
      <c r="FDW121" s="43"/>
      <c r="FDX121" s="43"/>
      <c r="FDY121" s="43"/>
      <c r="FDZ121" s="43"/>
      <c r="FEA121" s="43"/>
      <c r="FEB121" s="43"/>
      <c r="FEC121" s="43"/>
      <c r="FED121" s="43"/>
      <c r="FEE121" s="43"/>
      <c r="FEF121" s="43"/>
      <c r="FEG121" s="43"/>
      <c r="FEH121" s="43"/>
      <c r="FEI121" s="43"/>
      <c r="FEJ121" s="43"/>
      <c r="FEK121" s="43"/>
      <c r="FEL121" s="43"/>
      <c r="FEM121" s="43"/>
      <c r="FEN121" s="43"/>
      <c r="FEO121" s="43"/>
      <c r="FEP121" s="43"/>
      <c r="FEQ121" s="43"/>
      <c r="FER121" s="43"/>
      <c r="FES121" s="43"/>
      <c r="FET121" s="43"/>
      <c r="FEU121" s="43"/>
      <c r="FEV121" s="43"/>
      <c r="FEW121" s="43"/>
      <c r="FEX121" s="43"/>
      <c r="FEY121" s="43"/>
      <c r="FEZ121" s="43"/>
      <c r="FFA121" s="43"/>
      <c r="FFB121" s="43"/>
      <c r="FFC121" s="43"/>
      <c r="FFD121" s="43"/>
      <c r="FFE121" s="43"/>
      <c r="FFF121" s="43"/>
      <c r="FFG121" s="43"/>
      <c r="FFH121" s="43"/>
      <c r="FFI121" s="43"/>
      <c r="FFJ121" s="43"/>
      <c r="FFK121" s="43"/>
      <c r="FFL121" s="43"/>
      <c r="FFM121" s="43"/>
      <c r="FFN121" s="43"/>
      <c r="FFO121" s="43"/>
      <c r="FFP121" s="43"/>
      <c r="FFQ121" s="43"/>
      <c r="FFR121" s="43"/>
      <c r="FFS121" s="43"/>
      <c r="FFT121" s="43"/>
      <c r="FFU121" s="43"/>
      <c r="FFV121" s="43"/>
      <c r="FFW121" s="43"/>
      <c r="FFX121" s="43"/>
      <c r="FFY121" s="43"/>
      <c r="FFZ121" s="43"/>
      <c r="FGA121" s="43"/>
      <c r="FGB121" s="43"/>
      <c r="FGC121" s="43"/>
      <c r="FGD121" s="43"/>
      <c r="FGE121" s="43"/>
      <c r="FGF121" s="43"/>
      <c r="FGG121" s="43"/>
      <c r="FGH121" s="43"/>
      <c r="FGI121" s="43"/>
      <c r="FGJ121" s="43"/>
      <c r="FGK121" s="43"/>
      <c r="FGL121" s="43"/>
      <c r="FGM121" s="43"/>
      <c r="FGN121" s="43"/>
      <c r="FGO121" s="43"/>
      <c r="FGP121" s="43"/>
      <c r="FGQ121" s="43"/>
      <c r="FGR121" s="43"/>
      <c r="FGS121" s="43"/>
      <c r="FGT121" s="43"/>
      <c r="FGU121" s="43"/>
      <c r="FGV121" s="43"/>
      <c r="FGW121" s="43"/>
      <c r="FGX121" s="43"/>
      <c r="FGY121" s="43"/>
      <c r="FGZ121" s="43"/>
      <c r="FHA121" s="43"/>
      <c r="FHB121" s="43"/>
      <c r="FHC121" s="43"/>
      <c r="FHD121" s="43"/>
      <c r="FHE121" s="43"/>
      <c r="FHF121" s="43"/>
      <c r="FHG121" s="43"/>
      <c r="FHH121" s="43"/>
      <c r="FHI121" s="43"/>
      <c r="FHJ121" s="43"/>
      <c r="FHK121" s="43"/>
      <c r="FHL121" s="43"/>
      <c r="FHM121" s="43"/>
      <c r="FHN121" s="43"/>
      <c r="FHO121" s="43"/>
      <c r="FHP121" s="43"/>
      <c r="FHQ121" s="43"/>
      <c r="FHR121" s="43"/>
      <c r="FHS121" s="43"/>
      <c r="FHT121" s="43"/>
      <c r="FHU121" s="43"/>
      <c r="FHV121" s="43"/>
      <c r="FHW121" s="43"/>
      <c r="FHX121" s="43"/>
      <c r="FHY121" s="43"/>
      <c r="FHZ121" s="43"/>
      <c r="FIA121" s="43"/>
      <c r="FIB121" s="43"/>
      <c r="FIC121" s="43"/>
      <c r="FID121" s="43"/>
      <c r="FIE121" s="43"/>
      <c r="FIF121" s="43"/>
      <c r="FIG121" s="43"/>
      <c r="FIH121" s="43"/>
      <c r="FII121" s="43"/>
      <c r="FIJ121" s="43"/>
      <c r="FIK121" s="43"/>
      <c r="FIL121" s="43"/>
      <c r="FIM121" s="43"/>
      <c r="FIN121" s="43"/>
      <c r="FIO121" s="43"/>
      <c r="FIP121" s="43"/>
      <c r="FIQ121" s="43"/>
      <c r="FIR121" s="43"/>
      <c r="FIS121" s="43"/>
      <c r="FIT121" s="43"/>
      <c r="FIU121" s="43"/>
      <c r="FIV121" s="43"/>
      <c r="FIW121" s="43"/>
      <c r="FIX121" s="43"/>
      <c r="FIY121" s="43"/>
      <c r="FIZ121" s="43"/>
      <c r="FJA121" s="43"/>
      <c r="FJB121" s="43"/>
      <c r="FJC121" s="43"/>
      <c r="FJD121" s="43"/>
      <c r="FJE121" s="43"/>
      <c r="FJF121" s="43"/>
      <c r="FJG121" s="43"/>
      <c r="FJH121" s="43"/>
      <c r="FJI121" s="43"/>
      <c r="FJJ121" s="43"/>
      <c r="FJK121" s="43"/>
      <c r="FJL121" s="43"/>
      <c r="FJM121" s="43"/>
      <c r="FJN121" s="43"/>
      <c r="FJO121" s="43"/>
      <c r="FJP121" s="43"/>
      <c r="FJQ121" s="43"/>
      <c r="FJR121" s="43"/>
      <c r="FJS121" s="43"/>
      <c r="FJT121" s="43"/>
      <c r="FJU121" s="43"/>
      <c r="FJV121" s="43"/>
      <c r="FJW121" s="43"/>
      <c r="FJX121" s="43"/>
      <c r="FJY121" s="43"/>
      <c r="FJZ121" s="43"/>
      <c r="FKA121" s="43"/>
      <c r="FKB121" s="43"/>
      <c r="FKC121" s="43"/>
      <c r="FKD121" s="43"/>
      <c r="FKE121" s="43"/>
      <c r="FKF121" s="43"/>
      <c r="FKG121" s="43"/>
      <c r="FKH121" s="43"/>
      <c r="FKI121" s="43"/>
      <c r="FKJ121" s="43"/>
      <c r="FKK121" s="43"/>
      <c r="FKL121" s="43"/>
      <c r="FKM121" s="43"/>
      <c r="FKN121" s="43"/>
      <c r="FKO121" s="43"/>
      <c r="FKP121" s="43"/>
      <c r="FKQ121" s="43"/>
      <c r="FKR121" s="43"/>
      <c r="FKS121" s="43"/>
      <c r="FKT121" s="43"/>
      <c r="FKU121" s="43"/>
      <c r="FKV121" s="43"/>
      <c r="FKW121" s="43"/>
      <c r="FKX121" s="43"/>
      <c r="FKY121" s="43"/>
      <c r="FKZ121" s="43"/>
      <c r="FLA121" s="43"/>
      <c r="FLB121" s="43"/>
      <c r="FLC121" s="43"/>
      <c r="FLD121" s="43"/>
      <c r="FLE121" s="43"/>
      <c r="FLF121" s="43"/>
      <c r="FLG121" s="43"/>
      <c r="FLH121" s="43"/>
      <c r="FLI121" s="43"/>
      <c r="FLJ121" s="43"/>
      <c r="FLK121" s="43"/>
      <c r="FLL121" s="43"/>
      <c r="FLM121" s="43"/>
      <c r="FLN121" s="43"/>
      <c r="FLO121" s="43"/>
      <c r="FLP121" s="43"/>
      <c r="FLQ121" s="43"/>
      <c r="FLR121" s="43"/>
      <c r="FLS121" s="43"/>
      <c r="FLT121" s="43"/>
      <c r="FLU121" s="43"/>
      <c r="FLV121" s="43"/>
      <c r="FLW121" s="43"/>
      <c r="FLX121" s="43"/>
      <c r="FLY121" s="43"/>
      <c r="FLZ121" s="43"/>
      <c r="FMA121" s="43"/>
      <c r="FMB121" s="43"/>
      <c r="FMC121" s="43"/>
      <c r="FMD121" s="43"/>
      <c r="FME121" s="43"/>
      <c r="FMF121" s="43"/>
      <c r="FMG121" s="43"/>
      <c r="FMH121" s="43"/>
      <c r="FMI121" s="43"/>
      <c r="FMJ121" s="43"/>
      <c r="FMK121" s="43"/>
      <c r="FML121" s="43"/>
      <c r="FMM121" s="43"/>
      <c r="FMN121" s="43"/>
      <c r="FMO121" s="43"/>
      <c r="FMP121" s="43"/>
      <c r="FMQ121" s="43"/>
      <c r="FMR121" s="43"/>
      <c r="FMS121" s="43"/>
      <c r="FMT121" s="43"/>
      <c r="FMU121" s="43"/>
      <c r="FMV121" s="43"/>
      <c r="FMW121" s="43"/>
      <c r="FMX121" s="43"/>
      <c r="FMY121" s="43"/>
      <c r="FMZ121" s="43"/>
      <c r="FNA121" s="43"/>
      <c r="FNB121" s="43"/>
      <c r="FNC121" s="43"/>
      <c r="FND121" s="43"/>
      <c r="FNE121" s="43"/>
      <c r="FNF121" s="43"/>
      <c r="FNG121" s="43"/>
      <c r="FNH121" s="43"/>
      <c r="FNI121" s="43"/>
      <c r="FNJ121" s="43"/>
      <c r="FNK121" s="43"/>
      <c r="FNL121" s="43"/>
      <c r="FNM121" s="43"/>
      <c r="FNN121" s="43"/>
      <c r="FNO121" s="43"/>
      <c r="FNP121" s="43"/>
      <c r="FNQ121" s="43"/>
      <c r="FNR121" s="43"/>
      <c r="FNS121" s="43"/>
      <c r="FNT121" s="43"/>
      <c r="FNU121" s="43"/>
      <c r="FNV121" s="43"/>
      <c r="FNW121" s="43"/>
      <c r="FNX121" s="43"/>
      <c r="FNY121" s="43"/>
      <c r="FNZ121" s="43"/>
      <c r="FOA121" s="43"/>
      <c r="FOB121" s="43"/>
      <c r="FOC121" s="43"/>
      <c r="FOD121" s="43"/>
      <c r="FOE121" s="43"/>
      <c r="FOF121" s="43"/>
      <c r="FOG121" s="43"/>
      <c r="FOH121" s="43"/>
      <c r="FOI121" s="43"/>
      <c r="FOJ121" s="43"/>
      <c r="FOK121" s="43"/>
      <c r="FOL121" s="43"/>
      <c r="FOM121" s="43"/>
      <c r="FON121" s="43"/>
      <c r="FOO121" s="43"/>
      <c r="FOP121" s="43"/>
      <c r="FOQ121" s="43"/>
      <c r="FOR121" s="43"/>
      <c r="FOS121" s="43"/>
      <c r="FOT121" s="43"/>
      <c r="FOU121" s="43"/>
      <c r="FOV121" s="43"/>
      <c r="FOW121" s="43"/>
      <c r="FOX121" s="43"/>
      <c r="FOY121" s="43"/>
      <c r="FOZ121" s="43"/>
      <c r="FPA121" s="43"/>
      <c r="FPB121" s="43"/>
      <c r="FPC121" s="43"/>
      <c r="FPD121" s="43"/>
      <c r="FPE121" s="43"/>
      <c r="FPF121" s="43"/>
      <c r="FPG121" s="43"/>
      <c r="FPH121" s="43"/>
      <c r="FPI121" s="43"/>
      <c r="FPJ121" s="43"/>
      <c r="FPK121" s="43"/>
      <c r="FPL121" s="43"/>
      <c r="FPM121" s="43"/>
      <c r="FPN121" s="43"/>
      <c r="FPO121" s="43"/>
      <c r="FPP121" s="43"/>
      <c r="FPQ121" s="43"/>
      <c r="FPR121" s="43"/>
      <c r="FPS121" s="43"/>
      <c r="FPT121" s="43"/>
      <c r="FPU121" s="43"/>
      <c r="FPV121" s="43"/>
      <c r="FPW121" s="43"/>
      <c r="FPX121" s="43"/>
      <c r="FPY121" s="43"/>
      <c r="FPZ121" s="43"/>
      <c r="FQA121" s="43"/>
      <c r="FQB121" s="43"/>
      <c r="FQC121" s="43"/>
      <c r="FQD121" s="43"/>
      <c r="FQE121" s="43"/>
      <c r="FQF121" s="43"/>
      <c r="FQG121" s="43"/>
      <c r="FQH121" s="43"/>
      <c r="FQI121" s="43"/>
      <c r="FQJ121" s="43"/>
      <c r="FQK121" s="43"/>
      <c r="FQL121" s="43"/>
      <c r="FQM121" s="43"/>
      <c r="FQN121" s="43"/>
      <c r="FQO121" s="43"/>
      <c r="FQP121" s="43"/>
      <c r="FQQ121" s="43"/>
      <c r="FQR121" s="43"/>
      <c r="FQS121" s="43"/>
      <c r="FQT121" s="43"/>
      <c r="FQU121" s="43"/>
      <c r="FQV121" s="43"/>
      <c r="FQW121" s="43"/>
      <c r="FQX121" s="43"/>
      <c r="FQY121" s="43"/>
      <c r="FQZ121" s="43"/>
      <c r="FRA121" s="43"/>
      <c r="FRB121" s="43"/>
      <c r="FRC121" s="43"/>
      <c r="FRD121" s="43"/>
      <c r="FRE121" s="43"/>
      <c r="FRF121" s="43"/>
      <c r="FRG121" s="43"/>
      <c r="FRH121" s="43"/>
      <c r="FRI121" s="43"/>
      <c r="FRJ121" s="43"/>
      <c r="FRK121" s="43"/>
      <c r="FRL121" s="43"/>
      <c r="FRM121" s="43"/>
      <c r="FRN121" s="43"/>
      <c r="FRO121" s="43"/>
      <c r="FRP121" s="43"/>
      <c r="FRQ121" s="43"/>
      <c r="FRR121" s="43"/>
      <c r="FRS121" s="43"/>
      <c r="FRT121" s="43"/>
      <c r="FRU121" s="43"/>
      <c r="FRV121" s="43"/>
      <c r="FRW121" s="43"/>
      <c r="FRX121" s="43"/>
      <c r="FRY121" s="43"/>
      <c r="FRZ121" s="43"/>
      <c r="FSA121" s="43"/>
      <c r="FSB121" s="43"/>
      <c r="FSC121" s="43"/>
      <c r="FSD121" s="43"/>
      <c r="FSE121" s="43"/>
      <c r="FSF121" s="43"/>
      <c r="FSG121" s="43"/>
      <c r="FSH121" s="43"/>
      <c r="FSI121" s="43"/>
      <c r="FSJ121" s="43"/>
      <c r="FSK121" s="43"/>
      <c r="FSL121" s="43"/>
      <c r="FSM121" s="43"/>
      <c r="FSN121" s="43"/>
      <c r="FSO121" s="43"/>
      <c r="FSP121" s="43"/>
      <c r="FSQ121" s="43"/>
      <c r="FSR121" s="43"/>
      <c r="FSS121" s="43"/>
      <c r="FST121" s="43"/>
      <c r="FSU121" s="43"/>
      <c r="FSV121" s="43"/>
      <c r="FSW121" s="43"/>
      <c r="FSX121" s="43"/>
      <c r="FSY121" s="43"/>
      <c r="FSZ121" s="43"/>
      <c r="FTA121" s="43"/>
      <c r="FTB121" s="43"/>
      <c r="FTC121" s="43"/>
      <c r="FTD121" s="43"/>
      <c r="FTE121" s="43"/>
      <c r="FTF121" s="43"/>
      <c r="FTG121" s="43"/>
      <c r="FTH121" s="43"/>
      <c r="FTI121" s="43"/>
      <c r="FTJ121" s="43"/>
      <c r="FTK121" s="43"/>
      <c r="FTL121" s="43"/>
      <c r="FTM121" s="43"/>
      <c r="FTN121" s="43"/>
      <c r="FTO121" s="43"/>
      <c r="FTP121" s="43"/>
      <c r="FTQ121" s="43"/>
      <c r="FTR121" s="43"/>
      <c r="FTS121" s="43"/>
      <c r="FTT121" s="43"/>
      <c r="FTU121" s="43"/>
      <c r="FTV121" s="43"/>
      <c r="FTW121" s="43"/>
      <c r="FTX121" s="43"/>
      <c r="FTY121" s="43"/>
      <c r="FTZ121" s="43"/>
      <c r="FUA121" s="43"/>
      <c r="FUB121" s="43"/>
      <c r="FUC121" s="43"/>
      <c r="FUD121" s="43"/>
      <c r="FUE121" s="43"/>
      <c r="FUF121" s="43"/>
      <c r="FUG121" s="43"/>
      <c r="FUH121" s="43"/>
      <c r="FUI121" s="43"/>
      <c r="FUJ121" s="43"/>
      <c r="FUK121" s="43"/>
      <c r="FUL121" s="43"/>
      <c r="FUM121" s="43"/>
      <c r="FUN121" s="43"/>
      <c r="FUO121" s="43"/>
      <c r="FUP121" s="43"/>
      <c r="FUQ121" s="43"/>
      <c r="FUR121" s="43"/>
      <c r="FUS121" s="43"/>
      <c r="FUT121" s="43"/>
      <c r="FUU121" s="43"/>
      <c r="FUV121" s="43"/>
      <c r="FUW121" s="43"/>
      <c r="FUX121" s="43"/>
      <c r="FUY121" s="43"/>
      <c r="FUZ121" s="43"/>
      <c r="FVA121" s="43"/>
      <c r="FVB121" s="43"/>
      <c r="FVC121" s="43"/>
      <c r="FVD121" s="43"/>
      <c r="FVE121" s="43"/>
      <c r="FVF121" s="43"/>
      <c r="FVG121" s="43"/>
      <c r="FVH121" s="43"/>
      <c r="FVI121" s="43"/>
      <c r="FVJ121" s="43"/>
      <c r="FVK121" s="43"/>
      <c r="FVL121" s="43"/>
      <c r="FVM121" s="43"/>
      <c r="FVN121" s="43"/>
      <c r="FVO121" s="43"/>
      <c r="FVP121" s="43"/>
      <c r="FVQ121" s="43"/>
      <c r="FVR121" s="43"/>
      <c r="FVS121" s="43"/>
      <c r="FVT121" s="43"/>
      <c r="FVU121" s="43"/>
      <c r="FVV121" s="43"/>
      <c r="FVW121" s="43"/>
      <c r="FVX121" s="43"/>
      <c r="FVY121" s="43"/>
      <c r="FVZ121" s="43"/>
      <c r="FWA121" s="43"/>
      <c r="FWB121" s="43"/>
      <c r="FWC121" s="43"/>
      <c r="FWD121" s="43"/>
      <c r="FWE121" s="43"/>
      <c r="FWF121" s="43"/>
      <c r="FWG121" s="43"/>
      <c r="FWH121" s="43"/>
      <c r="FWI121" s="43"/>
      <c r="FWJ121" s="43"/>
      <c r="FWK121" s="43"/>
      <c r="FWL121" s="43"/>
      <c r="FWM121" s="43"/>
      <c r="FWN121" s="43"/>
      <c r="FWO121" s="43"/>
      <c r="FWP121" s="43"/>
      <c r="FWQ121" s="43"/>
      <c r="FWR121" s="43"/>
      <c r="FWS121" s="43"/>
      <c r="FWT121" s="43"/>
      <c r="FWU121" s="43"/>
      <c r="FWV121" s="43"/>
      <c r="FWW121" s="43"/>
      <c r="FWX121" s="43"/>
      <c r="FWY121" s="43"/>
      <c r="FWZ121" s="43"/>
      <c r="FXA121" s="43"/>
      <c r="FXB121" s="43"/>
      <c r="FXC121" s="43"/>
      <c r="FXD121" s="43"/>
      <c r="FXE121" s="43"/>
      <c r="FXF121" s="43"/>
      <c r="FXG121" s="43"/>
      <c r="FXH121" s="43"/>
      <c r="FXI121" s="43"/>
      <c r="FXJ121" s="43"/>
      <c r="FXK121" s="43"/>
      <c r="FXL121" s="43"/>
      <c r="FXM121" s="43"/>
      <c r="FXN121" s="43"/>
      <c r="FXO121" s="43"/>
      <c r="FXP121" s="43"/>
      <c r="FXQ121" s="43"/>
      <c r="FXR121" s="43"/>
      <c r="FXS121" s="43"/>
      <c r="FXT121" s="43"/>
      <c r="FXU121" s="43"/>
      <c r="FXV121" s="43"/>
      <c r="FXW121" s="43"/>
      <c r="FXX121" s="43"/>
      <c r="FXY121" s="43"/>
      <c r="FXZ121" s="43"/>
      <c r="FYA121" s="43"/>
      <c r="FYB121" s="43"/>
      <c r="FYC121" s="43"/>
      <c r="FYD121" s="43"/>
      <c r="FYE121" s="43"/>
      <c r="FYF121" s="43"/>
      <c r="FYG121" s="43"/>
      <c r="FYH121" s="43"/>
      <c r="FYI121" s="43"/>
      <c r="FYJ121" s="43"/>
      <c r="FYK121" s="43"/>
      <c r="FYL121" s="43"/>
      <c r="FYM121" s="43"/>
      <c r="FYN121" s="43"/>
      <c r="FYO121" s="43"/>
      <c r="FYP121" s="43"/>
      <c r="FYQ121" s="43"/>
      <c r="FYR121" s="43"/>
      <c r="FYS121" s="43"/>
      <c r="FYT121" s="43"/>
      <c r="FYU121" s="43"/>
      <c r="FYV121" s="43"/>
      <c r="FYW121" s="43"/>
      <c r="FYX121" s="43"/>
      <c r="FYY121" s="43"/>
      <c r="FYZ121" s="43"/>
      <c r="FZA121" s="43"/>
      <c r="FZB121" s="43"/>
      <c r="FZC121" s="43"/>
      <c r="FZD121" s="43"/>
      <c r="FZE121" s="43"/>
      <c r="FZF121" s="43"/>
      <c r="FZG121" s="43"/>
      <c r="FZH121" s="43"/>
      <c r="FZI121" s="43"/>
      <c r="FZJ121" s="43"/>
      <c r="FZK121" s="43"/>
      <c r="FZL121" s="43"/>
      <c r="FZM121" s="43"/>
      <c r="FZN121" s="43"/>
      <c r="FZO121" s="43"/>
      <c r="FZP121" s="43"/>
      <c r="FZQ121" s="43"/>
      <c r="FZR121" s="43"/>
      <c r="FZS121" s="43"/>
      <c r="FZT121" s="43"/>
      <c r="FZU121" s="43"/>
      <c r="FZV121" s="43"/>
      <c r="FZW121" s="43"/>
      <c r="FZX121" s="43"/>
      <c r="FZY121" s="43"/>
      <c r="FZZ121" s="43"/>
      <c r="GAA121" s="43"/>
      <c r="GAB121" s="43"/>
      <c r="GAC121" s="43"/>
      <c r="GAD121" s="43"/>
      <c r="GAE121" s="43"/>
      <c r="GAF121" s="43"/>
      <c r="GAG121" s="43"/>
      <c r="GAH121" s="43"/>
      <c r="GAI121" s="43"/>
      <c r="GAJ121" s="43"/>
      <c r="GAK121" s="43"/>
      <c r="GAL121" s="43"/>
      <c r="GAM121" s="43"/>
      <c r="GAN121" s="43"/>
      <c r="GAO121" s="43"/>
      <c r="GAP121" s="43"/>
      <c r="GAQ121" s="43"/>
      <c r="GAR121" s="43"/>
      <c r="GAS121" s="43"/>
      <c r="GAT121" s="43"/>
      <c r="GAU121" s="43"/>
      <c r="GAV121" s="43"/>
      <c r="GAW121" s="43"/>
      <c r="GAX121" s="43"/>
      <c r="GAY121" s="43"/>
      <c r="GAZ121" s="43"/>
      <c r="GBA121" s="43"/>
      <c r="GBB121" s="43"/>
      <c r="GBC121" s="43"/>
      <c r="GBD121" s="43"/>
      <c r="GBE121" s="43"/>
      <c r="GBF121" s="43"/>
      <c r="GBG121" s="43"/>
      <c r="GBH121" s="43"/>
      <c r="GBI121" s="43"/>
      <c r="GBJ121" s="43"/>
      <c r="GBK121" s="43"/>
      <c r="GBL121" s="43"/>
      <c r="GBM121" s="43"/>
      <c r="GBN121" s="43"/>
      <c r="GBO121" s="43"/>
      <c r="GBP121" s="43"/>
      <c r="GBQ121" s="43"/>
      <c r="GBR121" s="43"/>
      <c r="GBS121" s="43"/>
      <c r="GBT121" s="43"/>
      <c r="GBU121" s="43"/>
      <c r="GBV121" s="43"/>
      <c r="GBW121" s="43"/>
      <c r="GBX121" s="43"/>
      <c r="GBY121" s="43"/>
      <c r="GBZ121" s="43"/>
      <c r="GCA121" s="43"/>
      <c r="GCB121" s="43"/>
      <c r="GCC121" s="43"/>
      <c r="GCD121" s="43"/>
      <c r="GCE121" s="43"/>
      <c r="GCF121" s="43"/>
      <c r="GCG121" s="43"/>
      <c r="GCH121" s="43"/>
      <c r="GCI121" s="43"/>
      <c r="GCJ121" s="43"/>
      <c r="GCK121" s="43"/>
      <c r="GCL121" s="43"/>
      <c r="GCM121" s="43"/>
      <c r="GCN121" s="43"/>
      <c r="GCO121" s="43"/>
      <c r="GCP121" s="43"/>
      <c r="GCQ121" s="43"/>
      <c r="GCR121" s="43"/>
      <c r="GCS121" s="43"/>
      <c r="GCT121" s="43"/>
      <c r="GCU121" s="43"/>
      <c r="GCV121" s="43"/>
      <c r="GCW121" s="43"/>
      <c r="GCX121" s="43"/>
      <c r="GCY121" s="43"/>
      <c r="GCZ121" s="43"/>
      <c r="GDA121" s="43"/>
      <c r="GDB121" s="43"/>
      <c r="GDC121" s="43"/>
      <c r="GDD121" s="43"/>
      <c r="GDE121" s="43"/>
      <c r="GDF121" s="43"/>
      <c r="GDG121" s="43"/>
      <c r="GDH121" s="43"/>
      <c r="GDI121" s="43"/>
      <c r="GDJ121" s="43"/>
      <c r="GDK121" s="43"/>
      <c r="GDL121" s="43"/>
      <c r="GDM121" s="43"/>
      <c r="GDN121" s="43"/>
      <c r="GDO121" s="43"/>
      <c r="GDP121" s="43"/>
      <c r="GDQ121" s="43"/>
      <c r="GDR121" s="43"/>
      <c r="GDS121" s="43"/>
      <c r="GDT121" s="43"/>
      <c r="GDU121" s="43"/>
      <c r="GDV121" s="43"/>
      <c r="GDW121" s="43"/>
      <c r="GDX121" s="43"/>
      <c r="GDY121" s="43"/>
      <c r="GDZ121" s="43"/>
      <c r="GEA121" s="43"/>
      <c r="GEB121" s="43"/>
      <c r="GEC121" s="43"/>
      <c r="GED121" s="43"/>
      <c r="GEE121" s="43"/>
      <c r="GEF121" s="43"/>
      <c r="GEG121" s="43"/>
      <c r="GEH121" s="43"/>
      <c r="GEI121" s="43"/>
      <c r="GEJ121" s="43"/>
      <c r="GEK121" s="43"/>
      <c r="GEL121" s="43"/>
      <c r="GEM121" s="43"/>
      <c r="GEN121" s="43"/>
      <c r="GEO121" s="43"/>
      <c r="GEP121" s="43"/>
      <c r="GEQ121" s="43"/>
      <c r="GER121" s="43"/>
      <c r="GES121" s="43"/>
      <c r="GET121" s="43"/>
      <c r="GEU121" s="43"/>
      <c r="GEV121" s="43"/>
      <c r="GEW121" s="43"/>
      <c r="GEX121" s="43"/>
      <c r="GEY121" s="43"/>
      <c r="GEZ121" s="43"/>
      <c r="GFA121" s="43"/>
      <c r="GFB121" s="43"/>
      <c r="GFC121" s="43"/>
      <c r="GFD121" s="43"/>
      <c r="GFE121" s="43"/>
      <c r="GFF121" s="43"/>
      <c r="GFG121" s="43"/>
      <c r="GFH121" s="43"/>
      <c r="GFI121" s="43"/>
      <c r="GFJ121" s="43"/>
      <c r="GFK121" s="43"/>
      <c r="GFL121" s="43"/>
      <c r="GFM121" s="43"/>
      <c r="GFN121" s="43"/>
      <c r="GFO121" s="43"/>
      <c r="GFP121" s="43"/>
      <c r="GFQ121" s="43"/>
      <c r="GFR121" s="43"/>
      <c r="GFS121" s="43"/>
      <c r="GFT121" s="43"/>
      <c r="GFU121" s="43"/>
      <c r="GFV121" s="43"/>
      <c r="GFW121" s="43"/>
      <c r="GFX121" s="43"/>
      <c r="GFY121" s="43"/>
      <c r="GFZ121" s="43"/>
      <c r="GGA121" s="43"/>
      <c r="GGB121" s="43"/>
      <c r="GGC121" s="43"/>
      <c r="GGD121" s="43"/>
      <c r="GGE121" s="43"/>
      <c r="GGF121" s="43"/>
      <c r="GGG121" s="43"/>
      <c r="GGH121" s="43"/>
      <c r="GGI121" s="43"/>
      <c r="GGJ121" s="43"/>
      <c r="GGK121" s="43"/>
      <c r="GGL121" s="43"/>
      <c r="GGM121" s="43"/>
      <c r="GGN121" s="43"/>
      <c r="GGO121" s="43"/>
      <c r="GGP121" s="43"/>
      <c r="GGQ121" s="43"/>
      <c r="GGR121" s="43"/>
      <c r="GGS121" s="43"/>
      <c r="GGT121" s="43"/>
      <c r="GGU121" s="43"/>
      <c r="GGV121" s="43"/>
      <c r="GGW121" s="43"/>
      <c r="GGX121" s="43"/>
      <c r="GGY121" s="43"/>
      <c r="GGZ121" s="43"/>
      <c r="GHA121" s="43"/>
      <c r="GHB121" s="43"/>
      <c r="GHC121" s="43"/>
      <c r="GHD121" s="43"/>
      <c r="GHE121" s="43"/>
      <c r="GHF121" s="43"/>
      <c r="GHG121" s="43"/>
      <c r="GHH121" s="43"/>
      <c r="GHI121" s="43"/>
      <c r="GHJ121" s="43"/>
      <c r="GHK121" s="43"/>
      <c r="GHL121" s="43"/>
      <c r="GHM121" s="43"/>
      <c r="GHN121" s="43"/>
      <c r="GHO121" s="43"/>
      <c r="GHP121" s="43"/>
      <c r="GHQ121" s="43"/>
      <c r="GHR121" s="43"/>
      <c r="GHS121" s="43"/>
      <c r="GHT121" s="43"/>
      <c r="GHU121" s="43"/>
      <c r="GHV121" s="43"/>
      <c r="GHW121" s="43"/>
      <c r="GHX121" s="43"/>
      <c r="GHY121" s="43"/>
      <c r="GHZ121" s="43"/>
      <c r="GIA121" s="43"/>
      <c r="GIB121" s="43"/>
      <c r="GIC121" s="43"/>
      <c r="GID121" s="43"/>
      <c r="GIE121" s="43"/>
      <c r="GIF121" s="43"/>
      <c r="GIG121" s="43"/>
      <c r="GIH121" s="43"/>
      <c r="GII121" s="43"/>
      <c r="GIJ121" s="43"/>
      <c r="GIK121" s="43"/>
      <c r="GIL121" s="43"/>
      <c r="GIM121" s="43"/>
      <c r="GIN121" s="43"/>
      <c r="GIO121" s="43"/>
      <c r="GIP121" s="43"/>
      <c r="GIQ121" s="43"/>
      <c r="GIR121" s="43"/>
      <c r="GIS121" s="43"/>
      <c r="GIT121" s="43"/>
      <c r="GIU121" s="43"/>
      <c r="GIV121" s="43"/>
      <c r="GIW121" s="43"/>
      <c r="GIX121" s="43"/>
      <c r="GIY121" s="43"/>
      <c r="GIZ121" s="43"/>
      <c r="GJA121" s="43"/>
      <c r="GJB121" s="43"/>
      <c r="GJC121" s="43"/>
      <c r="GJD121" s="43"/>
      <c r="GJE121" s="43"/>
      <c r="GJF121" s="43"/>
      <c r="GJG121" s="43"/>
      <c r="GJH121" s="43"/>
      <c r="GJI121" s="43"/>
      <c r="GJJ121" s="43"/>
      <c r="GJK121" s="43"/>
      <c r="GJL121" s="43"/>
      <c r="GJM121" s="43"/>
      <c r="GJN121" s="43"/>
      <c r="GJO121" s="43"/>
      <c r="GJP121" s="43"/>
      <c r="GJQ121" s="43"/>
      <c r="GJR121" s="43"/>
      <c r="GJS121" s="43"/>
      <c r="GJT121" s="43"/>
      <c r="GJU121" s="43"/>
      <c r="GJV121" s="43"/>
      <c r="GJW121" s="43"/>
      <c r="GJX121" s="43"/>
      <c r="GJY121" s="43"/>
      <c r="GJZ121" s="43"/>
      <c r="GKA121" s="43"/>
      <c r="GKB121" s="43"/>
      <c r="GKC121" s="43"/>
      <c r="GKD121" s="43"/>
      <c r="GKE121" s="43"/>
      <c r="GKF121" s="43"/>
      <c r="GKG121" s="43"/>
      <c r="GKH121" s="43"/>
      <c r="GKI121" s="43"/>
      <c r="GKJ121" s="43"/>
      <c r="GKK121" s="43"/>
      <c r="GKL121" s="43"/>
      <c r="GKM121" s="43"/>
      <c r="GKN121" s="43"/>
      <c r="GKO121" s="43"/>
      <c r="GKP121" s="43"/>
      <c r="GKQ121" s="43"/>
      <c r="GKR121" s="43"/>
      <c r="GKS121" s="43"/>
      <c r="GKT121" s="43"/>
      <c r="GKU121" s="43"/>
      <c r="GKV121" s="43"/>
      <c r="GKW121" s="43"/>
      <c r="GKX121" s="43"/>
      <c r="GKY121" s="43"/>
      <c r="GKZ121" s="43"/>
      <c r="GLA121" s="43"/>
      <c r="GLB121" s="43"/>
      <c r="GLC121" s="43"/>
      <c r="GLD121" s="43"/>
      <c r="GLE121" s="43"/>
      <c r="GLF121" s="43"/>
      <c r="GLG121" s="43"/>
      <c r="GLH121" s="43"/>
      <c r="GLI121" s="43"/>
      <c r="GLJ121" s="43"/>
      <c r="GLK121" s="43"/>
      <c r="GLL121" s="43"/>
      <c r="GLM121" s="43"/>
      <c r="GLN121" s="43"/>
      <c r="GLO121" s="43"/>
      <c r="GLP121" s="43"/>
      <c r="GLQ121" s="43"/>
      <c r="GLR121" s="43"/>
      <c r="GLS121" s="43"/>
      <c r="GLT121" s="43"/>
      <c r="GLU121" s="43"/>
      <c r="GLV121" s="43"/>
      <c r="GLW121" s="43"/>
      <c r="GLX121" s="43"/>
      <c r="GLY121" s="43"/>
      <c r="GLZ121" s="43"/>
      <c r="GMA121" s="43"/>
      <c r="GMB121" s="43"/>
      <c r="GMC121" s="43"/>
      <c r="GMD121" s="43"/>
      <c r="GME121" s="43"/>
      <c r="GMF121" s="43"/>
      <c r="GMG121" s="43"/>
      <c r="GMH121" s="43"/>
      <c r="GMI121" s="43"/>
      <c r="GMJ121" s="43"/>
      <c r="GMK121" s="43"/>
      <c r="GML121" s="43"/>
      <c r="GMM121" s="43"/>
      <c r="GMN121" s="43"/>
      <c r="GMO121" s="43"/>
      <c r="GMP121" s="43"/>
      <c r="GMQ121" s="43"/>
      <c r="GMR121" s="43"/>
      <c r="GMS121" s="43"/>
      <c r="GMT121" s="43"/>
      <c r="GMU121" s="43"/>
      <c r="GMV121" s="43"/>
      <c r="GMW121" s="43"/>
      <c r="GMX121" s="43"/>
      <c r="GMY121" s="43"/>
      <c r="GMZ121" s="43"/>
      <c r="GNA121" s="43"/>
      <c r="GNB121" s="43"/>
      <c r="GNC121" s="43"/>
      <c r="GND121" s="43"/>
      <c r="GNE121" s="43"/>
      <c r="GNF121" s="43"/>
      <c r="GNG121" s="43"/>
      <c r="GNH121" s="43"/>
      <c r="GNI121" s="43"/>
      <c r="GNJ121" s="43"/>
      <c r="GNK121" s="43"/>
      <c r="GNL121" s="43"/>
      <c r="GNM121" s="43"/>
      <c r="GNN121" s="43"/>
      <c r="GNO121" s="43"/>
      <c r="GNP121" s="43"/>
      <c r="GNQ121" s="43"/>
      <c r="GNR121" s="43"/>
      <c r="GNS121" s="43"/>
      <c r="GNT121" s="43"/>
      <c r="GNU121" s="43"/>
      <c r="GNV121" s="43"/>
      <c r="GNW121" s="43"/>
      <c r="GNX121" s="43"/>
      <c r="GNY121" s="43"/>
      <c r="GNZ121" s="43"/>
      <c r="GOA121" s="43"/>
      <c r="GOB121" s="43"/>
      <c r="GOC121" s="43"/>
      <c r="GOD121" s="43"/>
      <c r="GOE121" s="43"/>
      <c r="GOF121" s="43"/>
      <c r="GOG121" s="43"/>
      <c r="GOH121" s="43"/>
      <c r="GOI121" s="43"/>
      <c r="GOJ121" s="43"/>
      <c r="GOK121" s="43"/>
      <c r="GOL121" s="43"/>
      <c r="GOM121" s="43"/>
      <c r="GON121" s="43"/>
      <c r="GOO121" s="43"/>
      <c r="GOP121" s="43"/>
      <c r="GOQ121" s="43"/>
      <c r="GOR121" s="43"/>
      <c r="GOS121" s="43"/>
      <c r="GOT121" s="43"/>
      <c r="GOU121" s="43"/>
      <c r="GOV121" s="43"/>
      <c r="GOW121" s="43"/>
      <c r="GOX121" s="43"/>
      <c r="GOY121" s="43"/>
      <c r="GOZ121" s="43"/>
      <c r="GPA121" s="43"/>
      <c r="GPB121" s="43"/>
      <c r="GPC121" s="43"/>
      <c r="GPD121" s="43"/>
      <c r="GPE121" s="43"/>
      <c r="GPF121" s="43"/>
      <c r="GPG121" s="43"/>
      <c r="GPH121" s="43"/>
      <c r="GPI121" s="43"/>
      <c r="GPJ121" s="43"/>
      <c r="GPK121" s="43"/>
      <c r="GPL121" s="43"/>
      <c r="GPM121" s="43"/>
      <c r="GPN121" s="43"/>
      <c r="GPO121" s="43"/>
      <c r="GPP121" s="43"/>
      <c r="GPQ121" s="43"/>
      <c r="GPR121" s="43"/>
      <c r="GPS121" s="43"/>
      <c r="GPT121" s="43"/>
      <c r="GPU121" s="43"/>
      <c r="GPV121" s="43"/>
      <c r="GPW121" s="43"/>
      <c r="GPX121" s="43"/>
      <c r="GPY121" s="43"/>
      <c r="GPZ121" s="43"/>
      <c r="GQA121" s="43"/>
      <c r="GQB121" s="43"/>
      <c r="GQC121" s="43"/>
      <c r="GQD121" s="43"/>
      <c r="GQE121" s="43"/>
      <c r="GQF121" s="43"/>
      <c r="GQG121" s="43"/>
      <c r="GQH121" s="43"/>
      <c r="GQI121" s="43"/>
      <c r="GQJ121" s="43"/>
      <c r="GQK121" s="43"/>
      <c r="GQL121" s="43"/>
      <c r="GQM121" s="43"/>
      <c r="GQN121" s="43"/>
      <c r="GQO121" s="43"/>
      <c r="GQP121" s="43"/>
      <c r="GQQ121" s="43"/>
      <c r="GQR121" s="43"/>
      <c r="GQS121" s="43"/>
      <c r="GQT121" s="43"/>
      <c r="GQU121" s="43"/>
      <c r="GQV121" s="43"/>
      <c r="GQW121" s="43"/>
      <c r="GQX121" s="43"/>
      <c r="GQY121" s="43"/>
      <c r="GQZ121" s="43"/>
      <c r="GRA121" s="43"/>
      <c r="GRB121" s="43"/>
      <c r="GRC121" s="43"/>
      <c r="GRD121" s="43"/>
      <c r="GRE121" s="43"/>
      <c r="GRF121" s="43"/>
      <c r="GRG121" s="43"/>
      <c r="GRH121" s="43"/>
      <c r="GRI121" s="43"/>
      <c r="GRJ121" s="43"/>
      <c r="GRK121" s="43"/>
      <c r="GRL121" s="43"/>
      <c r="GRM121" s="43"/>
      <c r="GRN121" s="43"/>
      <c r="GRO121" s="43"/>
      <c r="GRP121" s="43"/>
      <c r="GRQ121" s="43"/>
      <c r="GRR121" s="43"/>
      <c r="GRS121" s="43"/>
      <c r="GRT121" s="43"/>
      <c r="GRU121" s="43"/>
      <c r="GRV121" s="43"/>
      <c r="GRW121" s="43"/>
      <c r="GRX121" s="43"/>
      <c r="GRY121" s="43"/>
      <c r="GRZ121" s="43"/>
      <c r="GSA121" s="43"/>
      <c r="GSB121" s="43"/>
      <c r="GSC121" s="43"/>
      <c r="GSD121" s="43"/>
      <c r="GSE121" s="43"/>
      <c r="GSF121" s="43"/>
      <c r="GSG121" s="43"/>
      <c r="GSH121" s="43"/>
      <c r="GSI121" s="43"/>
      <c r="GSJ121" s="43"/>
      <c r="GSK121" s="43"/>
      <c r="GSL121" s="43"/>
      <c r="GSM121" s="43"/>
      <c r="GSN121" s="43"/>
      <c r="GSO121" s="43"/>
      <c r="GSP121" s="43"/>
      <c r="GSQ121" s="43"/>
      <c r="GSR121" s="43"/>
      <c r="GSS121" s="43"/>
      <c r="GST121" s="43"/>
      <c r="GSU121" s="43"/>
      <c r="GSV121" s="43"/>
      <c r="GSW121" s="43"/>
      <c r="GSX121" s="43"/>
      <c r="GSY121" s="43"/>
      <c r="GSZ121" s="43"/>
      <c r="GTA121" s="43"/>
      <c r="GTB121" s="43"/>
      <c r="GTC121" s="43"/>
      <c r="GTD121" s="43"/>
      <c r="GTE121" s="43"/>
      <c r="GTF121" s="43"/>
      <c r="GTG121" s="43"/>
      <c r="GTH121" s="43"/>
      <c r="GTI121" s="43"/>
      <c r="GTJ121" s="43"/>
      <c r="GTK121" s="43"/>
      <c r="GTL121" s="43"/>
      <c r="GTM121" s="43"/>
      <c r="GTN121" s="43"/>
      <c r="GTO121" s="43"/>
      <c r="GTP121" s="43"/>
      <c r="GTQ121" s="43"/>
      <c r="GTR121" s="43"/>
      <c r="GTS121" s="43"/>
      <c r="GTT121" s="43"/>
      <c r="GTU121" s="43"/>
      <c r="GTV121" s="43"/>
      <c r="GTW121" s="43"/>
      <c r="GTX121" s="43"/>
      <c r="GTY121" s="43"/>
      <c r="GTZ121" s="43"/>
      <c r="GUA121" s="43"/>
      <c r="GUB121" s="43"/>
      <c r="GUC121" s="43"/>
      <c r="GUD121" s="43"/>
      <c r="GUE121" s="43"/>
      <c r="GUF121" s="43"/>
      <c r="GUG121" s="43"/>
      <c r="GUH121" s="43"/>
      <c r="GUI121" s="43"/>
      <c r="GUJ121" s="43"/>
      <c r="GUK121" s="43"/>
      <c r="GUL121" s="43"/>
      <c r="GUM121" s="43"/>
      <c r="GUN121" s="43"/>
      <c r="GUO121" s="43"/>
      <c r="GUP121" s="43"/>
      <c r="GUQ121" s="43"/>
      <c r="GUR121" s="43"/>
      <c r="GUS121" s="43"/>
      <c r="GUT121" s="43"/>
      <c r="GUU121" s="43"/>
      <c r="GUV121" s="43"/>
      <c r="GUW121" s="43"/>
      <c r="GUX121" s="43"/>
      <c r="GUY121" s="43"/>
      <c r="GUZ121" s="43"/>
      <c r="GVA121" s="43"/>
      <c r="GVB121" s="43"/>
      <c r="GVC121" s="43"/>
      <c r="GVD121" s="43"/>
      <c r="GVE121" s="43"/>
      <c r="GVF121" s="43"/>
      <c r="GVG121" s="43"/>
      <c r="GVH121" s="43"/>
      <c r="GVI121" s="43"/>
      <c r="GVJ121" s="43"/>
      <c r="GVK121" s="43"/>
      <c r="GVL121" s="43"/>
      <c r="GVM121" s="43"/>
      <c r="GVN121" s="43"/>
      <c r="GVO121" s="43"/>
      <c r="GVP121" s="43"/>
      <c r="GVQ121" s="43"/>
      <c r="GVR121" s="43"/>
      <c r="GVS121" s="43"/>
      <c r="GVT121" s="43"/>
      <c r="GVU121" s="43"/>
      <c r="GVV121" s="43"/>
      <c r="GVW121" s="43"/>
      <c r="GVX121" s="43"/>
      <c r="GVY121" s="43"/>
      <c r="GVZ121" s="43"/>
      <c r="GWA121" s="43"/>
      <c r="GWB121" s="43"/>
      <c r="GWC121" s="43"/>
      <c r="GWD121" s="43"/>
      <c r="GWE121" s="43"/>
      <c r="GWF121" s="43"/>
      <c r="GWG121" s="43"/>
      <c r="GWH121" s="43"/>
      <c r="GWI121" s="43"/>
      <c r="GWJ121" s="43"/>
      <c r="GWK121" s="43"/>
      <c r="GWL121" s="43"/>
      <c r="GWM121" s="43"/>
      <c r="GWN121" s="43"/>
      <c r="GWO121" s="43"/>
      <c r="GWP121" s="43"/>
      <c r="GWQ121" s="43"/>
      <c r="GWR121" s="43"/>
      <c r="GWS121" s="43"/>
      <c r="GWT121" s="43"/>
      <c r="GWU121" s="43"/>
      <c r="GWV121" s="43"/>
      <c r="GWW121" s="43"/>
      <c r="GWX121" s="43"/>
      <c r="GWY121" s="43"/>
      <c r="GWZ121" s="43"/>
      <c r="GXA121" s="43"/>
      <c r="GXB121" s="43"/>
      <c r="GXC121" s="43"/>
      <c r="GXD121" s="43"/>
      <c r="GXE121" s="43"/>
      <c r="GXF121" s="43"/>
      <c r="GXG121" s="43"/>
      <c r="GXH121" s="43"/>
      <c r="GXI121" s="43"/>
      <c r="GXJ121" s="43"/>
      <c r="GXK121" s="43"/>
      <c r="GXL121" s="43"/>
      <c r="GXM121" s="43"/>
      <c r="GXN121" s="43"/>
      <c r="GXO121" s="43"/>
      <c r="GXP121" s="43"/>
      <c r="GXQ121" s="43"/>
      <c r="GXR121" s="43"/>
      <c r="GXS121" s="43"/>
      <c r="GXT121" s="43"/>
      <c r="GXU121" s="43"/>
      <c r="GXV121" s="43"/>
      <c r="GXW121" s="43"/>
      <c r="GXX121" s="43"/>
      <c r="GXY121" s="43"/>
      <c r="GXZ121" s="43"/>
      <c r="GYA121" s="43"/>
      <c r="GYB121" s="43"/>
      <c r="GYC121" s="43"/>
      <c r="GYD121" s="43"/>
      <c r="GYE121" s="43"/>
      <c r="GYF121" s="43"/>
      <c r="GYG121" s="43"/>
      <c r="GYH121" s="43"/>
      <c r="GYI121" s="43"/>
      <c r="GYJ121" s="43"/>
      <c r="GYK121" s="43"/>
      <c r="GYL121" s="43"/>
      <c r="GYM121" s="43"/>
      <c r="GYN121" s="43"/>
      <c r="GYO121" s="43"/>
      <c r="GYP121" s="43"/>
      <c r="GYQ121" s="43"/>
      <c r="GYR121" s="43"/>
      <c r="GYS121" s="43"/>
      <c r="GYT121" s="43"/>
      <c r="GYU121" s="43"/>
      <c r="GYV121" s="43"/>
      <c r="GYW121" s="43"/>
      <c r="GYX121" s="43"/>
      <c r="GYY121" s="43"/>
      <c r="GYZ121" s="43"/>
      <c r="GZA121" s="43"/>
      <c r="GZB121" s="43"/>
      <c r="GZC121" s="43"/>
      <c r="GZD121" s="43"/>
      <c r="GZE121" s="43"/>
      <c r="GZF121" s="43"/>
      <c r="GZG121" s="43"/>
      <c r="GZH121" s="43"/>
      <c r="GZI121" s="43"/>
      <c r="GZJ121" s="43"/>
      <c r="GZK121" s="43"/>
      <c r="GZL121" s="43"/>
      <c r="GZM121" s="43"/>
      <c r="GZN121" s="43"/>
      <c r="GZO121" s="43"/>
      <c r="GZP121" s="43"/>
      <c r="GZQ121" s="43"/>
      <c r="GZR121" s="43"/>
      <c r="GZS121" s="43"/>
      <c r="GZT121" s="43"/>
      <c r="GZU121" s="43"/>
      <c r="GZV121" s="43"/>
      <c r="GZW121" s="43"/>
      <c r="GZX121" s="43"/>
      <c r="GZY121" s="43"/>
      <c r="GZZ121" s="43"/>
      <c r="HAA121" s="43"/>
      <c r="HAB121" s="43"/>
      <c r="HAC121" s="43"/>
      <c r="HAD121" s="43"/>
      <c r="HAE121" s="43"/>
      <c r="HAF121" s="43"/>
      <c r="HAG121" s="43"/>
      <c r="HAH121" s="43"/>
      <c r="HAI121" s="43"/>
      <c r="HAJ121" s="43"/>
      <c r="HAK121" s="43"/>
      <c r="HAL121" s="43"/>
      <c r="HAM121" s="43"/>
      <c r="HAN121" s="43"/>
      <c r="HAO121" s="43"/>
      <c r="HAP121" s="43"/>
      <c r="HAQ121" s="43"/>
      <c r="HAR121" s="43"/>
      <c r="HAS121" s="43"/>
      <c r="HAT121" s="43"/>
      <c r="HAU121" s="43"/>
      <c r="HAV121" s="43"/>
      <c r="HAW121" s="43"/>
      <c r="HAX121" s="43"/>
      <c r="HAY121" s="43"/>
      <c r="HAZ121" s="43"/>
      <c r="HBA121" s="43"/>
      <c r="HBB121" s="43"/>
      <c r="HBC121" s="43"/>
      <c r="HBD121" s="43"/>
      <c r="HBE121" s="43"/>
      <c r="HBF121" s="43"/>
      <c r="HBG121" s="43"/>
      <c r="HBH121" s="43"/>
      <c r="HBI121" s="43"/>
      <c r="HBJ121" s="43"/>
      <c r="HBK121" s="43"/>
      <c r="HBL121" s="43"/>
      <c r="HBM121" s="43"/>
      <c r="HBN121" s="43"/>
      <c r="HBO121" s="43"/>
      <c r="HBP121" s="43"/>
      <c r="HBQ121" s="43"/>
      <c r="HBR121" s="43"/>
      <c r="HBS121" s="43"/>
      <c r="HBT121" s="43"/>
      <c r="HBU121" s="43"/>
      <c r="HBV121" s="43"/>
      <c r="HBW121" s="43"/>
      <c r="HBX121" s="43"/>
      <c r="HBY121" s="43"/>
      <c r="HBZ121" s="43"/>
      <c r="HCA121" s="43"/>
      <c r="HCB121" s="43"/>
      <c r="HCC121" s="43"/>
      <c r="HCD121" s="43"/>
      <c r="HCE121" s="43"/>
      <c r="HCF121" s="43"/>
      <c r="HCG121" s="43"/>
      <c r="HCH121" s="43"/>
      <c r="HCI121" s="43"/>
      <c r="HCJ121" s="43"/>
      <c r="HCK121" s="43"/>
      <c r="HCL121" s="43"/>
      <c r="HCM121" s="43"/>
      <c r="HCN121" s="43"/>
      <c r="HCO121" s="43"/>
      <c r="HCP121" s="43"/>
      <c r="HCQ121" s="43"/>
      <c r="HCR121" s="43"/>
      <c r="HCS121" s="43"/>
      <c r="HCT121" s="43"/>
      <c r="HCU121" s="43"/>
      <c r="HCV121" s="43"/>
      <c r="HCW121" s="43"/>
      <c r="HCX121" s="43"/>
      <c r="HCY121" s="43"/>
      <c r="HCZ121" s="43"/>
      <c r="HDA121" s="43"/>
      <c r="HDB121" s="43"/>
      <c r="HDC121" s="43"/>
      <c r="HDD121" s="43"/>
      <c r="HDE121" s="43"/>
      <c r="HDF121" s="43"/>
      <c r="HDG121" s="43"/>
      <c r="HDH121" s="43"/>
      <c r="HDI121" s="43"/>
      <c r="HDJ121" s="43"/>
      <c r="HDK121" s="43"/>
      <c r="HDL121" s="43"/>
      <c r="HDM121" s="43"/>
      <c r="HDN121" s="43"/>
      <c r="HDO121" s="43"/>
      <c r="HDP121" s="43"/>
      <c r="HDQ121" s="43"/>
      <c r="HDR121" s="43"/>
      <c r="HDS121" s="43"/>
      <c r="HDT121" s="43"/>
      <c r="HDU121" s="43"/>
      <c r="HDV121" s="43"/>
      <c r="HDW121" s="43"/>
      <c r="HDX121" s="43"/>
      <c r="HDY121" s="43"/>
      <c r="HDZ121" s="43"/>
      <c r="HEA121" s="43"/>
      <c r="HEB121" s="43"/>
      <c r="HEC121" s="43"/>
      <c r="HED121" s="43"/>
      <c r="HEE121" s="43"/>
      <c r="HEF121" s="43"/>
      <c r="HEG121" s="43"/>
      <c r="HEH121" s="43"/>
      <c r="HEI121" s="43"/>
      <c r="HEJ121" s="43"/>
      <c r="HEK121" s="43"/>
      <c r="HEL121" s="43"/>
      <c r="HEM121" s="43"/>
      <c r="HEN121" s="43"/>
      <c r="HEO121" s="43"/>
      <c r="HEP121" s="43"/>
      <c r="HEQ121" s="43"/>
      <c r="HER121" s="43"/>
      <c r="HES121" s="43"/>
      <c r="HET121" s="43"/>
      <c r="HEU121" s="43"/>
      <c r="HEV121" s="43"/>
      <c r="HEW121" s="43"/>
      <c r="HEX121" s="43"/>
      <c r="HEY121" s="43"/>
      <c r="HEZ121" s="43"/>
      <c r="HFA121" s="43"/>
      <c r="HFB121" s="43"/>
      <c r="HFC121" s="43"/>
      <c r="HFD121" s="43"/>
      <c r="HFE121" s="43"/>
      <c r="HFF121" s="43"/>
      <c r="HFG121" s="43"/>
      <c r="HFH121" s="43"/>
      <c r="HFI121" s="43"/>
      <c r="HFJ121" s="43"/>
      <c r="HFK121" s="43"/>
      <c r="HFL121" s="43"/>
      <c r="HFM121" s="43"/>
      <c r="HFN121" s="43"/>
      <c r="HFO121" s="43"/>
      <c r="HFP121" s="43"/>
      <c r="HFQ121" s="43"/>
      <c r="HFR121" s="43"/>
      <c r="HFS121" s="43"/>
      <c r="HFT121" s="43"/>
      <c r="HFU121" s="43"/>
      <c r="HFV121" s="43"/>
      <c r="HFW121" s="43"/>
      <c r="HFX121" s="43"/>
      <c r="HFY121" s="43"/>
      <c r="HFZ121" s="43"/>
      <c r="HGA121" s="43"/>
      <c r="HGB121" s="43"/>
      <c r="HGC121" s="43"/>
      <c r="HGD121" s="43"/>
      <c r="HGE121" s="43"/>
      <c r="HGF121" s="43"/>
      <c r="HGG121" s="43"/>
      <c r="HGH121" s="43"/>
      <c r="HGI121" s="43"/>
      <c r="HGJ121" s="43"/>
      <c r="HGK121" s="43"/>
      <c r="HGL121" s="43"/>
      <c r="HGM121" s="43"/>
      <c r="HGN121" s="43"/>
      <c r="HGO121" s="43"/>
      <c r="HGP121" s="43"/>
      <c r="HGQ121" s="43"/>
      <c r="HGR121" s="43"/>
      <c r="HGS121" s="43"/>
      <c r="HGT121" s="43"/>
      <c r="HGU121" s="43"/>
      <c r="HGV121" s="43"/>
      <c r="HGW121" s="43"/>
      <c r="HGX121" s="43"/>
      <c r="HGY121" s="43"/>
      <c r="HGZ121" s="43"/>
      <c r="HHA121" s="43"/>
      <c r="HHB121" s="43"/>
      <c r="HHC121" s="43"/>
      <c r="HHD121" s="43"/>
      <c r="HHE121" s="43"/>
      <c r="HHF121" s="43"/>
      <c r="HHG121" s="43"/>
      <c r="HHH121" s="43"/>
      <c r="HHI121" s="43"/>
      <c r="HHJ121" s="43"/>
      <c r="HHK121" s="43"/>
      <c r="HHL121" s="43"/>
      <c r="HHM121" s="43"/>
      <c r="HHN121" s="43"/>
      <c r="HHO121" s="43"/>
      <c r="HHP121" s="43"/>
      <c r="HHQ121" s="43"/>
      <c r="HHR121" s="43"/>
      <c r="HHS121" s="43"/>
      <c r="HHT121" s="43"/>
      <c r="HHU121" s="43"/>
      <c r="HHV121" s="43"/>
      <c r="HHW121" s="43"/>
      <c r="HHX121" s="43"/>
      <c r="HHY121" s="43"/>
      <c r="HHZ121" s="43"/>
      <c r="HIA121" s="43"/>
      <c r="HIB121" s="43"/>
      <c r="HIC121" s="43"/>
      <c r="HID121" s="43"/>
      <c r="HIE121" s="43"/>
      <c r="HIF121" s="43"/>
      <c r="HIG121" s="43"/>
      <c r="HIH121" s="43"/>
      <c r="HII121" s="43"/>
      <c r="HIJ121" s="43"/>
      <c r="HIK121" s="43"/>
      <c r="HIL121" s="43"/>
      <c r="HIM121" s="43"/>
      <c r="HIN121" s="43"/>
      <c r="HIO121" s="43"/>
      <c r="HIP121" s="43"/>
      <c r="HIQ121" s="43"/>
      <c r="HIR121" s="43"/>
      <c r="HIS121" s="43"/>
      <c r="HIT121" s="43"/>
      <c r="HIU121" s="43"/>
      <c r="HIV121" s="43"/>
      <c r="HIW121" s="43"/>
      <c r="HIX121" s="43"/>
      <c r="HIY121" s="43"/>
      <c r="HIZ121" s="43"/>
      <c r="HJA121" s="43"/>
      <c r="HJB121" s="43"/>
      <c r="HJC121" s="43"/>
      <c r="HJD121" s="43"/>
      <c r="HJE121" s="43"/>
      <c r="HJF121" s="43"/>
      <c r="HJG121" s="43"/>
      <c r="HJH121" s="43"/>
      <c r="HJI121" s="43"/>
      <c r="HJJ121" s="43"/>
      <c r="HJK121" s="43"/>
      <c r="HJL121" s="43"/>
      <c r="HJM121" s="43"/>
      <c r="HJN121" s="43"/>
      <c r="HJO121" s="43"/>
      <c r="HJP121" s="43"/>
      <c r="HJQ121" s="43"/>
      <c r="HJR121" s="43"/>
      <c r="HJS121" s="43"/>
      <c r="HJT121" s="43"/>
      <c r="HJU121" s="43"/>
      <c r="HJV121" s="43"/>
      <c r="HJW121" s="43"/>
      <c r="HJX121" s="43"/>
      <c r="HJY121" s="43"/>
      <c r="HJZ121" s="43"/>
      <c r="HKA121" s="43"/>
      <c r="HKB121" s="43"/>
      <c r="HKC121" s="43"/>
      <c r="HKD121" s="43"/>
      <c r="HKE121" s="43"/>
      <c r="HKF121" s="43"/>
      <c r="HKG121" s="43"/>
      <c r="HKH121" s="43"/>
      <c r="HKI121" s="43"/>
      <c r="HKJ121" s="43"/>
      <c r="HKK121" s="43"/>
      <c r="HKL121" s="43"/>
      <c r="HKM121" s="43"/>
      <c r="HKN121" s="43"/>
      <c r="HKO121" s="43"/>
      <c r="HKP121" s="43"/>
      <c r="HKQ121" s="43"/>
      <c r="HKR121" s="43"/>
      <c r="HKS121" s="43"/>
      <c r="HKT121" s="43"/>
      <c r="HKU121" s="43"/>
      <c r="HKV121" s="43"/>
      <c r="HKW121" s="43"/>
      <c r="HKX121" s="43"/>
      <c r="HKY121" s="43"/>
      <c r="HKZ121" s="43"/>
      <c r="HLA121" s="43"/>
      <c r="HLB121" s="43"/>
      <c r="HLC121" s="43"/>
      <c r="HLD121" s="43"/>
      <c r="HLE121" s="43"/>
      <c r="HLF121" s="43"/>
      <c r="HLG121" s="43"/>
      <c r="HLH121" s="43"/>
      <c r="HLI121" s="43"/>
      <c r="HLJ121" s="43"/>
      <c r="HLK121" s="43"/>
      <c r="HLL121" s="43"/>
      <c r="HLM121" s="43"/>
      <c r="HLN121" s="43"/>
      <c r="HLO121" s="43"/>
      <c r="HLP121" s="43"/>
      <c r="HLQ121" s="43"/>
      <c r="HLR121" s="43"/>
      <c r="HLS121" s="43"/>
      <c r="HLT121" s="43"/>
      <c r="HLU121" s="43"/>
      <c r="HLV121" s="43"/>
      <c r="HLW121" s="43"/>
      <c r="HLX121" s="43"/>
      <c r="HLY121" s="43"/>
      <c r="HLZ121" s="43"/>
      <c r="HMA121" s="43"/>
      <c r="HMB121" s="43"/>
      <c r="HMC121" s="43"/>
      <c r="HMD121" s="43"/>
      <c r="HME121" s="43"/>
      <c r="HMF121" s="43"/>
      <c r="HMG121" s="43"/>
      <c r="HMH121" s="43"/>
      <c r="HMI121" s="43"/>
      <c r="HMJ121" s="43"/>
      <c r="HMK121" s="43"/>
      <c r="HML121" s="43"/>
      <c r="HMM121" s="43"/>
      <c r="HMN121" s="43"/>
      <c r="HMO121" s="43"/>
      <c r="HMP121" s="43"/>
      <c r="HMQ121" s="43"/>
      <c r="HMR121" s="43"/>
      <c r="HMS121" s="43"/>
      <c r="HMT121" s="43"/>
      <c r="HMU121" s="43"/>
      <c r="HMV121" s="43"/>
      <c r="HMW121" s="43"/>
      <c r="HMX121" s="43"/>
      <c r="HMY121" s="43"/>
      <c r="HMZ121" s="43"/>
      <c r="HNA121" s="43"/>
      <c r="HNB121" s="43"/>
      <c r="HNC121" s="43"/>
      <c r="HND121" s="43"/>
      <c r="HNE121" s="43"/>
      <c r="HNF121" s="43"/>
      <c r="HNG121" s="43"/>
      <c r="HNH121" s="43"/>
      <c r="HNI121" s="43"/>
      <c r="HNJ121" s="43"/>
      <c r="HNK121" s="43"/>
      <c r="HNL121" s="43"/>
      <c r="HNM121" s="43"/>
      <c r="HNN121" s="43"/>
      <c r="HNO121" s="43"/>
      <c r="HNP121" s="43"/>
      <c r="HNQ121" s="43"/>
      <c r="HNR121" s="43"/>
      <c r="HNS121" s="43"/>
      <c r="HNT121" s="43"/>
      <c r="HNU121" s="43"/>
      <c r="HNV121" s="43"/>
      <c r="HNW121" s="43"/>
      <c r="HNX121" s="43"/>
      <c r="HNY121" s="43"/>
      <c r="HNZ121" s="43"/>
      <c r="HOA121" s="43"/>
      <c r="HOB121" s="43"/>
      <c r="HOC121" s="43"/>
      <c r="HOD121" s="43"/>
      <c r="HOE121" s="43"/>
      <c r="HOF121" s="43"/>
      <c r="HOG121" s="43"/>
      <c r="HOH121" s="43"/>
      <c r="HOI121" s="43"/>
      <c r="HOJ121" s="43"/>
      <c r="HOK121" s="43"/>
      <c r="HOL121" s="43"/>
      <c r="HOM121" s="43"/>
      <c r="HON121" s="43"/>
      <c r="HOO121" s="43"/>
      <c r="HOP121" s="43"/>
      <c r="HOQ121" s="43"/>
      <c r="HOR121" s="43"/>
      <c r="HOS121" s="43"/>
      <c r="HOT121" s="43"/>
      <c r="HOU121" s="43"/>
      <c r="HOV121" s="43"/>
      <c r="HOW121" s="43"/>
      <c r="HOX121" s="43"/>
      <c r="HOY121" s="43"/>
      <c r="HOZ121" s="43"/>
      <c r="HPA121" s="43"/>
      <c r="HPB121" s="43"/>
      <c r="HPC121" s="43"/>
      <c r="HPD121" s="43"/>
      <c r="HPE121" s="43"/>
      <c r="HPF121" s="43"/>
      <c r="HPG121" s="43"/>
      <c r="HPH121" s="43"/>
      <c r="HPI121" s="43"/>
      <c r="HPJ121" s="43"/>
      <c r="HPK121" s="43"/>
      <c r="HPL121" s="43"/>
      <c r="HPM121" s="43"/>
      <c r="HPN121" s="43"/>
      <c r="HPO121" s="43"/>
      <c r="HPP121" s="43"/>
      <c r="HPQ121" s="43"/>
      <c r="HPR121" s="43"/>
      <c r="HPS121" s="43"/>
      <c r="HPT121" s="43"/>
      <c r="HPU121" s="43"/>
      <c r="HPV121" s="43"/>
      <c r="HPW121" s="43"/>
      <c r="HPX121" s="43"/>
      <c r="HPY121" s="43"/>
      <c r="HPZ121" s="43"/>
      <c r="HQA121" s="43"/>
      <c r="HQB121" s="43"/>
      <c r="HQC121" s="43"/>
      <c r="HQD121" s="43"/>
      <c r="HQE121" s="43"/>
      <c r="HQF121" s="43"/>
      <c r="HQG121" s="43"/>
      <c r="HQH121" s="43"/>
      <c r="HQI121" s="43"/>
      <c r="HQJ121" s="43"/>
      <c r="HQK121" s="43"/>
      <c r="HQL121" s="43"/>
      <c r="HQM121" s="43"/>
      <c r="HQN121" s="43"/>
      <c r="HQO121" s="43"/>
      <c r="HQP121" s="43"/>
      <c r="HQQ121" s="43"/>
      <c r="HQR121" s="43"/>
      <c r="HQS121" s="43"/>
      <c r="HQT121" s="43"/>
      <c r="HQU121" s="43"/>
      <c r="HQV121" s="43"/>
      <c r="HQW121" s="43"/>
      <c r="HQX121" s="43"/>
      <c r="HQY121" s="43"/>
      <c r="HQZ121" s="43"/>
      <c r="HRA121" s="43"/>
      <c r="HRB121" s="43"/>
      <c r="HRC121" s="43"/>
      <c r="HRD121" s="43"/>
      <c r="HRE121" s="43"/>
      <c r="HRF121" s="43"/>
      <c r="HRG121" s="43"/>
      <c r="HRH121" s="43"/>
      <c r="HRI121" s="43"/>
      <c r="HRJ121" s="43"/>
      <c r="HRK121" s="43"/>
      <c r="HRL121" s="43"/>
      <c r="HRM121" s="43"/>
      <c r="HRN121" s="43"/>
      <c r="HRO121" s="43"/>
      <c r="HRP121" s="43"/>
      <c r="HRQ121" s="43"/>
      <c r="HRR121" s="43"/>
      <c r="HRS121" s="43"/>
      <c r="HRT121" s="43"/>
      <c r="HRU121" s="43"/>
      <c r="HRV121" s="43"/>
      <c r="HRW121" s="43"/>
      <c r="HRX121" s="43"/>
      <c r="HRY121" s="43"/>
      <c r="HRZ121" s="43"/>
      <c r="HSA121" s="43"/>
      <c r="HSB121" s="43"/>
      <c r="HSC121" s="43"/>
      <c r="HSD121" s="43"/>
      <c r="HSE121" s="43"/>
      <c r="HSF121" s="43"/>
      <c r="HSG121" s="43"/>
      <c r="HSH121" s="43"/>
      <c r="HSI121" s="43"/>
      <c r="HSJ121" s="43"/>
      <c r="HSK121" s="43"/>
      <c r="HSL121" s="43"/>
      <c r="HSM121" s="43"/>
      <c r="HSN121" s="43"/>
      <c r="HSO121" s="43"/>
      <c r="HSP121" s="43"/>
      <c r="HSQ121" s="43"/>
      <c r="HSR121" s="43"/>
      <c r="HSS121" s="43"/>
      <c r="HST121" s="43"/>
      <c r="HSU121" s="43"/>
      <c r="HSV121" s="43"/>
      <c r="HSW121" s="43"/>
      <c r="HSX121" s="43"/>
      <c r="HSY121" s="43"/>
      <c r="HSZ121" s="43"/>
      <c r="HTA121" s="43"/>
      <c r="HTB121" s="43"/>
      <c r="HTC121" s="43"/>
      <c r="HTD121" s="43"/>
      <c r="HTE121" s="43"/>
      <c r="HTF121" s="43"/>
      <c r="HTG121" s="43"/>
      <c r="HTH121" s="43"/>
      <c r="HTI121" s="43"/>
      <c r="HTJ121" s="43"/>
      <c r="HTK121" s="43"/>
      <c r="HTL121" s="43"/>
      <c r="HTM121" s="43"/>
      <c r="HTN121" s="43"/>
      <c r="HTO121" s="43"/>
      <c r="HTP121" s="43"/>
      <c r="HTQ121" s="43"/>
      <c r="HTR121" s="43"/>
      <c r="HTS121" s="43"/>
      <c r="HTT121" s="43"/>
      <c r="HTU121" s="43"/>
      <c r="HTV121" s="43"/>
      <c r="HTW121" s="43"/>
      <c r="HTX121" s="43"/>
      <c r="HTY121" s="43"/>
      <c r="HTZ121" s="43"/>
      <c r="HUA121" s="43"/>
      <c r="HUB121" s="43"/>
      <c r="HUC121" s="43"/>
      <c r="HUD121" s="43"/>
      <c r="HUE121" s="43"/>
      <c r="HUF121" s="43"/>
      <c r="HUG121" s="43"/>
      <c r="HUH121" s="43"/>
      <c r="HUI121" s="43"/>
      <c r="HUJ121" s="43"/>
      <c r="HUK121" s="43"/>
      <c r="HUL121" s="43"/>
      <c r="HUM121" s="43"/>
      <c r="HUN121" s="43"/>
      <c r="HUO121" s="43"/>
      <c r="HUP121" s="43"/>
      <c r="HUQ121" s="43"/>
      <c r="HUR121" s="43"/>
      <c r="HUS121" s="43"/>
      <c r="HUT121" s="43"/>
      <c r="HUU121" s="43"/>
      <c r="HUV121" s="43"/>
      <c r="HUW121" s="43"/>
      <c r="HUX121" s="43"/>
      <c r="HUY121" s="43"/>
      <c r="HUZ121" s="43"/>
      <c r="HVA121" s="43"/>
      <c r="HVB121" s="43"/>
      <c r="HVC121" s="43"/>
      <c r="HVD121" s="43"/>
      <c r="HVE121" s="43"/>
      <c r="HVF121" s="43"/>
      <c r="HVG121" s="43"/>
      <c r="HVH121" s="43"/>
      <c r="HVI121" s="43"/>
      <c r="HVJ121" s="43"/>
      <c r="HVK121" s="43"/>
      <c r="HVL121" s="43"/>
      <c r="HVM121" s="43"/>
      <c r="HVN121" s="43"/>
      <c r="HVO121" s="43"/>
      <c r="HVP121" s="43"/>
      <c r="HVQ121" s="43"/>
      <c r="HVR121" s="43"/>
      <c r="HVS121" s="43"/>
      <c r="HVT121" s="43"/>
      <c r="HVU121" s="43"/>
      <c r="HVV121" s="43"/>
      <c r="HVW121" s="43"/>
      <c r="HVX121" s="43"/>
      <c r="HVY121" s="43"/>
      <c r="HVZ121" s="43"/>
      <c r="HWA121" s="43"/>
      <c r="HWB121" s="43"/>
      <c r="HWC121" s="43"/>
      <c r="HWD121" s="43"/>
      <c r="HWE121" s="43"/>
      <c r="HWF121" s="43"/>
      <c r="HWG121" s="43"/>
      <c r="HWH121" s="43"/>
      <c r="HWI121" s="43"/>
      <c r="HWJ121" s="43"/>
      <c r="HWK121" s="43"/>
      <c r="HWL121" s="43"/>
      <c r="HWM121" s="43"/>
      <c r="HWN121" s="43"/>
      <c r="HWO121" s="43"/>
      <c r="HWP121" s="43"/>
      <c r="HWQ121" s="43"/>
      <c r="HWR121" s="43"/>
      <c r="HWS121" s="43"/>
      <c r="HWT121" s="43"/>
      <c r="HWU121" s="43"/>
      <c r="HWV121" s="43"/>
      <c r="HWW121" s="43"/>
      <c r="HWX121" s="43"/>
      <c r="HWY121" s="43"/>
      <c r="HWZ121" s="43"/>
      <c r="HXA121" s="43"/>
      <c r="HXB121" s="43"/>
      <c r="HXC121" s="43"/>
      <c r="HXD121" s="43"/>
      <c r="HXE121" s="43"/>
      <c r="HXF121" s="43"/>
      <c r="HXG121" s="43"/>
      <c r="HXH121" s="43"/>
      <c r="HXI121" s="43"/>
      <c r="HXJ121" s="43"/>
      <c r="HXK121" s="43"/>
      <c r="HXL121" s="43"/>
      <c r="HXM121" s="43"/>
      <c r="HXN121" s="43"/>
      <c r="HXO121" s="43"/>
      <c r="HXP121" s="43"/>
      <c r="HXQ121" s="43"/>
      <c r="HXR121" s="43"/>
      <c r="HXS121" s="43"/>
      <c r="HXT121" s="43"/>
      <c r="HXU121" s="43"/>
      <c r="HXV121" s="43"/>
      <c r="HXW121" s="43"/>
      <c r="HXX121" s="43"/>
      <c r="HXY121" s="43"/>
      <c r="HXZ121" s="43"/>
      <c r="HYA121" s="43"/>
      <c r="HYB121" s="43"/>
      <c r="HYC121" s="43"/>
      <c r="HYD121" s="43"/>
      <c r="HYE121" s="43"/>
      <c r="HYF121" s="43"/>
      <c r="HYG121" s="43"/>
      <c r="HYH121" s="43"/>
      <c r="HYI121" s="43"/>
      <c r="HYJ121" s="43"/>
      <c r="HYK121" s="43"/>
      <c r="HYL121" s="43"/>
      <c r="HYM121" s="43"/>
      <c r="HYN121" s="43"/>
      <c r="HYO121" s="43"/>
      <c r="HYP121" s="43"/>
      <c r="HYQ121" s="43"/>
      <c r="HYR121" s="43"/>
      <c r="HYS121" s="43"/>
      <c r="HYT121" s="43"/>
      <c r="HYU121" s="43"/>
      <c r="HYV121" s="43"/>
      <c r="HYW121" s="43"/>
      <c r="HYX121" s="43"/>
      <c r="HYY121" s="43"/>
      <c r="HYZ121" s="43"/>
      <c r="HZA121" s="43"/>
      <c r="HZB121" s="43"/>
      <c r="HZC121" s="43"/>
      <c r="HZD121" s="43"/>
      <c r="HZE121" s="43"/>
      <c r="HZF121" s="43"/>
      <c r="HZG121" s="43"/>
      <c r="HZH121" s="43"/>
      <c r="HZI121" s="43"/>
      <c r="HZJ121" s="43"/>
      <c r="HZK121" s="43"/>
      <c r="HZL121" s="43"/>
      <c r="HZM121" s="43"/>
      <c r="HZN121" s="43"/>
      <c r="HZO121" s="43"/>
      <c r="HZP121" s="43"/>
      <c r="HZQ121" s="43"/>
      <c r="HZR121" s="43"/>
      <c r="HZS121" s="43"/>
      <c r="HZT121" s="43"/>
      <c r="HZU121" s="43"/>
      <c r="HZV121" s="43"/>
      <c r="HZW121" s="43"/>
      <c r="HZX121" s="43"/>
      <c r="HZY121" s="43"/>
      <c r="HZZ121" s="43"/>
      <c r="IAA121" s="43"/>
      <c r="IAB121" s="43"/>
      <c r="IAC121" s="43"/>
      <c r="IAD121" s="43"/>
      <c r="IAE121" s="43"/>
      <c r="IAF121" s="43"/>
      <c r="IAG121" s="43"/>
      <c r="IAH121" s="43"/>
      <c r="IAI121" s="43"/>
      <c r="IAJ121" s="43"/>
      <c r="IAK121" s="43"/>
      <c r="IAL121" s="43"/>
      <c r="IAM121" s="43"/>
      <c r="IAN121" s="43"/>
      <c r="IAO121" s="43"/>
      <c r="IAP121" s="43"/>
      <c r="IAQ121" s="43"/>
      <c r="IAR121" s="43"/>
      <c r="IAS121" s="43"/>
      <c r="IAT121" s="43"/>
      <c r="IAU121" s="43"/>
      <c r="IAV121" s="43"/>
      <c r="IAW121" s="43"/>
      <c r="IAX121" s="43"/>
      <c r="IAY121" s="43"/>
      <c r="IAZ121" s="43"/>
      <c r="IBA121" s="43"/>
      <c r="IBB121" s="43"/>
      <c r="IBC121" s="43"/>
      <c r="IBD121" s="43"/>
      <c r="IBE121" s="43"/>
      <c r="IBF121" s="43"/>
      <c r="IBG121" s="43"/>
      <c r="IBH121" s="43"/>
      <c r="IBI121" s="43"/>
      <c r="IBJ121" s="43"/>
      <c r="IBK121" s="43"/>
      <c r="IBL121" s="43"/>
      <c r="IBM121" s="43"/>
      <c r="IBN121" s="43"/>
      <c r="IBO121" s="43"/>
      <c r="IBP121" s="43"/>
      <c r="IBQ121" s="43"/>
      <c r="IBR121" s="43"/>
      <c r="IBS121" s="43"/>
      <c r="IBT121" s="43"/>
      <c r="IBU121" s="43"/>
      <c r="IBV121" s="43"/>
      <c r="IBW121" s="43"/>
      <c r="IBX121" s="43"/>
      <c r="IBY121" s="43"/>
      <c r="IBZ121" s="43"/>
      <c r="ICA121" s="43"/>
      <c r="ICB121" s="43"/>
      <c r="ICC121" s="43"/>
      <c r="ICD121" s="43"/>
      <c r="ICE121" s="43"/>
      <c r="ICF121" s="43"/>
      <c r="ICG121" s="43"/>
      <c r="ICH121" s="43"/>
      <c r="ICI121" s="43"/>
      <c r="ICJ121" s="43"/>
      <c r="ICK121" s="43"/>
      <c r="ICL121" s="43"/>
      <c r="ICM121" s="43"/>
      <c r="ICN121" s="43"/>
      <c r="ICO121" s="43"/>
      <c r="ICP121" s="43"/>
      <c r="ICQ121" s="43"/>
      <c r="ICR121" s="43"/>
      <c r="ICS121" s="43"/>
      <c r="ICT121" s="43"/>
      <c r="ICU121" s="43"/>
      <c r="ICV121" s="43"/>
      <c r="ICW121" s="43"/>
      <c r="ICX121" s="43"/>
      <c r="ICY121" s="43"/>
      <c r="ICZ121" s="43"/>
      <c r="IDA121" s="43"/>
      <c r="IDB121" s="43"/>
      <c r="IDC121" s="43"/>
      <c r="IDD121" s="43"/>
      <c r="IDE121" s="43"/>
      <c r="IDF121" s="43"/>
      <c r="IDG121" s="43"/>
      <c r="IDH121" s="43"/>
      <c r="IDI121" s="43"/>
      <c r="IDJ121" s="43"/>
      <c r="IDK121" s="43"/>
      <c r="IDL121" s="43"/>
      <c r="IDM121" s="43"/>
      <c r="IDN121" s="43"/>
      <c r="IDO121" s="43"/>
      <c r="IDP121" s="43"/>
      <c r="IDQ121" s="43"/>
      <c r="IDR121" s="43"/>
      <c r="IDS121" s="43"/>
      <c r="IDT121" s="43"/>
      <c r="IDU121" s="43"/>
      <c r="IDV121" s="43"/>
      <c r="IDW121" s="43"/>
      <c r="IDX121" s="43"/>
      <c r="IDY121" s="43"/>
      <c r="IDZ121" s="43"/>
      <c r="IEA121" s="43"/>
      <c r="IEB121" s="43"/>
      <c r="IEC121" s="43"/>
      <c r="IED121" s="43"/>
      <c r="IEE121" s="43"/>
      <c r="IEF121" s="43"/>
      <c r="IEG121" s="43"/>
      <c r="IEH121" s="43"/>
      <c r="IEI121" s="43"/>
      <c r="IEJ121" s="43"/>
      <c r="IEK121" s="43"/>
      <c r="IEL121" s="43"/>
      <c r="IEM121" s="43"/>
      <c r="IEN121" s="43"/>
      <c r="IEO121" s="43"/>
      <c r="IEP121" s="43"/>
      <c r="IEQ121" s="43"/>
      <c r="IER121" s="43"/>
      <c r="IES121" s="43"/>
      <c r="IET121" s="43"/>
      <c r="IEU121" s="43"/>
      <c r="IEV121" s="43"/>
      <c r="IEW121" s="43"/>
      <c r="IEX121" s="43"/>
      <c r="IEY121" s="43"/>
      <c r="IEZ121" s="43"/>
      <c r="IFA121" s="43"/>
      <c r="IFB121" s="43"/>
      <c r="IFC121" s="43"/>
      <c r="IFD121" s="43"/>
      <c r="IFE121" s="43"/>
      <c r="IFF121" s="43"/>
      <c r="IFG121" s="43"/>
      <c r="IFH121" s="43"/>
      <c r="IFI121" s="43"/>
      <c r="IFJ121" s="43"/>
      <c r="IFK121" s="43"/>
      <c r="IFL121" s="43"/>
      <c r="IFM121" s="43"/>
      <c r="IFN121" s="43"/>
      <c r="IFO121" s="43"/>
      <c r="IFP121" s="43"/>
      <c r="IFQ121" s="43"/>
      <c r="IFR121" s="43"/>
      <c r="IFS121" s="43"/>
      <c r="IFT121" s="43"/>
      <c r="IFU121" s="43"/>
      <c r="IFV121" s="43"/>
      <c r="IFW121" s="43"/>
      <c r="IFX121" s="43"/>
      <c r="IFY121" s="43"/>
      <c r="IFZ121" s="43"/>
      <c r="IGA121" s="43"/>
      <c r="IGB121" s="43"/>
      <c r="IGC121" s="43"/>
      <c r="IGD121" s="43"/>
      <c r="IGE121" s="43"/>
      <c r="IGF121" s="43"/>
      <c r="IGG121" s="43"/>
      <c r="IGH121" s="43"/>
      <c r="IGI121" s="43"/>
      <c r="IGJ121" s="43"/>
      <c r="IGK121" s="43"/>
      <c r="IGL121" s="43"/>
      <c r="IGM121" s="43"/>
      <c r="IGN121" s="43"/>
      <c r="IGO121" s="43"/>
      <c r="IGP121" s="43"/>
      <c r="IGQ121" s="43"/>
      <c r="IGR121" s="43"/>
      <c r="IGS121" s="43"/>
      <c r="IGT121" s="43"/>
      <c r="IGU121" s="43"/>
      <c r="IGV121" s="43"/>
      <c r="IGW121" s="43"/>
      <c r="IGX121" s="43"/>
      <c r="IGY121" s="43"/>
      <c r="IGZ121" s="43"/>
      <c r="IHA121" s="43"/>
      <c r="IHB121" s="43"/>
      <c r="IHC121" s="43"/>
      <c r="IHD121" s="43"/>
      <c r="IHE121" s="43"/>
      <c r="IHF121" s="43"/>
      <c r="IHG121" s="43"/>
      <c r="IHH121" s="43"/>
      <c r="IHI121" s="43"/>
      <c r="IHJ121" s="43"/>
      <c r="IHK121" s="43"/>
      <c r="IHL121" s="43"/>
      <c r="IHM121" s="43"/>
      <c r="IHN121" s="43"/>
      <c r="IHO121" s="43"/>
      <c r="IHP121" s="43"/>
      <c r="IHQ121" s="43"/>
      <c r="IHR121" s="43"/>
      <c r="IHS121" s="43"/>
      <c r="IHT121" s="43"/>
      <c r="IHU121" s="43"/>
      <c r="IHV121" s="43"/>
      <c r="IHW121" s="43"/>
      <c r="IHX121" s="43"/>
      <c r="IHY121" s="43"/>
      <c r="IHZ121" s="43"/>
      <c r="IIA121" s="43"/>
      <c r="IIB121" s="43"/>
      <c r="IIC121" s="43"/>
      <c r="IID121" s="43"/>
      <c r="IIE121" s="43"/>
      <c r="IIF121" s="43"/>
      <c r="IIG121" s="43"/>
      <c r="IIH121" s="43"/>
      <c r="III121" s="43"/>
      <c r="IIJ121" s="43"/>
      <c r="IIK121" s="43"/>
      <c r="IIL121" s="43"/>
      <c r="IIM121" s="43"/>
      <c r="IIN121" s="43"/>
      <c r="IIO121" s="43"/>
      <c r="IIP121" s="43"/>
      <c r="IIQ121" s="43"/>
      <c r="IIR121" s="43"/>
      <c r="IIS121" s="43"/>
      <c r="IIT121" s="43"/>
      <c r="IIU121" s="43"/>
      <c r="IIV121" s="43"/>
      <c r="IIW121" s="43"/>
      <c r="IIX121" s="43"/>
      <c r="IIY121" s="43"/>
      <c r="IIZ121" s="43"/>
      <c r="IJA121" s="43"/>
      <c r="IJB121" s="43"/>
      <c r="IJC121" s="43"/>
      <c r="IJD121" s="43"/>
      <c r="IJE121" s="43"/>
      <c r="IJF121" s="43"/>
      <c r="IJG121" s="43"/>
      <c r="IJH121" s="43"/>
      <c r="IJI121" s="43"/>
      <c r="IJJ121" s="43"/>
      <c r="IJK121" s="43"/>
      <c r="IJL121" s="43"/>
      <c r="IJM121" s="43"/>
      <c r="IJN121" s="43"/>
      <c r="IJO121" s="43"/>
      <c r="IJP121" s="43"/>
      <c r="IJQ121" s="43"/>
      <c r="IJR121" s="43"/>
      <c r="IJS121" s="43"/>
      <c r="IJT121" s="43"/>
      <c r="IJU121" s="43"/>
      <c r="IJV121" s="43"/>
      <c r="IJW121" s="43"/>
      <c r="IJX121" s="43"/>
      <c r="IJY121" s="43"/>
      <c r="IJZ121" s="43"/>
      <c r="IKA121" s="43"/>
      <c r="IKB121" s="43"/>
      <c r="IKC121" s="43"/>
      <c r="IKD121" s="43"/>
      <c r="IKE121" s="43"/>
      <c r="IKF121" s="43"/>
      <c r="IKG121" s="43"/>
      <c r="IKH121" s="43"/>
      <c r="IKI121" s="43"/>
      <c r="IKJ121" s="43"/>
      <c r="IKK121" s="43"/>
      <c r="IKL121" s="43"/>
      <c r="IKM121" s="43"/>
      <c r="IKN121" s="43"/>
      <c r="IKO121" s="43"/>
      <c r="IKP121" s="43"/>
      <c r="IKQ121" s="43"/>
      <c r="IKR121" s="43"/>
      <c r="IKS121" s="43"/>
      <c r="IKT121" s="43"/>
      <c r="IKU121" s="43"/>
      <c r="IKV121" s="43"/>
      <c r="IKW121" s="43"/>
      <c r="IKX121" s="43"/>
      <c r="IKY121" s="43"/>
      <c r="IKZ121" s="43"/>
      <c r="ILA121" s="43"/>
      <c r="ILB121" s="43"/>
      <c r="ILC121" s="43"/>
      <c r="ILD121" s="43"/>
      <c r="ILE121" s="43"/>
      <c r="ILF121" s="43"/>
      <c r="ILG121" s="43"/>
      <c r="ILH121" s="43"/>
      <c r="ILI121" s="43"/>
      <c r="ILJ121" s="43"/>
      <c r="ILK121" s="43"/>
      <c r="ILL121" s="43"/>
      <c r="ILM121" s="43"/>
      <c r="ILN121" s="43"/>
      <c r="ILO121" s="43"/>
      <c r="ILP121" s="43"/>
      <c r="ILQ121" s="43"/>
      <c r="ILR121" s="43"/>
      <c r="ILS121" s="43"/>
      <c r="ILT121" s="43"/>
      <c r="ILU121" s="43"/>
      <c r="ILV121" s="43"/>
      <c r="ILW121" s="43"/>
      <c r="ILX121" s="43"/>
      <c r="ILY121" s="43"/>
      <c r="ILZ121" s="43"/>
      <c r="IMA121" s="43"/>
      <c r="IMB121" s="43"/>
      <c r="IMC121" s="43"/>
      <c r="IMD121" s="43"/>
      <c r="IME121" s="43"/>
      <c r="IMF121" s="43"/>
      <c r="IMG121" s="43"/>
      <c r="IMH121" s="43"/>
      <c r="IMI121" s="43"/>
      <c r="IMJ121" s="43"/>
      <c r="IMK121" s="43"/>
      <c r="IML121" s="43"/>
      <c r="IMM121" s="43"/>
      <c r="IMN121" s="43"/>
      <c r="IMO121" s="43"/>
      <c r="IMP121" s="43"/>
      <c r="IMQ121" s="43"/>
      <c r="IMR121" s="43"/>
      <c r="IMS121" s="43"/>
      <c r="IMT121" s="43"/>
      <c r="IMU121" s="43"/>
      <c r="IMV121" s="43"/>
      <c r="IMW121" s="43"/>
      <c r="IMX121" s="43"/>
      <c r="IMY121" s="43"/>
      <c r="IMZ121" s="43"/>
      <c r="INA121" s="43"/>
      <c r="INB121" s="43"/>
      <c r="INC121" s="43"/>
      <c r="IND121" s="43"/>
      <c r="INE121" s="43"/>
      <c r="INF121" s="43"/>
      <c r="ING121" s="43"/>
      <c r="INH121" s="43"/>
      <c r="INI121" s="43"/>
      <c r="INJ121" s="43"/>
      <c r="INK121" s="43"/>
      <c r="INL121" s="43"/>
      <c r="INM121" s="43"/>
      <c r="INN121" s="43"/>
      <c r="INO121" s="43"/>
      <c r="INP121" s="43"/>
      <c r="INQ121" s="43"/>
      <c r="INR121" s="43"/>
      <c r="INS121" s="43"/>
      <c r="INT121" s="43"/>
      <c r="INU121" s="43"/>
      <c r="INV121" s="43"/>
      <c r="INW121" s="43"/>
      <c r="INX121" s="43"/>
      <c r="INY121" s="43"/>
      <c r="INZ121" s="43"/>
      <c r="IOA121" s="43"/>
      <c r="IOB121" s="43"/>
      <c r="IOC121" s="43"/>
      <c r="IOD121" s="43"/>
      <c r="IOE121" s="43"/>
      <c r="IOF121" s="43"/>
      <c r="IOG121" s="43"/>
      <c r="IOH121" s="43"/>
      <c r="IOI121" s="43"/>
      <c r="IOJ121" s="43"/>
      <c r="IOK121" s="43"/>
      <c r="IOL121" s="43"/>
      <c r="IOM121" s="43"/>
      <c r="ION121" s="43"/>
      <c r="IOO121" s="43"/>
      <c r="IOP121" s="43"/>
      <c r="IOQ121" s="43"/>
      <c r="IOR121" s="43"/>
      <c r="IOS121" s="43"/>
      <c r="IOT121" s="43"/>
      <c r="IOU121" s="43"/>
      <c r="IOV121" s="43"/>
      <c r="IOW121" s="43"/>
      <c r="IOX121" s="43"/>
      <c r="IOY121" s="43"/>
      <c r="IOZ121" s="43"/>
      <c r="IPA121" s="43"/>
      <c r="IPB121" s="43"/>
      <c r="IPC121" s="43"/>
      <c r="IPD121" s="43"/>
      <c r="IPE121" s="43"/>
      <c r="IPF121" s="43"/>
      <c r="IPG121" s="43"/>
      <c r="IPH121" s="43"/>
      <c r="IPI121" s="43"/>
      <c r="IPJ121" s="43"/>
      <c r="IPK121" s="43"/>
      <c r="IPL121" s="43"/>
      <c r="IPM121" s="43"/>
      <c r="IPN121" s="43"/>
      <c r="IPO121" s="43"/>
      <c r="IPP121" s="43"/>
      <c r="IPQ121" s="43"/>
      <c r="IPR121" s="43"/>
      <c r="IPS121" s="43"/>
      <c r="IPT121" s="43"/>
      <c r="IPU121" s="43"/>
      <c r="IPV121" s="43"/>
      <c r="IPW121" s="43"/>
      <c r="IPX121" s="43"/>
      <c r="IPY121" s="43"/>
      <c r="IPZ121" s="43"/>
      <c r="IQA121" s="43"/>
      <c r="IQB121" s="43"/>
      <c r="IQC121" s="43"/>
      <c r="IQD121" s="43"/>
      <c r="IQE121" s="43"/>
      <c r="IQF121" s="43"/>
      <c r="IQG121" s="43"/>
      <c r="IQH121" s="43"/>
      <c r="IQI121" s="43"/>
      <c r="IQJ121" s="43"/>
      <c r="IQK121" s="43"/>
      <c r="IQL121" s="43"/>
      <c r="IQM121" s="43"/>
      <c r="IQN121" s="43"/>
      <c r="IQO121" s="43"/>
      <c r="IQP121" s="43"/>
      <c r="IQQ121" s="43"/>
      <c r="IQR121" s="43"/>
      <c r="IQS121" s="43"/>
      <c r="IQT121" s="43"/>
      <c r="IQU121" s="43"/>
      <c r="IQV121" s="43"/>
      <c r="IQW121" s="43"/>
      <c r="IQX121" s="43"/>
      <c r="IQY121" s="43"/>
      <c r="IQZ121" s="43"/>
      <c r="IRA121" s="43"/>
      <c r="IRB121" s="43"/>
      <c r="IRC121" s="43"/>
      <c r="IRD121" s="43"/>
      <c r="IRE121" s="43"/>
      <c r="IRF121" s="43"/>
      <c r="IRG121" s="43"/>
      <c r="IRH121" s="43"/>
      <c r="IRI121" s="43"/>
      <c r="IRJ121" s="43"/>
      <c r="IRK121" s="43"/>
      <c r="IRL121" s="43"/>
      <c r="IRM121" s="43"/>
      <c r="IRN121" s="43"/>
      <c r="IRO121" s="43"/>
      <c r="IRP121" s="43"/>
      <c r="IRQ121" s="43"/>
      <c r="IRR121" s="43"/>
      <c r="IRS121" s="43"/>
      <c r="IRT121" s="43"/>
      <c r="IRU121" s="43"/>
      <c r="IRV121" s="43"/>
      <c r="IRW121" s="43"/>
      <c r="IRX121" s="43"/>
      <c r="IRY121" s="43"/>
      <c r="IRZ121" s="43"/>
      <c r="ISA121" s="43"/>
      <c r="ISB121" s="43"/>
      <c r="ISC121" s="43"/>
      <c r="ISD121" s="43"/>
      <c r="ISE121" s="43"/>
      <c r="ISF121" s="43"/>
      <c r="ISG121" s="43"/>
      <c r="ISH121" s="43"/>
      <c r="ISI121" s="43"/>
      <c r="ISJ121" s="43"/>
      <c r="ISK121" s="43"/>
      <c r="ISL121" s="43"/>
      <c r="ISM121" s="43"/>
      <c r="ISN121" s="43"/>
      <c r="ISO121" s="43"/>
      <c r="ISP121" s="43"/>
      <c r="ISQ121" s="43"/>
      <c r="ISR121" s="43"/>
      <c r="ISS121" s="43"/>
      <c r="IST121" s="43"/>
      <c r="ISU121" s="43"/>
      <c r="ISV121" s="43"/>
      <c r="ISW121" s="43"/>
      <c r="ISX121" s="43"/>
      <c r="ISY121" s="43"/>
      <c r="ISZ121" s="43"/>
      <c r="ITA121" s="43"/>
      <c r="ITB121" s="43"/>
      <c r="ITC121" s="43"/>
      <c r="ITD121" s="43"/>
      <c r="ITE121" s="43"/>
      <c r="ITF121" s="43"/>
      <c r="ITG121" s="43"/>
      <c r="ITH121" s="43"/>
      <c r="ITI121" s="43"/>
      <c r="ITJ121" s="43"/>
      <c r="ITK121" s="43"/>
      <c r="ITL121" s="43"/>
      <c r="ITM121" s="43"/>
      <c r="ITN121" s="43"/>
      <c r="ITO121" s="43"/>
      <c r="ITP121" s="43"/>
      <c r="ITQ121" s="43"/>
      <c r="ITR121" s="43"/>
      <c r="ITS121" s="43"/>
      <c r="ITT121" s="43"/>
      <c r="ITU121" s="43"/>
      <c r="ITV121" s="43"/>
      <c r="ITW121" s="43"/>
      <c r="ITX121" s="43"/>
      <c r="ITY121" s="43"/>
      <c r="ITZ121" s="43"/>
      <c r="IUA121" s="43"/>
      <c r="IUB121" s="43"/>
      <c r="IUC121" s="43"/>
      <c r="IUD121" s="43"/>
      <c r="IUE121" s="43"/>
      <c r="IUF121" s="43"/>
      <c r="IUG121" s="43"/>
      <c r="IUH121" s="43"/>
      <c r="IUI121" s="43"/>
      <c r="IUJ121" s="43"/>
      <c r="IUK121" s="43"/>
      <c r="IUL121" s="43"/>
      <c r="IUM121" s="43"/>
      <c r="IUN121" s="43"/>
      <c r="IUO121" s="43"/>
      <c r="IUP121" s="43"/>
      <c r="IUQ121" s="43"/>
      <c r="IUR121" s="43"/>
      <c r="IUS121" s="43"/>
      <c r="IUT121" s="43"/>
      <c r="IUU121" s="43"/>
      <c r="IUV121" s="43"/>
      <c r="IUW121" s="43"/>
      <c r="IUX121" s="43"/>
      <c r="IUY121" s="43"/>
      <c r="IUZ121" s="43"/>
      <c r="IVA121" s="43"/>
      <c r="IVB121" s="43"/>
      <c r="IVC121" s="43"/>
      <c r="IVD121" s="43"/>
      <c r="IVE121" s="43"/>
      <c r="IVF121" s="43"/>
      <c r="IVG121" s="43"/>
      <c r="IVH121" s="43"/>
      <c r="IVI121" s="43"/>
      <c r="IVJ121" s="43"/>
      <c r="IVK121" s="43"/>
      <c r="IVL121" s="43"/>
      <c r="IVM121" s="43"/>
      <c r="IVN121" s="43"/>
      <c r="IVO121" s="43"/>
      <c r="IVP121" s="43"/>
      <c r="IVQ121" s="43"/>
      <c r="IVR121" s="43"/>
      <c r="IVS121" s="43"/>
      <c r="IVT121" s="43"/>
      <c r="IVU121" s="43"/>
      <c r="IVV121" s="43"/>
      <c r="IVW121" s="43"/>
      <c r="IVX121" s="43"/>
      <c r="IVY121" s="43"/>
      <c r="IVZ121" s="43"/>
      <c r="IWA121" s="43"/>
      <c r="IWB121" s="43"/>
      <c r="IWC121" s="43"/>
      <c r="IWD121" s="43"/>
      <c r="IWE121" s="43"/>
      <c r="IWF121" s="43"/>
      <c r="IWG121" s="43"/>
      <c r="IWH121" s="43"/>
      <c r="IWI121" s="43"/>
      <c r="IWJ121" s="43"/>
      <c r="IWK121" s="43"/>
      <c r="IWL121" s="43"/>
      <c r="IWM121" s="43"/>
      <c r="IWN121" s="43"/>
      <c r="IWO121" s="43"/>
      <c r="IWP121" s="43"/>
      <c r="IWQ121" s="43"/>
      <c r="IWR121" s="43"/>
      <c r="IWS121" s="43"/>
      <c r="IWT121" s="43"/>
      <c r="IWU121" s="43"/>
      <c r="IWV121" s="43"/>
      <c r="IWW121" s="43"/>
      <c r="IWX121" s="43"/>
      <c r="IWY121" s="43"/>
      <c r="IWZ121" s="43"/>
      <c r="IXA121" s="43"/>
      <c r="IXB121" s="43"/>
      <c r="IXC121" s="43"/>
      <c r="IXD121" s="43"/>
      <c r="IXE121" s="43"/>
      <c r="IXF121" s="43"/>
      <c r="IXG121" s="43"/>
      <c r="IXH121" s="43"/>
      <c r="IXI121" s="43"/>
      <c r="IXJ121" s="43"/>
      <c r="IXK121" s="43"/>
      <c r="IXL121" s="43"/>
      <c r="IXM121" s="43"/>
      <c r="IXN121" s="43"/>
      <c r="IXO121" s="43"/>
      <c r="IXP121" s="43"/>
      <c r="IXQ121" s="43"/>
      <c r="IXR121" s="43"/>
      <c r="IXS121" s="43"/>
      <c r="IXT121" s="43"/>
      <c r="IXU121" s="43"/>
      <c r="IXV121" s="43"/>
      <c r="IXW121" s="43"/>
      <c r="IXX121" s="43"/>
      <c r="IXY121" s="43"/>
      <c r="IXZ121" s="43"/>
      <c r="IYA121" s="43"/>
      <c r="IYB121" s="43"/>
      <c r="IYC121" s="43"/>
      <c r="IYD121" s="43"/>
      <c r="IYE121" s="43"/>
      <c r="IYF121" s="43"/>
      <c r="IYG121" s="43"/>
      <c r="IYH121" s="43"/>
      <c r="IYI121" s="43"/>
      <c r="IYJ121" s="43"/>
      <c r="IYK121" s="43"/>
      <c r="IYL121" s="43"/>
      <c r="IYM121" s="43"/>
      <c r="IYN121" s="43"/>
      <c r="IYO121" s="43"/>
      <c r="IYP121" s="43"/>
      <c r="IYQ121" s="43"/>
      <c r="IYR121" s="43"/>
      <c r="IYS121" s="43"/>
      <c r="IYT121" s="43"/>
      <c r="IYU121" s="43"/>
      <c r="IYV121" s="43"/>
      <c r="IYW121" s="43"/>
      <c r="IYX121" s="43"/>
      <c r="IYY121" s="43"/>
      <c r="IYZ121" s="43"/>
      <c r="IZA121" s="43"/>
      <c r="IZB121" s="43"/>
      <c r="IZC121" s="43"/>
      <c r="IZD121" s="43"/>
      <c r="IZE121" s="43"/>
      <c r="IZF121" s="43"/>
      <c r="IZG121" s="43"/>
      <c r="IZH121" s="43"/>
      <c r="IZI121" s="43"/>
      <c r="IZJ121" s="43"/>
      <c r="IZK121" s="43"/>
      <c r="IZL121" s="43"/>
      <c r="IZM121" s="43"/>
      <c r="IZN121" s="43"/>
      <c r="IZO121" s="43"/>
      <c r="IZP121" s="43"/>
      <c r="IZQ121" s="43"/>
      <c r="IZR121" s="43"/>
      <c r="IZS121" s="43"/>
      <c r="IZT121" s="43"/>
      <c r="IZU121" s="43"/>
      <c r="IZV121" s="43"/>
      <c r="IZW121" s="43"/>
      <c r="IZX121" s="43"/>
      <c r="IZY121" s="43"/>
      <c r="IZZ121" s="43"/>
      <c r="JAA121" s="43"/>
      <c r="JAB121" s="43"/>
      <c r="JAC121" s="43"/>
      <c r="JAD121" s="43"/>
      <c r="JAE121" s="43"/>
      <c r="JAF121" s="43"/>
      <c r="JAG121" s="43"/>
      <c r="JAH121" s="43"/>
      <c r="JAI121" s="43"/>
      <c r="JAJ121" s="43"/>
      <c r="JAK121" s="43"/>
      <c r="JAL121" s="43"/>
      <c r="JAM121" s="43"/>
      <c r="JAN121" s="43"/>
      <c r="JAO121" s="43"/>
      <c r="JAP121" s="43"/>
      <c r="JAQ121" s="43"/>
      <c r="JAR121" s="43"/>
      <c r="JAS121" s="43"/>
      <c r="JAT121" s="43"/>
      <c r="JAU121" s="43"/>
      <c r="JAV121" s="43"/>
      <c r="JAW121" s="43"/>
      <c r="JAX121" s="43"/>
      <c r="JAY121" s="43"/>
      <c r="JAZ121" s="43"/>
      <c r="JBA121" s="43"/>
      <c r="JBB121" s="43"/>
      <c r="JBC121" s="43"/>
      <c r="JBD121" s="43"/>
      <c r="JBE121" s="43"/>
      <c r="JBF121" s="43"/>
      <c r="JBG121" s="43"/>
      <c r="JBH121" s="43"/>
      <c r="JBI121" s="43"/>
      <c r="JBJ121" s="43"/>
      <c r="JBK121" s="43"/>
      <c r="JBL121" s="43"/>
      <c r="JBM121" s="43"/>
      <c r="JBN121" s="43"/>
      <c r="JBO121" s="43"/>
      <c r="JBP121" s="43"/>
      <c r="JBQ121" s="43"/>
      <c r="JBR121" s="43"/>
      <c r="JBS121" s="43"/>
      <c r="JBT121" s="43"/>
      <c r="JBU121" s="43"/>
      <c r="JBV121" s="43"/>
      <c r="JBW121" s="43"/>
      <c r="JBX121" s="43"/>
      <c r="JBY121" s="43"/>
      <c r="JBZ121" s="43"/>
      <c r="JCA121" s="43"/>
      <c r="JCB121" s="43"/>
      <c r="JCC121" s="43"/>
      <c r="JCD121" s="43"/>
      <c r="JCE121" s="43"/>
      <c r="JCF121" s="43"/>
      <c r="JCG121" s="43"/>
      <c r="JCH121" s="43"/>
      <c r="JCI121" s="43"/>
      <c r="JCJ121" s="43"/>
      <c r="JCK121" s="43"/>
      <c r="JCL121" s="43"/>
      <c r="JCM121" s="43"/>
      <c r="JCN121" s="43"/>
      <c r="JCO121" s="43"/>
      <c r="JCP121" s="43"/>
      <c r="JCQ121" s="43"/>
      <c r="JCR121" s="43"/>
      <c r="JCS121" s="43"/>
      <c r="JCT121" s="43"/>
      <c r="JCU121" s="43"/>
      <c r="JCV121" s="43"/>
      <c r="JCW121" s="43"/>
      <c r="JCX121" s="43"/>
      <c r="JCY121" s="43"/>
      <c r="JCZ121" s="43"/>
      <c r="JDA121" s="43"/>
      <c r="JDB121" s="43"/>
      <c r="JDC121" s="43"/>
      <c r="JDD121" s="43"/>
      <c r="JDE121" s="43"/>
      <c r="JDF121" s="43"/>
      <c r="JDG121" s="43"/>
      <c r="JDH121" s="43"/>
      <c r="JDI121" s="43"/>
      <c r="JDJ121" s="43"/>
      <c r="JDK121" s="43"/>
      <c r="JDL121" s="43"/>
      <c r="JDM121" s="43"/>
      <c r="JDN121" s="43"/>
      <c r="JDO121" s="43"/>
      <c r="JDP121" s="43"/>
      <c r="JDQ121" s="43"/>
      <c r="JDR121" s="43"/>
      <c r="JDS121" s="43"/>
      <c r="JDT121" s="43"/>
      <c r="JDU121" s="43"/>
      <c r="JDV121" s="43"/>
      <c r="JDW121" s="43"/>
      <c r="JDX121" s="43"/>
      <c r="JDY121" s="43"/>
      <c r="JDZ121" s="43"/>
      <c r="JEA121" s="43"/>
      <c r="JEB121" s="43"/>
      <c r="JEC121" s="43"/>
      <c r="JED121" s="43"/>
      <c r="JEE121" s="43"/>
      <c r="JEF121" s="43"/>
      <c r="JEG121" s="43"/>
      <c r="JEH121" s="43"/>
      <c r="JEI121" s="43"/>
      <c r="JEJ121" s="43"/>
      <c r="JEK121" s="43"/>
      <c r="JEL121" s="43"/>
      <c r="JEM121" s="43"/>
      <c r="JEN121" s="43"/>
      <c r="JEO121" s="43"/>
      <c r="JEP121" s="43"/>
      <c r="JEQ121" s="43"/>
      <c r="JER121" s="43"/>
      <c r="JES121" s="43"/>
      <c r="JET121" s="43"/>
      <c r="JEU121" s="43"/>
      <c r="JEV121" s="43"/>
      <c r="JEW121" s="43"/>
      <c r="JEX121" s="43"/>
      <c r="JEY121" s="43"/>
      <c r="JEZ121" s="43"/>
      <c r="JFA121" s="43"/>
      <c r="JFB121" s="43"/>
      <c r="JFC121" s="43"/>
      <c r="JFD121" s="43"/>
      <c r="JFE121" s="43"/>
      <c r="JFF121" s="43"/>
      <c r="JFG121" s="43"/>
      <c r="JFH121" s="43"/>
      <c r="JFI121" s="43"/>
      <c r="JFJ121" s="43"/>
      <c r="JFK121" s="43"/>
      <c r="JFL121" s="43"/>
      <c r="JFM121" s="43"/>
      <c r="JFN121" s="43"/>
      <c r="JFO121" s="43"/>
      <c r="JFP121" s="43"/>
      <c r="JFQ121" s="43"/>
      <c r="JFR121" s="43"/>
      <c r="JFS121" s="43"/>
      <c r="JFT121" s="43"/>
      <c r="JFU121" s="43"/>
      <c r="JFV121" s="43"/>
      <c r="JFW121" s="43"/>
      <c r="JFX121" s="43"/>
      <c r="JFY121" s="43"/>
      <c r="JFZ121" s="43"/>
      <c r="JGA121" s="43"/>
      <c r="JGB121" s="43"/>
      <c r="JGC121" s="43"/>
      <c r="JGD121" s="43"/>
      <c r="JGE121" s="43"/>
      <c r="JGF121" s="43"/>
      <c r="JGG121" s="43"/>
      <c r="JGH121" s="43"/>
      <c r="JGI121" s="43"/>
      <c r="JGJ121" s="43"/>
      <c r="JGK121" s="43"/>
      <c r="JGL121" s="43"/>
      <c r="JGM121" s="43"/>
      <c r="JGN121" s="43"/>
      <c r="JGO121" s="43"/>
      <c r="JGP121" s="43"/>
      <c r="JGQ121" s="43"/>
      <c r="JGR121" s="43"/>
      <c r="JGS121" s="43"/>
      <c r="JGT121" s="43"/>
      <c r="JGU121" s="43"/>
      <c r="JGV121" s="43"/>
      <c r="JGW121" s="43"/>
      <c r="JGX121" s="43"/>
      <c r="JGY121" s="43"/>
      <c r="JGZ121" s="43"/>
      <c r="JHA121" s="43"/>
      <c r="JHB121" s="43"/>
      <c r="JHC121" s="43"/>
      <c r="JHD121" s="43"/>
      <c r="JHE121" s="43"/>
      <c r="JHF121" s="43"/>
      <c r="JHG121" s="43"/>
      <c r="JHH121" s="43"/>
      <c r="JHI121" s="43"/>
      <c r="JHJ121" s="43"/>
      <c r="JHK121" s="43"/>
      <c r="JHL121" s="43"/>
      <c r="JHM121" s="43"/>
      <c r="JHN121" s="43"/>
      <c r="JHO121" s="43"/>
      <c r="JHP121" s="43"/>
      <c r="JHQ121" s="43"/>
      <c r="JHR121" s="43"/>
      <c r="JHS121" s="43"/>
      <c r="JHT121" s="43"/>
      <c r="JHU121" s="43"/>
      <c r="JHV121" s="43"/>
      <c r="JHW121" s="43"/>
      <c r="JHX121" s="43"/>
      <c r="JHY121" s="43"/>
      <c r="JHZ121" s="43"/>
      <c r="JIA121" s="43"/>
      <c r="JIB121" s="43"/>
      <c r="JIC121" s="43"/>
      <c r="JID121" s="43"/>
      <c r="JIE121" s="43"/>
      <c r="JIF121" s="43"/>
      <c r="JIG121" s="43"/>
      <c r="JIH121" s="43"/>
      <c r="JII121" s="43"/>
      <c r="JIJ121" s="43"/>
      <c r="JIK121" s="43"/>
      <c r="JIL121" s="43"/>
      <c r="JIM121" s="43"/>
      <c r="JIN121" s="43"/>
      <c r="JIO121" s="43"/>
      <c r="JIP121" s="43"/>
      <c r="JIQ121" s="43"/>
      <c r="JIR121" s="43"/>
      <c r="JIS121" s="43"/>
      <c r="JIT121" s="43"/>
      <c r="JIU121" s="43"/>
      <c r="JIV121" s="43"/>
      <c r="JIW121" s="43"/>
      <c r="JIX121" s="43"/>
      <c r="JIY121" s="43"/>
      <c r="JIZ121" s="43"/>
      <c r="JJA121" s="43"/>
      <c r="JJB121" s="43"/>
      <c r="JJC121" s="43"/>
      <c r="JJD121" s="43"/>
      <c r="JJE121" s="43"/>
      <c r="JJF121" s="43"/>
      <c r="JJG121" s="43"/>
      <c r="JJH121" s="43"/>
      <c r="JJI121" s="43"/>
      <c r="JJJ121" s="43"/>
      <c r="JJK121" s="43"/>
      <c r="JJL121" s="43"/>
      <c r="JJM121" s="43"/>
      <c r="JJN121" s="43"/>
      <c r="JJO121" s="43"/>
      <c r="JJP121" s="43"/>
      <c r="JJQ121" s="43"/>
      <c r="JJR121" s="43"/>
      <c r="JJS121" s="43"/>
      <c r="JJT121" s="43"/>
      <c r="JJU121" s="43"/>
      <c r="JJV121" s="43"/>
      <c r="JJW121" s="43"/>
      <c r="JJX121" s="43"/>
      <c r="JJY121" s="43"/>
      <c r="JJZ121" s="43"/>
      <c r="JKA121" s="43"/>
      <c r="JKB121" s="43"/>
      <c r="JKC121" s="43"/>
      <c r="JKD121" s="43"/>
      <c r="JKE121" s="43"/>
      <c r="JKF121" s="43"/>
      <c r="JKG121" s="43"/>
      <c r="JKH121" s="43"/>
      <c r="JKI121" s="43"/>
      <c r="JKJ121" s="43"/>
      <c r="JKK121" s="43"/>
      <c r="JKL121" s="43"/>
      <c r="JKM121" s="43"/>
      <c r="JKN121" s="43"/>
      <c r="JKO121" s="43"/>
      <c r="JKP121" s="43"/>
      <c r="JKQ121" s="43"/>
      <c r="JKR121" s="43"/>
      <c r="JKS121" s="43"/>
      <c r="JKT121" s="43"/>
      <c r="JKU121" s="43"/>
      <c r="JKV121" s="43"/>
      <c r="JKW121" s="43"/>
      <c r="JKX121" s="43"/>
      <c r="JKY121" s="43"/>
      <c r="JKZ121" s="43"/>
      <c r="JLA121" s="43"/>
      <c r="JLB121" s="43"/>
      <c r="JLC121" s="43"/>
      <c r="JLD121" s="43"/>
      <c r="JLE121" s="43"/>
      <c r="JLF121" s="43"/>
      <c r="JLG121" s="43"/>
      <c r="JLH121" s="43"/>
      <c r="JLI121" s="43"/>
      <c r="JLJ121" s="43"/>
      <c r="JLK121" s="43"/>
      <c r="JLL121" s="43"/>
      <c r="JLM121" s="43"/>
      <c r="JLN121" s="43"/>
      <c r="JLO121" s="43"/>
      <c r="JLP121" s="43"/>
      <c r="JLQ121" s="43"/>
      <c r="JLR121" s="43"/>
      <c r="JLS121" s="43"/>
      <c r="JLT121" s="43"/>
      <c r="JLU121" s="43"/>
      <c r="JLV121" s="43"/>
      <c r="JLW121" s="43"/>
      <c r="JLX121" s="43"/>
      <c r="JLY121" s="43"/>
      <c r="JLZ121" s="43"/>
      <c r="JMA121" s="43"/>
      <c r="JMB121" s="43"/>
      <c r="JMC121" s="43"/>
      <c r="JMD121" s="43"/>
      <c r="JME121" s="43"/>
      <c r="JMF121" s="43"/>
      <c r="JMG121" s="43"/>
      <c r="JMH121" s="43"/>
      <c r="JMI121" s="43"/>
      <c r="JMJ121" s="43"/>
      <c r="JMK121" s="43"/>
      <c r="JML121" s="43"/>
      <c r="JMM121" s="43"/>
      <c r="JMN121" s="43"/>
      <c r="JMO121" s="43"/>
      <c r="JMP121" s="43"/>
      <c r="JMQ121" s="43"/>
      <c r="JMR121" s="43"/>
      <c r="JMS121" s="43"/>
      <c r="JMT121" s="43"/>
      <c r="JMU121" s="43"/>
      <c r="JMV121" s="43"/>
      <c r="JMW121" s="43"/>
      <c r="JMX121" s="43"/>
      <c r="JMY121" s="43"/>
      <c r="JMZ121" s="43"/>
      <c r="JNA121" s="43"/>
      <c r="JNB121" s="43"/>
      <c r="JNC121" s="43"/>
      <c r="JND121" s="43"/>
      <c r="JNE121" s="43"/>
      <c r="JNF121" s="43"/>
      <c r="JNG121" s="43"/>
      <c r="JNH121" s="43"/>
      <c r="JNI121" s="43"/>
      <c r="JNJ121" s="43"/>
      <c r="JNK121" s="43"/>
      <c r="JNL121" s="43"/>
      <c r="JNM121" s="43"/>
      <c r="JNN121" s="43"/>
      <c r="JNO121" s="43"/>
      <c r="JNP121" s="43"/>
      <c r="JNQ121" s="43"/>
      <c r="JNR121" s="43"/>
      <c r="JNS121" s="43"/>
      <c r="JNT121" s="43"/>
      <c r="JNU121" s="43"/>
      <c r="JNV121" s="43"/>
      <c r="JNW121" s="43"/>
      <c r="JNX121" s="43"/>
      <c r="JNY121" s="43"/>
      <c r="JNZ121" s="43"/>
      <c r="JOA121" s="43"/>
      <c r="JOB121" s="43"/>
      <c r="JOC121" s="43"/>
      <c r="JOD121" s="43"/>
      <c r="JOE121" s="43"/>
      <c r="JOF121" s="43"/>
      <c r="JOG121" s="43"/>
      <c r="JOH121" s="43"/>
      <c r="JOI121" s="43"/>
      <c r="JOJ121" s="43"/>
      <c r="JOK121" s="43"/>
      <c r="JOL121" s="43"/>
      <c r="JOM121" s="43"/>
      <c r="JON121" s="43"/>
      <c r="JOO121" s="43"/>
      <c r="JOP121" s="43"/>
      <c r="JOQ121" s="43"/>
      <c r="JOR121" s="43"/>
      <c r="JOS121" s="43"/>
      <c r="JOT121" s="43"/>
      <c r="JOU121" s="43"/>
      <c r="JOV121" s="43"/>
      <c r="JOW121" s="43"/>
      <c r="JOX121" s="43"/>
      <c r="JOY121" s="43"/>
      <c r="JOZ121" s="43"/>
      <c r="JPA121" s="43"/>
      <c r="JPB121" s="43"/>
      <c r="JPC121" s="43"/>
      <c r="JPD121" s="43"/>
      <c r="JPE121" s="43"/>
      <c r="JPF121" s="43"/>
      <c r="JPG121" s="43"/>
      <c r="JPH121" s="43"/>
      <c r="JPI121" s="43"/>
      <c r="JPJ121" s="43"/>
      <c r="JPK121" s="43"/>
      <c r="JPL121" s="43"/>
      <c r="JPM121" s="43"/>
      <c r="JPN121" s="43"/>
      <c r="JPO121" s="43"/>
      <c r="JPP121" s="43"/>
      <c r="JPQ121" s="43"/>
      <c r="JPR121" s="43"/>
      <c r="JPS121" s="43"/>
      <c r="JPT121" s="43"/>
      <c r="JPU121" s="43"/>
      <c r="JPV121" s="43"/>
      <c r="JPW121" s="43"/>
      <c r="JPX121" s="43"/>
      <c r="JPY121" s="43"/>
      <c r="JPZ121" s="43"/>
      <c r="JQA121" s="43"/>
      <c r="JQB121" s="43"/>
      <c r="JQC121" s="43"/>
      <c r="JQD121" s="43"/>
      <c r="JQE121" s="43"/>
      <c r="JQF121" s="43"/>
      <c r="JQG121" s="43"/>
      <c r="JQH121" s="43"/>
      <c r="JQI121" s="43"/>
      <c r="JQJ121" s="43"/>
      <c r="JQK121" s="43"/>
      <c r="JQL121" s="43"/>
      <c r="JQM121" s="43"/>
      <c r="JQN121" s="43"/>
      <c r="JQO121" s="43"/>
      <c r="JQP121" s="43"/>
      <c r="JQQ121" s="43"/>
      <c r="JQR121" s="43"/>
      <c r="JQS121" s="43"/>
      <c r="JQT121" s="43"/>
      <c r="JQU121" s="43"/>
      <c r="JQV121" s="43"/>
      <c r="JQW121" s="43"/>
      <c r="JQX121" s="43"/>
      <c r="JQY121" s="43"/>
      <c r="JQZ121" s="43"/>
      <c r="JRA121" s="43"/>
      <c r="JRB121" s="43"/>
      <c r="JRC121" s="43"/>
      <c r="JRD121" s="43"/>
      <c r="JRE121" s="43"/>
      <c r="JRF121" s="43"/>
      <c r="JRG121" s="43"/>
      <c r="JRH121" s="43"/>
      <c r="JRI121" s="43"/>
      <c r="JRJ121" s="43"/>
      <c r="JRK121" s="43"/>
      <c r="JRL121" s="43"/>
      <c r="JRM121" s="43"/>
      <c r="JRN121" s="43"/>
      <c r="JRO121" s="43"/>
      <c r="JRP121" s="43"/>
      <c r="JRQ121" s="43"/>
      <c r="JRR121" s="43"/>
      <c r="JRS121" s="43"/>
      <c r="JRT121" s="43"/>
      <c r="JRU121" s="43"/>
      <c r="JRV121" s="43"/>
      <c r="JRW121" s="43"/>
      <c r="JRX121" s="43"/>
      <c r="JRY121" s="43"/>
      <c r="JRZ121" s="43"/>
      <c r="JSA121" s="43"/>
      <c r="JSB121" s="43"/>
      <c r="JSC121" s="43"/>
      <c r="JSD121" s="43"/>
      <c r="JSE121" s="43"/>
      <c r="JSF121" s="43"/>
      <c r="JSG121" s="43"/>
      <c r="JSH121" s="43"/>
      <c r="JSI121" s="43"/>
      <c r="JSJ121" s="43"/>
      <c r="JSK121" s="43"/>
      <c r="JSL121" s="43"/>
      <c r="JSM121" s="43"/>
      <c r="JSN121" s="43"/>
      <c r="JSO121" s="43"/>
      <c r="JSP121" s="43"/>
      <c r="JSQ121" s="43"/>
      <c r="JSR121" s="43"/>
      <c r="JSS121" s="43"/>
      <c r="JST121" s="43"/>
      <c r="JSU121" s="43"/>
      <c r="JSV121" s="43"/>
      <c r="JSW121" s="43"/>
      <c r="JSX121" s="43"/>
      <c r="JSY121" s="43"/>
      <c r="JSZ121" s="43"/>
      <c r="JTA121" s="43"/>
      <c r="JTB121" s="43"/>
      <c r="JTC121" s="43"/>
      <c r="JTD121" s="43"/>
      <c r="JTE121" s="43"/>
      <c r="JTF121" s="43"/>
      <c r="JTG121" s="43"/>
      <c r="JTH121" s="43"/>
      <c r="JTI121" s="43"/>
      <c r="JTJ121" s="43"/>
      <c r="JTK121" s="43"/>
      <c r="JTL121" s="43"/>
      <c r="JTM121" s="43"/>
      <c r="JTN121" s="43"/>
      <c r="JTO121" s="43"/>
      <c r="JTP121" s="43"/>
      <c r="JTQ121" s="43"/>
      <c r="JTR121" s="43"/>
      <c r="JTS121" s="43"/>
      <c r="JTT121" s="43"/>
      <c r="JTU121" s="43"/>
      <c r="JTV121" s="43"/>
      <c r="JTW121" s="43"/>
      <c r="JTX121" s="43"/>
      <c r="JTY121" s="43"/>
      <c r="JTZ121" s="43"/>
      <c r="JUA121" s="43"/>
      <c r="JUB121" s="43"/>
      <c r="JUC121" s="43"/>
      <c r="JUD121" s="43"/>
      <c r="JUE121" s="43"/>
      <c r="JUF121" s="43"/>
      <c r="JUG121" s="43"/>
      <c r="JUH121" s="43"/>
      <c r="JUI121" s="43"/>
      <c r="JUJ121" s="43"/>
      <c r="JUK121" s="43"/>
      <c r="JUL121" s="43"/>
      <c r="JUM121" s="43"/>
      <c r="JUN121" s="43"/>
      <c r="JUO121" s="43"/>
      <c r="JUP121" s="43"/>
      <c r="JUQ121" s="43"/>
      <c r="JUR121" s="43"/>
      <c r="JUS121" s="43"/>
      <c r="JUT121" s="43"/>
      <c r="JUU121" s="43"/>
      <c r="JUV121" s="43"/>
      <c r="JUW121" s="43"/>
      <c r="JUX121" s="43"/>
      <c r="JUY121" s="43"/>
      <c r="JUZ121" s="43"/>
      <c r="JVA121" s="43"/>
      <c r="JVB121" s="43"/>
      <c r="JVC121" s="43"/>
      <c r="JVD121" s="43"/>
      <c r="JVE121" s="43"/>
      <c r="JVF121" s="43"/>
      <c r="JVG121" s="43"/>
      <c r="JVH121" s="43"/>
      <c r="JVI121" s="43"/>
      <c r="JVJ121" s="43"/>
      <c r="JVK121" s="43"/>
      <c r="JVL121" s="43"/>
      <c r="JVM121" s="43"/>
      <c r="JVN121" s="43"/>
      <c r="JVO121" s="43"/>
      <c r="JVP121" s="43"/>
      <c r="JVQ121" s="43"/>
      <c r="JVR121" s="43"/>
      <c r="JVS121" s="43"/>
      <c r="JVT121" s="43"/>
      <c r="JVU121" s="43"/>
      <c r="JVV121" s="43"/>
      <c r="JVW121" s="43"/>
      <c r="JVX121" s="43"/>
      <c r="JVY121" s="43"/>
      <c r="JVZ121" s="43"/>
      <c r="JWA121" s="43"/>
      <c r="JWB121" s="43"/>
      <c r="JWC121" s="43"/>
      <c r="JWD121" s="43"/>
      <c r="JWE121" s="43"/>
      <c r="JWF121" s="43"/>
      <c r="JWG121" s="43"/>
      <c r="JWH121" s="43"/>
      <c r="JWI121" s="43"/>
      <c r="JWJ121" s="43"/>
      <c r="JWK121" s="43"/>
      <c r="JWL121" s="43"/>
      <c r="JWM121" s="43"/>
      <c r="JWN121" s="43"/>
      <c r="JWO121" s="43"/>
      <c r="JWP121" s="43"/>
      <c r="JWQ121" s="43"/>
      <c r="JWR121" s="43"/>
      <c r="JWS121" s="43"/>
      <c r="JWT121" s="43"/>
      <c r="JWU121" s="43"/>
      <c r="JWV121" s="43"/>
      <c r="JWW121" s="43"/>
      <c r="JWX121" s="43"/>
      <c r="JWY121" s="43"/>
      <c r="JWZ121" s="43"/>
      <c r="JXA121" s="43"/>
      <c r="JXB121" s="43"/>
      <c r="JXC121" s="43"/>
      <c r="JXD121" s="43"/>
      <c r="JXE121" s="43"/>
      <c r="JXF121" s="43"/>
      <c r="JXG121" s="43"/>
      <c r="JXH121" s="43"/>
      <c r="JXI121" s="43"/>
      <c r="JXJ121" s="43"/>
      <c r="JXK121" s="43"/>
      <c r="JXL121" s="43"/>
      <c r="JXM121" s="43"/>
      <c r="JXN121" s="43"/>
      <c r="JXO121" s="43"/>
      <c r="JXP121" s="43"/>
      <c r="JXQ121" s="43"/>
      <c r="JXR121" s="43"/>
      <c r="JXS121" s="43"/>
      <c r="JXT121" s="43"/>
      <c r="JXU121" s="43"/>
      <c r="JXV121" s="43"/>
      <c r="JXW121" s="43"/>
      <c r="JXX121" s="43"/>
      <c r="JXY121" s="43"/>
      <c r="JXZ121" s="43"/>
      <c r="JYA121" s="43"/>
      <c r="JYB121" s="43"/>
      <c r="JYC121" s="43"/>
      <c r="JYD121" s="43"/>
      <c r="JYE121" s="43"/>
      <c r="JYF121" s="43"/>
      <c r="JYG121" s="43"/>
      <c r="JYH121" s="43"/>
      <c r="JYI121" s="43"/>
      <c r="JYJ121" s="43"/>
      <c r="JYK121" s="43"/>
      <c r="JYL121" s="43"/>
      <c r="JYM121" s="43"/>
      <c r="JYN121" s="43"/>
      <c r="JYO121" s="43"/>
      <c r="JYP121" s="43"/>
      <c r="JYQ121" s="43"/>
      <c r="JYR121" s="43"/>
      <c r="JYS121" s="43"/>
      <c r="JYT121" s="43"/>
      <c r="JYU121" s="43"/>
      <c r="JYV121" s="43"/>
      <c r="JYW121" s="43"/>
      <c r="JYX121" s="43"/>
      <c r="JYY121" s="43"/>
      <c r="JYZ121" s="43"/>
      <c r="JZA121" s="43"/>
      <c r="JZB121" s="43"/>
      <c r="JZC121" s="43"/>
      <c r="JZD121" s="43"/>
      <c r="JZE121" s="43"/>
      <c r="JZF121" s="43"/>
      <c r="JZG121" s="43"/>
      <c r="JZH121" s="43"/>
      <c r="JZI121" s="43"/>
      <c r="JZJ121" s="43"/>
      <c r="JZK121" s="43"/>
      <c r="JZL121" s="43"/>
      <c r="JZM121" s="43"/>
      <c r="JZN121" s="43"/>
      <c r="JZO121" s="43"/>
      <c r="JZP121" s="43"/>
      <c r="JZQ121" s="43"/>
      <c r="JZR121" s="43"/>
      <c r="JZS121" s="43"/>
      <c r="JZT121" s="43"/>
      <c r="JZU121" s="43"/>
      <c r="JZV121" s="43"/>
      <c r="JZW121" s="43"/>
      <c r="JZX121" s="43"/>
      <c r="JZY121" s="43"/>
      <c r="JZZ121" s="43"/>
      <c r="KAA121" s="43"/>
      <c r="KAB121" s="43"/>
      <c r="KAC121" s="43"/>
      <c r="KAD121" s="43"/>
      <c r="KAE121" s="43"/>
      <c r="KAF121" s="43"/>
      <c r="KAG121" s="43"/>
      <c r="KAH121" s="43"/>
      <c r="KAI121" s="43"/>
      <c r="KAJ121" s="43"/>
      <c r="KAK121" s="43"/>
      <c r="KAL121" s="43"/>
      <c r="KAM121" s="43"/>
      <c r="KAN121" s="43"/>
      <c r="KAO121" s="43"/>
      <c r="KAP121" s="43"/>
      <c r="KAQ121" s="43"/>
      <c r="KAR121" s="43"/>
      <c r="KAS121" s="43"/>
      <c r="KAT121" s="43"/>
      <c r="KAU121" s="43"/>
      <c r="KAV121" s="43"/>
      <c r="KAW121" s="43"/>
      <c r="KAX121" s="43"/>
      <c r="KAY121" s="43"/>
      <c r="KAZ121" s="43"/>
      <c r="KBA121" s="43"/>
      <c r="KBB121" s="43"/>
      <c r="KBC121" s="43"/>
      <c r="KBD121" s="43"/>
      <c r="KBE121" s="43"/>
      <c r="KBF121" s="43"/>
      <c r="KBG121" s="43"/>
      <c r="KBH121" s="43"/>
      <c r="KBI121" s="43"/>
      <c r="KBJ121" s="43"/>
      <c r="KBK121" s="43"/>
      <c r="KBL121" s="43"/>
      <c r="KBM121" s="43"/>
      <c r="KBN121" s="43"/>
      <c r="KBO121" s="43"/>
      <c r="KBP121" s="43"/>
      <c r="KBQ121" s="43"/>
      <c r="KBR121" s="43"/>
      <c r="KBS121" s="43"/>
      <c r="KBT121" s="43"/>
      <c r="KBU121" s="43"/>
      <c r="KBV121" s="43"/>
      <c r="KBW121" s="43"/>
      <c r="KBX121" s="43"/>
      <c r="KBY121" s="43"/>
      <c r="KBZ121" s="43"/>
      <c r="KCA121" s="43"/>
      <c r="KCB121" s="43"/>
      <c r="KCC121" s="43"/>
      <c r="KCD121" s="43"/>
      <c r="KCE121" s="43"/>
      <c r="KCF121" s="43"/>
      <c r="KCG121" s="43"/>
      <c r="KCH121" s="43"/>
      <c r="KCI121" s="43"/>
      <c r="KCJ121" s="43"/>
      <c r="KCK121" s="43"/>
      <c r="KCL121" s="43"/>
      <c r="KCM121" s="43"/>
      <c r="KCN121" s="43"/>
      <c r="KCO121" s="43"/>
      <c r="KCP121" s="43"/>
      <c r="KCQ121" s="43"/>
      <c r="KCR121" s="43"/>
      <c r="KCS121" s="43"/>
      <c r="KCT121" s="43"/>
      <c r="KCU121" s="43"/>
      <c r="KCV121" s="43"/>
      <c r="KCW121" s="43"/>
      <c r="KCX121" s="43"/>
      <c r="KCY121" s="43"/>
      <c r="KCZ121" s="43"/>
      <c r="KDA121" s="43"/>
      <c r="KDB121" s="43"/>
      <c r="KDC121" s="43"/>
      <c r="KDD121" s="43"/>
      <c r="KDE121" s="43"/>
      <c r="KDF121" s="43"/>
      <c r="KDG121" s="43"/>
      <c r="KDH121" s="43"/>
      <c r="KDI121" s="43"/>
      <c r="KDJ121" s="43"/>
      <c r="KDK121" s="43"/>
      <c r="KDL121" s="43"/>
      <c r="KDM121" s="43"/>
      <c r="KDN121" s="43"/>
      <c r="KDO121" s="43"/>
      <c r="KDP121" s="43"/>
      <c r="KDQ121" s="43"/>
      <c r="KDR121" s="43"/>
      <c r="KDS121" s="43"/>
      <c r="KDT121" s="43"/>
      <c r="KDU121" s="43"/>
      <c r="KDV121" s="43"/>
      <c r="KDW121" s="43"/>
      <c r="KDX121" s="43"/>
      <c r="KDY121" s="43"/>
      <c r="KDZ121" s="43"/>
      <c r="KEA121" s="43"/>
      <c r="KEB121" s="43"/>
      <c r="KEC121" s="43"/>
      <c r="KED121" s="43"/>
      <c r="KEE121" s="43"/>
      <c r="KEF121" s="43"/>
      <c r="KEG121" s="43"/>
      <c r="KEH121" s="43"/>
      <c r="KEI121" s="43"/>
      <c r="KEJ121" s="43"/>
      <c r="KEK121" s="43"/>
      <c r="KEL121" s="43"/>
      <c r="KEM121" s="43"/>
      <c r="KEN121" s="43"/>
      <c r="KEO121" s="43"/>
      <c r="KEP121" s="43"/>
      <c r="KEQ121" s="43"/>
      <c r="KER121" s="43"/>
      <c r="KES121" s="43"/>
      <c r="KET121" s="43"/>
      <c r="KEU121" s="43"/>
      <c r="KEV121" s="43"/>
      <c r="KEW121" s="43"/>
      <c r="KEX121" s="43"/>
      <c r="KEY121" s="43"/>
      <c r="KEZ121" s="43"/>
      <c r="KFA121" s="43"/>
      <c r="KFB121" s="43"/>
      <c r="KFC121" s="43"/>
      <c r="KFD121" s="43"/>
      <c r="KFE121" s="43"/>
      <c r="KFF121" s="43"/>
      <c r="KFG121" s="43"/>
      <c r="KFH121" s="43"/>
      <c r="KFI121" s="43"/>
      <c r="KFJ121" s="43"/>
      <c r="KFK121" s="43"/>
      <c r="KFL121" s="43"/>
      <c r="KFM121" s="43"/>
      <c r="KFN121" s="43"/>
      <c r="KFO121" s="43"/>
      <c r="KFP121" s="43"/>
      <c r="KFQ121" s="43"/>
      <c r="KFR121" s="43"/>
      <c r="KFS121" s="43"/>
      <c r="KFT121" s="43"/>
      <c r="KFU121" s="43"/>
      <c r="KFV121" s="43"/>
      <c r="KFW121" s="43"/>
      <c r="KFX121" s="43"/>
      <c r="KFY121" s="43"/>
      <c r="KFZ121" s="43"/>
      <c r="KGA121" s="43"/>
      <c r="KGB121" s="43"/>
      <c r="KGC121" s="43"/>
      <c r="KGD121" s="43"/>
      <c r="KGE121" s="43"/>
      <c r="KGF121" s="43"/>
      <c r="KGG121" s="43"/>
      <c r="KGH121" s="43"/>
      <c r="KGI121" s="43"/>
      <c r="KGJ121" s="43"/>
      <c r="KGK121" s="43"/>
      <c r="KGL121" s="43"/>
      <c r="KGM121" s="43"/>
      <c r="KGN121" s="43"/>
      <c r="KGO121" s="43"/>
      <c r="KGP121" s="43"/>
      <c r="KGQ121" s="43"/>
      <c r="KGR121" s="43"/>
      <c r="KGS121" s="43"/>
      <c r="KGT121" s="43"/>
      <c r="KGU121" s="43"/>
      <c r="KGV121" s="43"/>
      <c r="KGW121" s="43"/>
      <c r="KGX121" s="43"/>
      <c r="KGY121" s="43"/>
      <c r="KGZ121" s="43"/>
      <c r="KHA121" s="43"/>
      <c r="KHB121" s="43"/>
      <c r="KHC121" s="43"/>
      <c r="KHD121" s="43"/>
      <c r="KHE121" s="43"/>
      <c r="KHF121" s="43"/>
      <c r="KHG121" s="43"/>
      <c r="KHH121" s="43"/>
      <c r="KHI121" s="43"/>
      <c r="KHJ121" s="43"/>
      <c r="KHK121" s="43"/>
      <c r="KHL121" s="43"/>
      <c r="KHM121" s="43"/>
      <c r="KHN121" s="43"/>
      <c r="KHO121" s="43"/>
      <c r="KHP121" s="43"/>
      <c r="KHQ121" s="43"/>
      <c r="KHR121" s="43"/>
      <c r="KHS121" s="43"/>
      <c r="KHT121" s="43"/>
      <c r="KHU121" s="43"/>
      <c r="KHV121" s="43"/>
      <c r="KHW121" s="43"/>
      <c r="KHX121" s="43"/>
      <c r="KHY121" s="43"/>
      <c r="KHZ121" s="43"/>
      <c r="KIA121" s="43"/>
      <c r="KIB121" s="43"/>
      <c r="KIC121" s="43"/>
      <c r="KID121" s="43"/>
      <c r="KIE121" s="43"/>
      <c r="KIF121" s="43"/>
      <c r="KIG121" s="43"/>
      <c r="KIH121" s="43"/>
      <c r="KII121" s="43"/>
      <c r="KIJ121" s="43"/>
      <c r="KIK121" s="43"/>
      <c r="KIL121" s="43"/>
      <c r="KIM121" s="43"/>
      <c r="KIN121" s="43"/>
      <c r="KIO121" s="43"/>
      <c r="KIP121" s="43"/>
      <c r="KIQ121" s="43"/>
      <c r="KIR121" s="43"/>
      <c r="KIS121" s="43"/>
      <c r="KIT121" s="43"/>
      <c r="KIU121" s="43"/>
      <c r="KIV121" s="43"/>
      <c r="KIW121" s="43"/>
      <c r="KIX121" s="43"/>
      <c r="KIY121" s="43"/>
      <c r="KIZ121" s="43"/>
      <c r="KJA121" s="43"/>
      <c r="KJB121" s="43"/>
      <c r="KJC121" s="43"/>
      <c r="KJD121" s="43"/>
      <c r="KJE121" s="43"/>
      <c r="KJF121" s="43"/>
      <c r="KJG121" s="43"/>
      <c r="KJH121" s="43"/>
      <c r="KJI121" s="43"/>
      <c r="KJJ121" s="43"/>
      <c r="KJK121" s="43"/>
      <c r="KJL121" s="43"/>
      <c r="KJM121" s="43"/>
      <c r="KJN121" s="43"/>
      <c r="KJO121" s="43"/>
      <c r="KJP121" s="43"/>
      <c r="KJQ121" s="43"/>
      <c r="KJR121" s="43"/>
      <c r="KJS121" s="43"/>
      <c r="KJT121" s="43"/>
      <c r="KJU121" s="43"/>
      <c r="KJV121" s="43"/>
      <c r="KJW121" s="43"/>
      <c r="KJX121" s="43"/>
      <c r="KJY121" s="43"/>
      <c r="KJZ121" s="43"/>
      <c r="KKA121" s="43"/>
      <c r="KKB121" s="43"/>
      <c r="KKC121" s="43"/>
      <c r="KKD121" s="43"/>
      <c r="KKE121" s="43"/>
      <c r="KKF121" s="43"/>
      <c r="KKG121" s="43"/>
      <c r="KKH121" s="43"/>
      <c r="KKI121" s="43"/>
      <c r="KKJ121" s="43"/>
      <c r="KKK121" s="43"/>
      <c r="KKL121" s="43"/>
      <c r="KKM121" s="43"/>
      <c r="KKN121" s="43"/>
      <c r="KKO121" s="43"/>
      <c r="KKP121" s="43"/>
      <c r="KKQ121" s="43"/>
      <c r="KKR121" s="43"/>
      <c r="KKS121" s="43"/>
      <c r="KKT121" s="43"/>
      <c r="KKU121" s="43"/>
      <c r="KKV121" s="43"/>
      <c r="KKW121" s="43"/>
      <c r="KKX121" s="43"/>
      <c r="KKY121" s="43"/>
      <c r="KKZ121" s="43"/>
      <c r="KLA121" s="43"/>
      <c r="KLB121" s="43"/>
      <c r="KLC121" s="43"/>
      <c r="KLD121" s="43"/>
      <c r="KLE121" s="43"/>
      <c r="KLF121" s="43"/>
      <c r="KLG121" s="43"/>
      <c r="KLH121" s="43"/>
      <c r="KLI121" s="43"/>
      <c r="KLJ121" s="43"/>
      <c r="KLK121" s="43"/>
      <c r="KLL121" s="43"/>
      <c r="KLM121" s="43"/>
      <c r="KLN121" s="43"/>
      <c r="KLO121" s="43"/>
      <c r="KLP121" s="43"/>
      <c r="KLQ121" s="43"/>
      <c r="KLR121" s="43"/>
      <c r="KLS121" s="43"/>
      <c r="KLT121" s="43"/>
      <c r="KLU121" s="43"/>
      <c r="KLV121" s="43"/>
      <c r="KLW121" s="43"/>
      <c r="KLX121" s="43"/>
      <c r="KLY121" s="43"/>
      <c r="KLZ121" s="43"/>
      <c r="KMA121" s="43"/>
      <c r="KMB121" s="43"/>
      <c r="KMC121" s="43"/>
      <c r="KMD121" s="43"/>
      <c r="KME121" s="43"/>
      <c r="KMF121" s="43"/>
      <c r="KMG121" s="43"/>
      <c r="KMH121" s="43"/>
      <c r="KMI121" s="43"/>
      <c r="KMJ121" s="43"/>
      <c r="KMK121" s="43"/>
      <c r="KML121" s="43"/>
      <c r="KMM121" s="43"/>
      <c r="KMN121" s="43"/>
      <c r="KMO121" s="43"/>
      <c r="KMP121" s="43"/>
      <c r="KMQ121" s="43"/>
      <c r="KMR121" s="43"/>
      <c r="KMS121" s="43"/>
      <c r="KMT121" s="43"/>
      <c r="KMU121" s="43"/>
      <c r="KMV121" s="43"/>
      <c r="KMW121" s="43"/>
      <c r="KMX121" s="43"/>
      <c r="KMY121" s="43"/>
      <c r="KMZ121" s="43"/>
      <c r="KNA121" s="43"/>
      <c r="KNB121" s="43"/>
      <c r="KNC121" s="43"/>
      <c r="KND121" s="43"/>
      <c r="KNE121" s="43"/>
      <c r="KNF121" s="43"/>
      <c r="KNG121" s="43"/>
      <c r="KNH121" s="43"/>
      <c r="KNI121" s="43"/>
      <c r="KNJ121" s="43"/>
      <c r="KNK121" s="43"/>
      <c r="KNL121" s="43"/>
      <c r="KNM121" s="43"/>
      <c r="KNN121" s="43"/>
      <c r="KNO121" s="43"/>
      <c r="KNP121" s="43"/>
      <c r="KNQ121" s="43"/>
      <c r="KNR121" s="43"/>
      <c r="KNS121" s="43"/>
      <c r="KNT121" s="43"/>
      <c r="KNU121" s="43"/>
      <c r="KNV121" s="43"/>
      <c r="KNW121" s="43"/>
      <c r="KNX121" s="43"/>
      <c r="KNY121" s="43"/>
      <c r="KNZ121" s="43"/>
      <c r="KOA121" s="43"/>
      <c r="KOB121" s="43"/>
      <c r="KOC121" s="43"/>
      <c r="KOD121" s="43"/>
      <c r="KOE121" s="43"/>
      <c r="KOF121" s="43"/>
      <c r="KOG121" s="43"/>
      <c r="KOH121" s="43"/>
      <c r="KOI121" s="43"/>
      <c r="KOJ121" s="43"/>
      <c r="KOK121" s="43"/>
      <c r="KOL121" s="43"/>
      <c r="KOM121" s="43"/>
      <c r="KON121" s="43"/>
      <c r="KOO121" s="43"/>
      <c r="KOP121" s="43"/>
      <c r="KOQ121" s="43"/>
      <c r="KOR121" s="43"/>
      <c r="KOS121" s="43"/>
      <c r="KOT121" s="43"/>
      <c r="KOU121" s="43"/>
      <c r="KOV121" s="43"/>
      <c r="KOW121" s="43"/>
      <c r="KOX121" s="43"/>
      <c r="KOY121" s="43"/>
      <c r="KOZ121" s="43"/>
      <c r="KPA121" s="43"/>
      <c r="KPB121" s="43"/>
      <c r="KPC121" s="43"/>
      <c r="KPD121" s="43"/>
      <c r="KPE121" s="43"/>
      <c r="KPF121" s="43"/>
      <c r="KPG121" s="43"/>
      <c r="KPH121" s="43"/>
      <c r="KPI121" s="43"/>
      <c r="KPJ121" s="43"/>
      <c r="KPK121" s="43"/>
      <c r="KPL121" s="43"/>
      <c r="KPM121" s="43"/>
      <c r="KPN121" s="43"/>
      <c r="KPO121" s="43"/>
      <c r="KPP121" s="43"/>
      <c r="KPQ121" s="43"/>
      <c r="KPR121" s="43"/>
      <c r="KPS121" s="43"/>
      <c r="KPT121" s="43"/>
      <c r="KPU121" s="43"/>
      <c r="KPV121" s="43"/>
      <c r="KPW121" s="43"/>
      <c r="KPX121" s="43"/>
      <c r="KPY121" s="43"/>
      <c r="KPZ121" s="43"/>
      <c r="KQA121" s="43"/>
      <c r="KQB121" s="43"/>
      <c r="KQC121" s="43"/>
      <c r="KQD121" s="43"/>
      <c r="KQE121" s="43"/>
      <c r="KQF121" s="43"/>
      <c r="KQG121" s="43"/>
      <c r="KQH121" s="43"/>
      <c r="KQI121" s="43"/>
      <c r="KQJ121" s="43"/>
      <c r="KQK121" s="43"/>
      <c r="KQL121" s="43"/>
      <c r="KQM121" s="43"/>
      <c r="KQN121" s="43"/>
      <c r="KQO121" s="43"/>
      <c r="KQP121" s="43"/>
      <c r="KQQ121" s="43"/>
      <c r="KQR121" s="43"/>
      <c r="KQS121" s="43"/>
      <c r="KQT121" s="43"/>
      <c r="KQU121" s="43"/>
      <c r="KQV121" s="43"/>
      <c r="KQW121" s="43"/>
      <c r="KQX121" s="43"/>
      <c r="KQY121" s="43"/>
      <c r="KQZ121" s="43"/>
      <c r="KRA121" s="43"/>
      <c r="KRB121" s="43"/>
      <c r="KRC121" s="43"/>
      <c r="KRD121" s="43"/>
      <c r="KRE121" s="43"/>
      <c r="KRF121" s="43"/>
      <c r="KRG121" s="43"/>
      <c r="KRH121" s="43"/>
      <c r="KRI121" s="43"/>
      <c r="KRJ121" s="43"/>
      <c r="KRK121" s="43"/>
      <c r="KRL121" s="43"/>
      <c r="KRM121" s="43"/>
      <c r="KRN121" s="43"/>
      <c r="KRO121" s="43"/>
      <c r="KRP121" s="43"/>
      <c r="KRQ121" s="43"/>
      <c r="KRR121" s="43"/>
      <c r="KRS121" s="43"/>
      <c r="KRT121" s="43"/>
      <c r="KRU121" s="43"/>
      <c r="KRV121" s="43"/>
      <c r="KRW121" s="43"/>
      <c r="KRX121" s="43"/>
      <c r="KRY121" s="43"/>
      <c r="KRZ121" s="43"/>
      <c r="KSA121" s="43"/>
      <c r="KSB121" s="43"/>
      <c r="KSC121" s="43"/>
      <c r="KSD121" s="43"/>
      <c r="KSE121" s="43"/>
      <c r="KSF121" s="43"/>
      <c r="KSG121" s="43"/>
      <c r="KSH121" s="43"/>
      <c r="KSI121" s="43"/>
      <c r="KSJ121" s="43"/>
      <c r="KSK121" s="43"/>
      <c r="KSL121" s="43"/>
      <c r="KSM121" s="43"/>
      <c r="KSN121" s="43"/>
      <c r="KSO121" s="43"/>
      <c r="KSP121" s="43"/>
      <c r="KSQ121" s="43"/>
      <c r="KSR121" s="43"/>
      <c r="KSS121" s="43"/>
      <c r="KST121" s="43"/>
      <c r="KSU121" s="43"/>
      <c r="KSV121" s="43"/>
      <c r="KSW121" s="43"/>
      <c r="KSX121" s="43"/>
      <c r="KSY121" s="43"/>
      <c r="KSZ121" s="43"/>
      <c r="KTA121" s="43"/>
      <c r="KTB121" s="43"/>
      <c r="KTC121" s="43"/>
      <c r="KTD121" s="43"/>
      <c r="KTE121" s="43"/>
      <c r="KTF121" s="43"/>
      <c r="KTG121" s="43"/>
      <c r="KTH121" s="43"/>
      <c r="KTI121" s="43"/>
      <c r="KTJ121" s="43"/>
      <c r="KTK121" s="43"/>
      <c r="KTL121" s="43"/>
      <c r="KTM121" s="43"/>
      <c r="KTN121" s="43"/>
      <c r="KTO121" s="43"/>
      <c r="KTP121" s="43"/>
      <c r="KTQ121" s="43"/>
      <c r="KTR121" s="43"/>
      <c r="KTS121" s="43"/>
      <c r="KTT121" s="43"/>
      <c r="KTU121" s="43"/>
      <c r="KTV121" s="43"/>
      <c r="KTW121" s="43"/>
      <c r="KTX121" s="43"/>
      <c r="KTY121" s="43"/>
      <c r="KTZ121" s="43"/>
      <c r="KUA121" s="43"/>
      <c r="KUB121" s="43"/>
      <c r="KUC121" s="43"/>
      <c r="KUD121" s="43"/>
      <c r="KUE121" s="43"/>
      <c r="KUF121" s="43"/>
      <c r="KUG121" s="43"/>
      <c r="KUH121" s="43"/>
      <c r="KUI121" s="43"/>
      <c r="KUJ121" s="43"/>
      <c r="KUK121" s="43"/>
      <c r="KUL121" s="43"/>
      <c r="KUM121" s="43"/>
      <c r="KUN121" s="43"/>
      <c r="KUO121" s="43"/>
      <c r="KUP121" s="43"/>
      <c r="KUQ121" s="43"/>
      <c r="KUR121" s="43"/>
      <c r="KUS121" s="43"/>
      <c r="KUT121" s="43"/>
      <c r="KUU121" s="43"/>
      <c r="KUV121" s="43"/>
      <c r="KUW121" s="43"/>
      <c r="KUX121" s="43"/>
      <c r="KUY121" s="43"/>
      <c r="KUZ121" s="43"/>
      <c r="KVA121" s="43"/>
      <c r="KVB121" s="43"/>
      <c r="KVC121" s="43"/>
      <c r="KVD121" s="43"/>
      <c r="KVE121" s="43"/>
      <c r="KVF121" s="43"/>
      <c r="KVG121" s="43"/>
      <c r="KVH121" s="43"/>
      <c r="KVI121" s="43"/>
      <c r="KVJ121" s="43"/>
      <c r="KVK121" s="43"/>
      <c r="KVL121" s="43"/>
      <c r="KVM121" s="43"/>
      <c r="KVN121" s="43"/>
      <c r="KVO121" s="43"/>
      <c r="KVP121" s="43"/>
      <c r="KVQ121" s="43"/>
      <c r="KVR121" s="43"/>
      <c r="KVS121" s="43"/>
      <c r="KVT121" s="43"/>
      <c r="KVU121" s="43"/>
      <c r="KVV121" s="43"/>
      <c r="KVW121" s="43"/>
      <c r="KVX121" s="43"/>
      <c r="KVY121" s="43"/>
      <c r="KVZ121" s="43"/>
      <c r="KWA121" s="43"/>
      <c r="KWB121" s="43"/>
      <c r="KWC121" s="43"/>
      <c r="KWD121" s="43"/>
      <c r="KWE121" s="43"/>
      <c r="KWF121" s="43"/>
      <c r="KWG121" s="43"/>
      <c r="KWH121" s="43"/>
      <c r="KWI121" s="43"/>
      <c r="KWJ121" s="43"/>
      <c r="KWK121" s="43"/>
      <c r="KWL121" s="43"/>
      <c r="KWM121" s="43"/>
      <c r="KWN121" s="43"/>
      <c r="KWO121" s="43"/>
      <c r="KWP121" s="43"/>
      <c r="KWQ121" s="43"/>
      <c r="KWR121" s="43"/>
      <c r="KWS121" s="43"/>
      <c r="KWT121" s="43"/>
      <c r="KWU121" s="43"/>
      <c r="KWV121" s="43"/>
      <c r="KWW121" s="43"/>
      <c r="KWX121" s="43"/>
      <c r="KWY121" s="43"/>
      <c r="KWZ121" s="43"/>
      <c r="KXA121" s="43"/>
      <c r="KXB121" s="43"/>
      <c r="KXC121" s="43"/>
      <c r="KXD121" s="43"/>
      <c r="KXE121" s="43"/>
      <c r="KXF121" s="43"/>
      <c r="KXG121" s="43"/>
      <c r="KXH121" s="43"/>
      <c r="KXI121" s="43"/>
      <c r="KXJ121" s="43"/>
      <c r="KXK121" s="43"/>
      <c r="KXL121" s="43"/>
      <c r="KXM121" s="43"/>
      <c r="KXN121" s="43"/>
      <c r="KXO121" s="43"/>
      <c r="KXP121" s="43"/>
      <c r="KXQ121" s="43"/>
      <c r="KXR121" s="43"/>
      <c r="KXS121" s="43"/>
      <c r="KXT121" s="43"/>
      <c r="KXU121" s="43"/>
      <c r="KXV121" s="43"/>
      <c r="KXW121" s="43"/>
      <c r="KXX121" s="43"/>
      <c r="KXY121" s="43"/>
      <c r="KXZ121" s="43"/>
      <c r="KYA121" s="43"/>
      <c r="KYB121" s="43"/>
      <c r="KYC121" s="43"/>
      <c r="KYD121" s="43"/>
      <c r="KYE121" s="43"/>
      <c r="KYF121" s="43"/>
      <c r="KYG121" s="43"/>
      <c r="KYH121" s="43"/>
      <c r="KYI121" s="43"/>
      <c r="KYJ121" s="43"/>
      <c r="KYK121" s="43"/>
      <c r="KYL121" s="43"/>
      <c r="KYM121" s="43"/>
      <c r="KYN121" s="43"/>
      <c r="KYO121" s="43"/>
      <c r="KYP121" s="43"/>
      <c r="KYQ121" s="43"/>
      <c r="KYR121" s="43"/>
      <c r="KYS121" s="43"/>
      <c r="KYT121" s="43"/>
      <c r="KYU121" s="43"/>
      <c r="KYV121" s="43"/>
      <c r="KYW121" s="43"/>
      <c r="KYX121" s="43"/>
      <c r="KYY121" s="43"/>
      <c r="KYZ121" s="43"/>
      <c r="KZA121" s="43"/>
      <c r="KZB121" s="43"/>
      <c r="KZC121" s="43"/>
      <c r="KZD121" s="43"/>
      <c r="KZE121" s="43"/>
      <c r="KZF121" s="43"/>
      <c r="KZG121" s="43"/>
      <c r="KZH121" s="43"/>
      <c r="KZI121" s="43"/>
      <c r="KZJ121" s="43"/>
      <c r="KZK121" s="43"/>
      <c r="KZL121" s="43"/>
      <c r="KZM121" s="43"/>
      <c r="KZN121" s="43"/>
      <c r="KZO121" s="43"/>
      <c r="KZP121" s="43"/>
      <c r="KZQ121" s="43"/>
      <c r="KZR121" s="43"/>
      <c r="KZS121" s="43"/>
      <c r="KZT121" s="43"/>
      <c r="KZU121" s="43"/>
      <c r="KZV121" s="43"/>
      <c r="KZW121" s="43"/>
      <c r="KZX121" s="43"/>
      <c r="KZY121" s="43"/>
      <c r="KZZ121" s="43"/>
      <c r="LAA121" s="43"/>
      <c r="LAB121" s="43"/>
      <c r="LAC121" s="43"/>
      <c r="LAD121" s="43"/>
      <c r="LAE121" s="43"/>
      <c r="LAF121" s="43"/>
      <c r="LAG121" s="43"/>
      <c r="LAH121" s="43"/>
      <c r="LAI121" s="43"/>
      <c r="LAJ121" s="43"/>
      <c r="LAK121" s="43"/>
      <c r="LAL121" s="43"/>
      <c r="LAM121" s="43"/>
      <c r="LAN121" s="43"/>
      <c r="LAO121" s="43"/>
      <c r="LAP121" s="43"/>
      <c r="LAQ121" s="43"/>
      <c r="LAR121" s="43"/>
      <c r="LAS121" s="43"/>
      <c r="LAT121" s="43"/>
      <c r="LAU121" s="43"/>
      <c r="LAV121" s="43"/>
      <c r="LAW121" s="43"/>
      <c r="LAX121" s="43"/>
      <c r="LAY121" s="43"/>
      <c r="LAZ121" s="43"/>
      <c r="LBA121" s="43"/>
      <c r="LBB121" s="43"/>
      <c r="LBC121" s="43"/>
      <c r="LBD121" s="43"/>
      <c r="LBE121" s="43"/>
      <c r="LBF121" s="43"/>
      <c r="LBG121" s="43"/>
      <c r="LBH121" s="43"/>
      <c r="LBI121" s="43"/>
      <c r="LBJ121" s="43"/>
      <c r="LBK121" s="43"/>
      <c r="LBL121" s="43"/>
      <c r="LBM121" s="43"/>
      <c r="LBN121" s="43"/>
      <c r="LBO121" s="43"/>
      <c r="LBP121" s="43"/>
      <c r="LBQ121" s="43"/>
      <c r="LBR121" s="43"/>
      <c r="LBS121" s="43"/>
      <c r="LBT121" s="43"/>
      <c r="LBU121" s="43"/>
      <c r="LBV121" s="43"/>
      <c r="LBW121" s="43"/>
      <c r="LBX121" s="43"/>
      <c r="LBY121" s="43"/>
      <c r="LBZ121" s="43"/>
      <c r="LCA121" s="43"/>
      <c r="LCB121" s="43"/>
      <c r="LCC121" s="43"/>
      <c r="LCD121" s="43"/>
      <c r="LCE121" s="43"/>
      <c r="LCF121" s="43"/>
      <c r="LCG121" s="43"/>
      <c r="LCH121" s="43"/>
      <c r="LCI121" s="43"/>
      <c r="LCJ121" s="43"/>
      <c r="LCK121" s="43"/>
      <c r="LCL121" s="43"/>
      <c r="LCM121" s="43"/>
      <c r="LCN121" s="43"/>
      <c r="LCO121" s="43"/>
      <c r="LCP121" s="43"/>
      <c r="LCQ121" s="43"/>
      <c r="LCR121" s="43"/>
      <c r="LCS121" s="43"/>
      <c r="LCT121" s="43"/>
      <c r="LCU121" s="43"/>
      <c r="LCV121" s="43"/>
      <c r="LCW121" s="43"/>
      <c r="LCX121" s="43"/>
      <c r="LCY121" s="43"/>
      <c r="LCZ121" s="43"/>
      <c r="LDA121" s="43"/>
      <c r="LDB121" s="43"/>
      <c r="LDC121" s="43"/>
      <c r="LDD121" s="43"/>
      <c r="LDE121" s="43"/>
      <c r="LDF121" s="43"/>
      <c r="LDG121" s="43"/>
      <c r="LDH121" s="43"/>
      <c r="LDI121" s="43"/>
      <c r="LDJ121" s="43"/>
      <c r="LDK121" s="43"/>
      <c r="LDL121" s="43"/>
      <c r="LDM121" s="43"/>
      <c r="LDN121" s="43"/>
      <c r="LDO121" s="43"/>
      <c r="LDP121" s="43"/>
      <c r="LDQ121" s="43"/>
      <c r="LDR121" s="43"/>
      <c r="LDS121" s="43"/>
      <c r="LDT121" s="43"/>
      <c r="LDU121" s="43"/>
      <c r="LDV121" s="43"/>
      <c r="LDW121" s="43"/>
      <c r="LDX121" s="43"/>
      <c r="LDY121" s="43"/>
      <c r="LDZ121" s="43"/>
      <c r="LEA121" s="43"/>
      <c r="LEB121" s="43"/>
      <c r="LEC121" s="43"/>
      <c r="LED121" s="43"/>
      <c r="LEE121" s="43"/>
      <c r="LEF121" s="43"/>
      <c r="LEG121" s="43"/>
      <c r="LEH121" s="43"/>
      <c r="LEI121" s="43"/>
      <c r="LEJ121" s="43"/>
      <c r="LEK121" s="43"/>
      <c r="LEL121" s="43"/>
      <c r="LEM121" s="43"/>
      <c r="LEN121" s="43"/>
      <c r="LEO121" s="43"/>
      <c r="LEP121" s="43"/>
      <c r="LEQ121" s="43"/>
      <c r="LER121" s="43"/>
      <c r="LES121" s="43"/>
      <c r="LET121" s="43"/>
      <c r="LEU121" s="43"/>
      <c r="LEV121" s="43"/>
      <c r="LEW121" s="43"/>
      <c r="LEX121" s="43"/>
      <c r="LEY121" s="43"/>
      <c r="LEZ121" s="43"/>
      <c r="LFA121" s="43"/>
      <c r="LFB121" s="43"/>
      <c r="LFC121" s="43"/>
      <c r="LFD121" s="43"/>
      <c r="LFE121" s="43"/>
      <c r="LFF121" s="43"/>
      <c r="LFG121" s="43"/>
      <c r="LFH121" s="43"/>
      <c r="LFI121" s="43"/>
      <c r="LFJ121" s="43"/>
      <c r="LFK121" s="43"/>
      <c r="LFL121" s="43"/>
      <c r="LFM121" s="43"/>
      <c r="LFN121" s="43"/>
      <c r="LFO121" s="43"/>
      <c r="LFP121" s="43"/>
      <c r="LFQ121" s="43"/>
      <c r="LFR121" s="43"/>
      <c r="LFS121" s="43"/>
      <c r="LFT121" s="43"/>
      <c r="LFU121" s="43"/>
      <c r="LFV121" s="43"/>
      <c r="LFW121" s="43"/>
      <c r="LFX121" s="43"/>
      <c r="LFY121" s="43"/>
      <c r="LFZ121" s="43"/>
      <c r="LGA121" s="43"/>
      <c r="LGB121" s="43"/>
      <c r="LGC121" s="43"/>
      <c r="LGD121" s="43"/>
      <c r="LGE121" s="43"/>
      <c r="LGF121" s="43"/>
      <c r="LGG121" s="43"/>
      <c r="LGH121" s="43"/>
      <c r="LGI121" s="43"/>
      <c r="LGJ121" s="43"/>
      <c r="LGK121" s="43"/>
      <c r="LGL121" s="43"/>
      <c r="LGM121" s="43"/>
      <c r="LGN121" s="43"/>
      <c r="LGO121" s="43"/>
      <c r="LGP121" s="43"/>
      <c r="LGQ121" s="43"/>
      <c r="LGR121" s="43"/>
      <c r="LGS121" s="43"/>
      <c r="LGT121" s="43"/>
      <c r="LGU121" s="43"/>
      <c r="LGV121" s="43"/>
      <c r="LGW121" s="43"/>
      <c r="LGX121" s="43"/>
      <c r="LGY121" s="43"/>
      <c r="LGZ121" s="43"/>
      <c r="LHA121" s="43"/>
      <c r="LHB121" s="43"/>
      <c r="LHC121" s="43"/>
      <c r="LHD121" s="43"/>
      <c r="LHE121" s="43"/>
      <c r="LHF121" s="43"/>
      <c r="LHG121" s="43"/>
      <c r="LHH121" s="43"/>
      <c r="LHI121" s="43"/>
      <c r="LHJ121" s="43"/>
      <c r="LHK121" s="43"/>
      <c r="LHL121" s="43"/>
      <c r="LHM121" s="43"/>
      <c r="LHN121" s="43"/>
      <c r="LHO121" s="43"/>
      <c r="LHP121" s="43"/>
      <c r="LHQ121" s="43"/>
      <c r="LHR121" s="43"/>
      <c r="LHS121" s="43"/>
      <c r="LHT121" s="43"/>
      <c r="LHU121" s="43"/>
      <c r="LHV121" s="43"/>
      <c r="LHW121" s="43"/>
      <c r="LHX121" s="43"/>
      <c r="LHY121" s="43"/>
      <c r="LHZ121" s="43"/>
      <c r="LIA121" s="43"/>
      <c r="LIB121" s="43"/>
      <c r="LIC121" s="43"/>
      <c r="LID121" s="43"/>
      <c r="LIE121" s="43"/>
      <c r="LIF121" s="43"/>
      <c r="LIG121" s="43"/>
      <c r="LIH121" s="43"/>
      <c r="LII121" s="43"/>
      <c r="LIJ121" s="43"/>
      <c r="LIK121" s="43"/>
      <c r="LIL121" s="43"/>
      <c r="LIM121" s="43"/>
      <c r="LIN121" s="43"/>
      <c r="LIO121" s="43"/>
      <c r="LIP121" s="43"/>
      <c r="LIQ121" s="43"/>
      <c r="LIR121" s="43"/>
      <c r="LIS121" s="43"/>
      <c r="LIT121" s="43"/>
      <c r="LIU121" s="43"/>
      <c r="LIV121" s="43"/>
      <c r="LIW121" s="43"/>
      <c r="LIX121" s="43"/>
      <c r="LIY121" s="43"/>
      <c r="LIZ121" s="43"/>
      <c r="LJA121" s="43"/>
      <c r="LJB121" s="43"/>
      <c r="LJC121" s="43"/>
      <c r="LJD121" s="43"/>
      <c r="LJE121" s="43"/>
      <c r="LJF121" s="43"/>
      <c r="LJG121" s="43"/>
      <c r="LJH121" s="43"/>
      <c r="LJI121" s="43"/>
      <c r="LJJ121" s="43"/>
      <c r="LJK121" s="43"/>
      <c r="LJL121" s="43"/>
      <c r="LJM121" s="43"/>
      <c r="LJN121" s="43"/>
      <c r="LJO121" s="43"/>
      <c r="LJP121" s="43"/>
      <c r="LJQ121" s="43"/>
      <c r="LJR121" s="43"/>
      <c r="LJS121" s="43"/>
      <c r="LJT121" s="43"/>
      <c r="LJU121" s="43"/>
      <c r="LJV121" s="43"/>
      <c r="LJW121" s="43"/>
      <c r="LJX121" s="43"/>
      <c r="LJY121" s="43"/>
      <c r="LJZ121" s="43"/>
      <c r="LKA121" s="43"/>
      <c r="LKB121" s="43"/>
      <c r="LKC121" s="43"/>
      <c r="LKD121" s="43"/>
      <c r="LKE121" s="43"/>
      <c r="LKF121" s="43"/>
      <c r="LKG121" s="43"/>
      <c r="LKH121" s="43"/>
      <c r="LKI121" s="43"/>
      <c r="LKJ121" s="43"/>
      <c r="LKK121" s="43"/>
      <c r="LKL121" s="43"/>
      <c r="LKM121" s="43"/>
      <c r="LKN121" s="43"/>
      <c r="LKO121" s="43"/>
      <c r="LKP121" s="43"/>
      <c r="LKQ121" s="43"/>
      <c r="LKR121" s="43"/>
      <c r="LKS121" s="43"/>
      <c r="LKT121" s="43"/>
      <c r="LKU121" s="43"/>
      <c r="LKV121" s="43"/>
      <c r="LKW121" s="43"/>
      <c r="LKX121" s="43"/>
      <c r="LKY121" s="43"/>
      <c r="LKZ121" s="43"/>
      <c r="LLA121" s="43"/>
      <c r="LLB121" s="43"/>
      <c r="LLC121" s="43"/>
      <c r="LLD121" s="43"/>
      <c r="LLE121" s="43"/>
      <c r="LLF121" s="43"/>
      <c r="LLG121" s="43"/>
      <c r="LLH121" s="43"/>
      <c r="LLI121" s="43"/>
      <c r="LLJ121" s="43"/>
      <c r="LLK121" s="43"/>
      <c r="LLL121" s="43"/>
      <c r="LLM121" s="43"/>
      <c r="LLN121" s="43"/>
      <c r="LLO121" s="43"/>
      <c r="LLP121" s="43"/>
      <c r="LLQ121" s="43"/>
      <c r="LLR121" s="43"/>
      <c r="LLS121" s="43"/>
      <c r="LLT121" s="43"/>
      <c r="LLU121" s="43"/>
      <c r="LLV121" s="43"/>
      <c r="LLW121" s="43"/>
      <c r="LLX121" s="43"/>
      <c r="LLY121" s="43"/>
      <c r="LLZ121" s="43"/>
      <c r="LMA121" s="43"/>
      <c r="LMB121" s="43"/>
      <c r="LMC121" s="43"/>
      <c r="LMD121" s="43"/>
      <c r="LME121" s="43"/>
      <c r="LMF121" s="43"/>
      <c r="LMG121" s="43"/>
      <c r="LMH121" s="43"/>
      <c r="LMI121" s="43"/>
      <c r="LMJ121" s="43"/>
      <c r="LMK121" s="43"/>
      <c r="LML121" s="43"/>
      <c r="LMM121" s="43"/>
      <c r="LMN121" s="43"/>
      <c r="LMO121" s="43"/>
      <c r="LMP121" s="43"/>
      <c r="LMQ121" s="43"/>
      <c r="LMR121" s="43"/>
      <c r="LMS121" s="43"/>
      <c r="LMT121" s="43"/>
      <c r="LMU121" s="43"/>
      <c r="LMV121" s="43"/>
      <c r="LMW121" s="43"/>
      <c r="LMX121" s="43"/>
      <c r="LMY121" s="43"/>
      <c r="LMZ121" s="43"/>
      <c r="LNA121" s="43"/>
      <c r="LNB121" s="43"/>
      <c r="LNC121" s="43"/>
      <c r="LND121" s="43"/>
      <c r="LNE121" s="43"/>
      <c r="LNF121" s="43"/>
      <c r="LNG121" s="43"/>
      <c r="LNH121" s="43"/>
      <c r="LNI121" s="43"/>
      <c r="LNJ121" s="43"/>
      <c r="LNK121" s="43"/>
      <c r="LNL121" s="43"/>
      <c r="LNM121" s="43"/>
      <c r="LNN121" s="43"/>
      <c r="LNO121" s="43"/>
      <c r="LNP121" s="43"/>
      <c r="LNQ121" s="43"/>
      <c r="LNR121" s="43"/>
      <c r="LNS121" s="43"/>
      <c r="LNT121" s="43"/>
      <c r="LNU121" s="43"/>
      <c r="LNV121" s="43"/>
      <c r="LNW121" s="43"/>
      <c r="LNX121" s="43"/>
      <c r="LNY121" s="43"/>
      <c r="LNZ121" s="43"/>
      <c r="LOA121" s="43"/>
      <c r="LOB121" s="43"/>
      <c r="LOC121" s="43"/>
      <c r="LOD121" s="43"/>
      <c r="LOE121" s="43"/>
      <c r="LOF121" s="43"/>
      <c r="LOG121" s="43"/>
      <c r="LOH121" s="43"/>
      <c r="LOI121" s="43"/>
      <c r="LOJ121" s="43"/>
      <c r="LOK121" s="43"/>
      <c r="LOL121" s="43"/>
      <c r="LOM121" s="43"/>
      <c r="LON121" s="43"/>
      <c r="LOO121" s="43"/>
      <c r="LOP121" s="43"/>
      <c r="LOQ121" s="43"/>
      <c r="LOR121" s="43"/>
      <c r="LOS121" s="43"/>
      <c r="LOT121" s="43"/>
      <c r="LOU121" s="43"/>
      <c r="LOV121" s="43"/>
      <c r="LOW121" s="43"/>
      <c r="LOX121" s="43"/>
      <c r="LOY121" s="43"/>
      <c r="LOZ121" s="43"/>
      <c r="LPA121" s="43"/>
      <c r="LPB121" s="43"/>
      <c r="LPC121" s="43"/>
      <c r="LPD121" s="43"/>
      <c r="LPE121" s="43"/>
      <c r="LPF121" s="43"/>
      <c r="LPG121" s="43"/>
      <c r="LPH121" s="43"/>
      <c r="LPI121" s="43"/>
      <c r="LPJ121" s="43"/>
      <c r="LPK121" s="43"/>
      <c r="LPL121" s="43"/>
      <c r="LPM121" s="43"/>
      <c r="LPN121" s="43"/>
      <c r="LPO121" s="43"/>
      <c r="LPP121" s="43"/>
      <c r="LPQ121" s="43"/>
      <c r="LPR121" s="43"/>
      <c r="LPS121" s="43"/>
      <c r="LPT121" s="43"/>
      <c r="LPU121" s="43"/>
      <c r="LPV121" s="43"/>
      <c r="LPW121" s="43"/>
      <c r="LPX121" s="43"/>
      <c r="LPY121" s="43"/>
      <c r="LPZ121" s="43"/>
      <c r="LQA121" s="43"/>
      <c r="LQB121" s="43"/>
      <c r="LQC121" s="43"/>
      <c r="LQD121" s="43"/>
      <c r="LQE121" s="43"/>
      <c r="LQF121" s="43"/>
      <c r="LQG121" s="43"/>
      <c r="LQH121" s="43"/>
      <c r="LQI121" s="43"/>
      <c r="LQJ121" s="43"/>
      <c r="LQK121" s="43"/>
      <c r="LQL121" s="43"/>
      <c r="LQM121" s="43"/>
      <c r="LQN121" s="43"/>
      <c r="LQO121" s="43"/>
      <c r="LQP121" s="43"/>
      <c r="LQQ121" s="43"/>
      <c r="LQR121" s="43"/>
      <c r="LQS121" s="43"/>
      <c r="LQT121" s="43"/>
      <c r="LQU121" s="43"/>
      <c r="LQV121" s="43"/>
      <c r="LQW121" s="43"/>
      <c r="LQX121" s="43"/>
      <c r="LQY121" s="43"/>
      <c r="LQZ121" s="43"/>
      <c r="LRA121" s="43"/>
      <c r="LRB121" s="43"/>
      <c r="LRC121" s="43"/>
      <c r="LRD121" s="43"/>
      <c r="LRE121" s="43"/>
      <c r="LRF121" s="43"/>
      <c r="LRG121" s="43"/>
      <c r="LRH121" s="43"/>
      <c r="LRI121" s="43"/>
      <c r="LRJ121" s="43"/>
      <c r="LRK121" s="43"/>
      <c r="LRL121" s="43"/>
      <c r="LRM121" s="43"/>
      <c r="LRN121" s="43"/>
      <c r="LRO121" s="43"/>
      <c r="LRP121" s="43"/>
      <c r="LRQ121" s="43"/>
      <c r="LRR121" s="43"/>
      <c r="LRS121" s="43"/>
      <c r="LRT121" s="43"/>
      <c r="LRU121" s="43"/>
      <c r="LRV121" s="43"/>
      <c r="LRW121" s="43"/>
      <c r="LRX121" s="43"/>
      <c r="LRY121" s="43"/>
      <c r="LRZ121" s="43"/>
      <c r="LSA121" s="43"/>
      <c r="LSB121" s="43"/>
      <c r="LSC121" s="43"/>
      <c r="LSD121" s="43"/>
      <c r="LSE121" s="43"/>
      <c r="LSF121" s="43"/>
      <c r="LSG121" s="43"/>
      <c r="LSH121" s="43"/>
      <c r="LSI121" s="43"/>
      <c r="LSJ121" s="43"/>
      <c r="LSK121" s="43"/>
      <c r="LSL121" s="43"/>
      <c r="LSM121" s="43"/>
      <c r="LSN121" s="43"/>
      <c r="LSO121" s="43"/>
      <c r="LSP121" s="43"/>
      <c r="LSQ121" s="43"/>
      <c r="LSR121" s="43"/>
      <c r="LSS121" s="43"/>
      <c r="LST121" s="43"/>
      <c r="LSU121" s="43"/>
      <c r="LSV121" s="43"/>
      <c r="LSW121" s="43"/>
      <c r="LSX121" s="43"/>
      <c r="LSY121" s="43"/>
      <c r="LSZ121" s="43"/>
      <c r="LTA121" s="43"/>
      <c r="LTB121" s="43"/>
      <c r="LTC121" s="43"/>
      <c r="LTD121" s="43"/>
      <c r="LTE121" s="43"/>
      <c r="LTF121" s="43"/>
      <c r="LTG121" s="43"/>
      <c r="LTH121" s="43"/>
      <c r="LTI121" s="43"/>
      <c r="LTJ121" s="43"/>
      <c r="LTK121" s="43"/>
      <c r="LTL121" s="43"/>
      <c r="LTM121" s="43"/>
      <c r="LTN121" s="43"/>
      <c r="LTO121" s="43"/>
      <c r="LTP121" s="43"/>
      <c r="LTQ121" s="43"/>
      <c r="LTR121" s="43"/>
      <c r="LTS121" s="43"/>
      <c r="LTT121" s="43"/>
      <c r="LTU121" s="43"/>
      <c r="LTV121" s="43"/>
      <c r="LTW121" s="43"/>
      <c r="LTX121" s="43"/>
      <c r="LTY121" s="43"/>
      <c r="LTZ121" s="43"/>
      <c r="LUA121" s="43"/>
      <c r="LUB121" s="43"/>
      <c r="LUC121" s="43"/>
      <c r="LUD121" s="43"/>
      <c r="LUE121" s="43"/>
      <c r="LUF121" s="43"/>
      <c r="LUG121" s="43"/>
      <c r="LUH121" s="43"/>
      <c r="LUI121" s="43"/>
      <c r="LUJ121" s="43"/>
      <c r="LUK121" s="43"/>
      <c r="LUL121" s="43"/>
      <c r="LUM121" s="43"/>
      <c r="LUN121" s="43"/>
      <c r="LUO121" s="43"/>
      <c r="LUP121" s="43"/>
      <c r="LUQ121" s="43"/>
      <c r="LUR121" s="43"/>
      <c r="LUS121" s="43"/>
      <c r="LUT121" s="43"/>
      <c r="LUU121" s="43"/>
      <c r="LUV121" s="43"/>
      <c r="LUW121" s="43"/>
      <c r="LUX121" s="43"/>
      <c r="LUY121" s="43"/>
      <c r="LUZ121" s="43"/>
      <c r="LVA121" s="43"/>
      <c r="LVB121" s="43"/>
      <c r="LVC121" s="43"/>
      <c r="LVD121" s="43"/>
      <c r="LVE121" s="43"/>
      <c r="LVF121" s="43"/>
      <c r="LVG121" s="43"/>
      <c r="LVH121" s="43"/>
      <c r="LVI121" s="43"/>
      <c r="LVJ121" s="43"/>
      <c r="LVK121" s="43"/>
      <c r="LVL121" s="43"/>
      <c r="LVM121" s="43"/>
      <c r="LVN121" s="43"/>
      <c r="LVO121" s="43"/>
      <c r="LVP121" s="43"/>
      <c r="LVQ121" s="43"/>
      <c r="LVR121" s="43"/>
      <c r="LVS121" s="43"/>
      <c r="LVT121" s="43"/>
      <c r="LVU121" s="43"/>
      <c r="LVV121" s="43"/>
      <c r="LVW121" s="43"/>
      <c r="LVX121" s="43"/>
      <c r="LVY121" s="43"/>
      <c r="LVZ121" s="43"/>
      <c r="LWA121" s="43"/>
      <c r="LWB121" s="43"/>
      <c r="LWC121" s="43"/>
      <c r="LWD121" s="43"/>
      <c r="LWE121" s="43"/>
      <c r="LWF121" s="43"/>
      <c r="LWG121" s="43"/>
      <c r="LWH121" s="43"/>
      <c r="LWI121" s="43"/>
      <c r="LWJ121" s="43"/>
      <c r="LWK121" s="43"/>
      <c r="LWL121" s="43"/>
      <c r="LWM121" s="43"/>
      <c r="LWN121" s="43"/>
      <c r="LWO121" s="43"/>
      <c r="LWP121" s="43"/>
      <c r="LWQ121" s="43"/>
      <c r="LWR121" s="43"/>
      <c r="LWS121" s="43"/>
      <c r="LWT121" s="43"/>
      <c r="LWU121" s="43"/>
      <c r="LWV121" s="43"/>
      <c r="LWW121" s="43"/>
      <c r="LWX121" s="43"/>
      <c r="LWY121" s="43"/>
      <c r="LWZ121" s="43"/>
      <c r="LXA121" s="43"/>
      <c r="LXB121" s="43"/>
      <c r="LXC121" s="43"/>
      <c r="LXD121" s="43"/>
      <c r="LXE121" s="43"/>
      <c r="LXF121" s="43"/>
      <c r="LXG121" s="43"/>
      <c r="LXH121" s="43"/>
      <c r="LXI121" s="43"/>
      <c r="LXJ121" s="43"/>
      <c r="LXK121" s="43"/>
      <c r="LXL121" s="43"/>
      <c r="LXM121" s="43"/>
      <c r="LXN121" s="43"/>
      <c r="LXO121" s="43"/>
      <c r="LXP121" s="43"/>
      <c r="LXQ121" s="43"/>
      <c r="LXR121" s="43"/>
      <c r="LXS121" s="43"/>
      <c r="LXT121" s="43"/>
      <c r="LXU121" s="43"/>
      <c r="LXV121" s="43"/>
      <c r="LXW121" s="43"/>
      <c r="LXX121" s="43"/>
      <c r="LXY121" s="43"/>
      <c r="LXZ121" s="43"/>
      <c r="LYA121" s="43"/>
      <c r="LYB121" s="43"/>
      <c r="LYC121" s="43"/>
      <c r="LYD121" s="43"/>
      <c r="LYE121" s="43"/>
      <c r="LYF121" s="43"/>
      <c r="LYG121" s="43"/>
      <c r="LYH121" s="43"/>
      <c r="LYI121" s="43"/>
      <c r="LYJ121" s="43"/>
      <c r="LYK121" s="43"/>
      <c r="LYL121" s="43"/>
      <c r="LYM121" s="43"/>
      <c r="LYN121" s="43"/>
      <c r="LYO121" s="43"/>
      <c r="LYP121" s="43"/>
      <c r="LYQ121" s="43"/>
      <c r="LYR121" s="43"/>
      <c r="LYS121" s="43"/>
      <c r="LYT121" s="43"/>
      <c r="LYU121" s="43"/>
      <c r="LYV121" s="43"/>
      <c r="LYW121" s="43"/>
      <c r="LYX121" s="43"/>
      <c r="LYY121" s="43"/>
      <c r="LYZ121" s="43"/>
      <c r="LZA121" s="43"/>
      <c r="LZB121" s="43"/>
      <c r="LZC121" s="43"/>
      <c r="LZD121" s="43"/>
      <c r="LZE121" s="43"/>
      <c r="LZF121" s="43"/>
      <c r="LZG121" s="43"/>
      <c r="LZH121" s="43"/>
      <c r="LZI121" s="43"/>
      <c r="LZJ121" s="43"/>
      <c r="LZK121" s="43"/>
      <c r="LZL121" s="43"/>
      <c r="LZM121" s="43"/>
      <c r="LZN121" s="43"/>
      <c r="LZO121" s="43"/>
      <c r="LZP121" s="43"/>
      <c r="LZQ121" s="43"/>
      <c r="LZR121" s="43"/>
      <c r="LZS121" s="43"/>
      <c r="LZT121" s="43"/>
      <c r="LZU121" s="43"/>
      <c r="LZV121" s="43"/>
      <c r="LZW121" s="43"/>
      <c r="LZX121" s="43"/>
      <c r="LZY121" s="43"/>
      <c r="LZZ121" s="43"/>
      <c r="MAA121" s="43"/>
      <c r="MAB121" s="43"/>
      <c r="MAC121" s="43"/>
      <c r="MAD121" s="43"/>
      <c r="MAE121" s="43"/>
      <c r="MAF121" s="43"/>
      <c r="MAG121" s="43"/>
      <c r="MAH121" s="43"/>
      <c r="MAI121" s="43"/>
      <c r="MAJ121" s="43"/>
      <c r="MAK121" s="43"/>
      <c r="MAL121" s="43"/>
      <c r="MAM121" s="43"/>
      <c r="MAN121" s="43"/>
      <c r="MAO121" s="43"/>
      <c r="MAP121" s="43"/>
      <c r="MAQ121" s="43"/>
      <c r="MAR121" s="43"/>
      <c r="MAS121" s="43"/>
      <c r="MAT121" s="43"/>
      <c r="MAU121" s="43"/>
      <c r="MAV121" s="43"/>
      <c r="MAW121" s="43"/>
      <c r="MAX121" s="43"/>
      <c r="MAY121" s="43"/>
      <c r="MAZ121" s="43"/>
      <c r="MBA121" s="43"/>
      <c r="MBB121" s="43"/>
      <c r="MBC121" s="43"/>
      <c r="MBD121" s="43"/>
      <c r="MBE121" s="43"/>
      <c r="MBF121" s="43"/>
      <c r="MBG121" s="43"/>
      <c r="MBH121" s="43"/>
      <c r="MBI121" s="43"/>
      <c r="MBJ121" s="43"/>
      <c r="MBK121" s="43"/>
      <c r="MBL121" s="43"/>
      <c r="MBM121" s="43"/>
      <c r="MBN121" s="43"/>
      <c r="MBO121" s="43"/>
      <c r="MBP121" s="43"/>
      <c r="MBQ121" s="43"/>
      <c r="MBR121" s="43"/>
      <c r="MBS121" s="43"/>
      <c r="MBT121" s="43"/>
      <c r="MBU121" s="43"/>
      <c r="MBV121" s="43"/>
      <c r="MBW121" s="43"/>
      <c r="MBX121" s="43"/>
      <c r="MBY121" s="43"/>
      <c r="MBZ121" s="43"/>
      <c r="MCA121" s="43"/>
      <c r="MCB121" s="43"/>
      <c r="MCC121" s="43"/>
      <c r="MCD121" s="43"/>
      <c r="MCE121" s="43"/>
      <c r="MCF121" s="43"/>
      <c r="MCG121" s="43"/>
      <c r="MCH121" s="43"/>
      <c r="MCI121" s="43"/>
      <c r="MCJ121" s="43"/>
      <c r="MCK121" s="43"/>
      <c r="MCL121" s="43"/>
      <c r="MCM121" s="43"/>
      <c r="MCN121" s="43"/>
      <c r="MCO121" s="43"/>
      <c r="MCP121" s="43"/>
      <c r="MCQ121" s="43"/>
      <c r="MCR121" s="43"/>
      <c r="MCS121" s="43"/>
      <c r="MCT121" s="43"/>
      <c r="MCU121" s="43"/>
      <c r="MCV121" s="43"/>
      <c r="MCW121" s="43"/>
      <c r="MCX121" s="43"/>
      <c r="MCY121" s="43"/>
      <c r="MCZ121" s="43"/>
      <c r="MDA121" s="43"/>
      <c r="MDB121" s="43"/>
      <c r="MDC121" s="43"/>
      <c r="MDD121" s="43"/>
      <c r="MDE121" s="43"/>
      <c r="MDF121" s="43"/>
      <c r="MDG121" s="43"/>
      <c r="MDH121" s="43"/>
      <c r="MDI121" s="43"/>
      <c r="MDJ121" s="43"/>
      <c r="MDK121" s="43"/>
      <c r="MDL121" s="43"/>
      <c r="MDM121" s="43"/>
      <c r="MDN121" s="43"/>
      <c r="MDO121" s="43"/>
      <c r="MDP121" s="43"/>
      <c r="MDQ121" s="43"/>
      <c r="MDR121" s="43"/>
      <c r="MDS121" s="43"/>
      <c r="MDT121" s="43"/>
      <c r="MDU121" s="43"/>
      <c r="MDV121" s="43"/>
      <c r="MDW121" s="43"/>
      <c r="MDX121" s="43"/>
      <c r="MDY121" s="43"/>
      <c r="MDZ121" s="43"/>
      <c r="MEA121" s="43"/>
      <c r="MEB121" s="43"/>
      <c r="MEC121" s="43"/>
      <c r="MED121" s="43"/>
      <c r="MEE121" s="43"/>
      <c r="MEF121" s="43"/>
      <c r="MEG121" s="43"/>
      <c r="MEH121" s="43"/>
      <c r="MEI121" s="43"/>
      <c r="MEJ121" s="43"/>
      <c r="MEK121" s="43"/>
      <c r="MEL121" s="43"/>
      <c r="MEM121" s="43"/>
      <c r="MEN121" s="43"/>
      <c r="MEO121" s="43"/>
      <c r="MEP121" s="43"/>
      <c r="MEQ121" s="43"/>
      <c r="MER121" s="43"/>
      <c r="MES121" s="43"/>
      <c r="MET121" s="43"/>
      <c r="MEU121" s="43"/>
      <c r="MEV121" s="43"/>
      <c r="MEW121" s="43"/>
      <c r="MEX121" s="43"/>
      <c r="MEY121" s="43"/>
      <c r="MEZ121" s="43"/>
      <c r="MFA121" s="43"/>
      <c r="MFB121" s="43"/>
      <c r="MFC121" s="43"/>
      <c r="MFD121" s="43"/>
      <c r="MFE121" s="43"/>
      <c r="MFF121" s="43"/>
      <c r="MFG121" s="43"/>
      <c r="MFH121" s="43"/>
      <c r="MFI121" s="43"/>
      <c r="MFJ121" s="43"/>
      <c r="MFK121" s="43"/>
      <c r="MFL121" s="43"/>
      <c r="MFM121" s="43"/>
      <c r="MFN121" s="43"/>
      <c r="MFO121" s="43"/>
      <c r="MFP121" s="43"/>
      <c r="MFQ121" s="43"/>
      <c r="MFR121" s="43"/>
      <c r="MFS121" s="43"/>
      <c r="MFT121" s="43"/>
      <c r="MFU121" s="43"/>
      <c r="MFV121" s="43"/>
      <c r="MFW121" s="43"/>
      <c r="MFX121" s="43"/>
      <c r="MFY121" s="43"/>
      <c r="MFZ121" s="43"/>
      <c r="MGA121" s="43"/>
      <c r="MGB121" s="43"/>
      <c r="MGC121" s="43"/>
      <c r="MGD121" s="43"/>
      <c r="MGE121" s="43"/>
      <c r="MGF121" s="43"/>
      <c r="MGG121" s="43"/>
      <c r="MGH121" s="43"/>
      <c r="MGI121" s="43"/>
      <c r="MGJ121" s="43"/>
      <c r="MGK121" s="43"/>
      <c r="MGL121" s="43"/>
      <c r="MGM121" s="43"/>
      <c r="MGN121" s="43"/>
      <c r="MGO121" s="43"/>
      <c r="MGP121" s="43"/>
      <c r="MGQ121" s="43"/>
      <c r="MGR121" s="43"/>
      <c r="MGS121" s="43"/>
      <c r="MGT121" s="43"/>
      <c r="MGU121" s="43"/>
      <c r="MGV121" s="43"/>
      <c r="MGW121" s="43"/>
      <c r="MGX121" s="43"/>
      <c r="MGY121" s="43"/>
      <c r="MGZ121" s="43"/>
      <c r="MHA121" s="43"/>
      <c r="MHB121" s="43"/>
      <c r="MHC121" s="43"/>
      <c r="MHD121" s="43"/>
      <c r="MHE121" s="43"/>
      <c r="MHF121" s="43"/>
      <c r="MHG121" s="43"/>
      <c r="MHH121" s="43"/>
      <c r="MHI121" s="43"/>
      <c r="MHJ121" s="43"/>
      <c r="MHK121" s="43"/>
      <c r="MHL121" s="43"/>
      <c r="MHM121" s="43"/>
      <c r="MHN121" s="43"/>
      <c r="MHO121" s="43"/>
      <c r="MHP121" s="43"/>
      <c r="MHQ121" s="43"/>
      <c r="MHR121" s="43"/>
      <c r="MHS121" s="43"/>
      <c r="MHT121" s="43"/>
      <c r="MHU121" s="43"/>
      <c r="MHV121" s="43"/>
      <c r="MHW121" s="43"/>
      <c r="MHX121" s="43"/>
      <c r="MHY121" s="43"/>
      <c r="MHZ121" s="43"/>
      <c r="MIA121" s="43"/>
      <c r="MIB121" s="43"/>
      <c r="MIC121" s="43"/>
      <c r="MID121" s="43"/>
      <c r="MIE121" s="43"/>
      <c r="MIF121" s="43"/>
      <c r="MIG121" s="43"/>
      <c r="MIH121" s="43"/>
      <c r="MII121" s="43"/>
      <c r="MIJ121" s="43"/>
      <c r="MIK121" s="43"/>
      <c r="MIL121" s="43"/>
      <c r="MIM121" s="43"/>
      <c r="MIN121" s="43"/>
      <c r="MIO121" s="43"/>
      <c r="MIP121" s="43"/>
      <c r="MIQ121" s="43"/>
      <c r="MIR121" s="43"/>
      <c r="MIS121" s="43"/>
      <c r="MIT121" s="43"/>
      <c r="MIU121" s="43"/>
      <c r="MIV121" s="43"/>
      <c r="MIW121" s="43"/>
      <c r="MIX121" s="43"/>
      <c r="MIY121" s="43"/>
      <c r="MIZ121" s="43"/>
      <c r="MJA121" s="43"/>
      <c r="MJB121" s="43"/>
      <c r="MJC121" s="43"/>
      <c r="MJD121" s="43"/>
      <c r="MJE121" s="43"/>
      <c r="MJF121" s="43"/>
      <c r="MJG121" s="43"/>
      <c r="MJH121" s="43"/>
      <c r="MJI121" s="43"/>
      <c r="MJJ121" s="43"/>
      <c r="MJK121" s="43"/>
      <c r="MJL121" s="43"/>
      <c r="MJM121" s="43"/>
      <c r="MJN121" s="43"/>
      <c r="MJO121" s="43"/>
      <c r="MJP121" s="43"/>
      <c r="MJQ121" s="43"/>
      <c r="MJR121" s="43"/>
      <c r="MJS121" s="43"/>
      <c r="MJT121" s="43"/>
      <c r="MJU121" s="43"/>
      <c r="MJV121" s="43"/>
      <c r="MJW121" s="43"/>
      <c r="MJX121" s="43"/>
      <c r="MJY121" s="43"/>
      <c r="MJZ121" s="43"/>
      <c r="MKA121" s="43"/>
      <c r="MKB121" s="43"/>
      <c r="MKC121" s="43"/>
      <c r="MKD121" s="43"/>
      <c r="MKE121" s="43"/>
      <c r="MKF121" s="43"/>
      <c r="MKG121" s="43"/>
      <c r="MKH121" s="43"/>
      <c r="MKI121" s="43"/>
      <c r="MKJ121" s="43"/>
      <c r="MKK121" s="43"/>
      <c r="MKL121" s="43"/>
      <c r="MKM121" s="43"/>
      <c r="MKN121" s="43"/>
      <c r="MKO121" s="43"/>
      <c r="MKP121" s="43"/>
      <c r="MKQ121" s="43"/>
      <c r="MKR121" s="43"/>
      <c r="MKS121" s="43"/>
      <c r="MKT121" s="43"/>
      <c r="MKU121" s="43"/>
      <c r="MKV121" s="43"/>
      <c r="MKW121" s="43"/>
      <c r="MKX121" s="43"/>
      <c r="MKY121" s="43"/>
      <c r="MKZ121" s="43"/>
      <c r="MLA121" s="43"/>
      <c r="MLB121" s="43"/>
      <c r="MLC121" s="43"/>
      <c r="MLD121" s="43"/>
      <c r="MLE121" s="43"/>
      <c r="MLF121" s="43"/>
      <c r="MLG121" s="43"/>
      <c r="MLH121" s="43"/>
      <c r="MLI121" s="43"/>
      <c r="MLJ121" s="43"/>
      <c r="MLK121" s="43"/>
      <c r="MLL121" s="43"/>
      <c r="MLM121" s="43"/>
      <c r="MLN121" s="43"/>
      <c r="MLO121" s="43"/>
      <c r="MLP121" s="43"/>
      <c r="MLQ121" s="43"/>
      <c r="MLR121" s="43"/>
      <c r="MLS121" s="43"/>
      <c r="MLT121" s="43"/>
      <c r="MLU121" s="43"/>
      <c r="MLV121" s="43"/>
      <c r="MLW121" s="43"/>
      <c r="MLX121" s="43"/>
      <c r="MLY121" s="43"/>
      <c r="MLZ121" s="43"/>
      <c r="MMA121" s="43"/>
      <c r="MMB121" s="43"/>
      <c r="MMC121" s="43"/>
      <c r="MMD121" s="43"/>
      <c r="MME121" s="43"/>
      <c r="MMF121" s="43"/>
      <c r="MMG121" s="43"/>
      <c r="MMH121" s="43"/>
      <c r="MMI121" s="43"/>
      <c r="MMJ121" s="43"/>
      <c r="MMK121" s="43"/>
      <c r="MML121" s="43"/>
      <c r="MMM121" s="43"/>
      <c r="MMN121" s="43"/>
      <c r="MMO121" s="43"/>
      <c r="MMP121" s="43"/>
      <c r="MMQ121" s="43"/>
      <c r="MMR121" s="43"/>
      <c r="MMS121" s="43"/>
      <c r="MMT121" s="43"/>
      <c r="MMU121" s="43"/>
      <c r="MMV121" s="43"/>
      <c r="MMW121" s="43"/>
      <c r="MMX121" s="43"/>
      <c r="MMY121" s="43"/>
      <c r="MMZ121" s="43"/>
      <c r="MNA121" s="43"/>
      <c r="MNB121" s="43"/>
      <c r="MNC121" s="43"/>
      <c r="MND121" s="43"/>
      <c r="MNE121" s="43"/>
      <c r="MNF121" s="43"/>
      <c r="MNG121" s="43"/>
      <c r="MNH121" s="43"/>
      <c r="MNI121" s="43"/>
      <c r="MNJ121" s="43"/>
      <c r="MNK121" s="43"/>
      <c r="MNL121" s="43"/>
      <c r="MNM121" s="43"/>
      <c r="MNN121" s="43"/>
      <c r="MNO121" s="43"/>
      <c r="MNP121" s="43"/>
      <c r="MNQ121" s="43"/>
      <c r="MNR121" s="43"/>
      <c r="MNS121" s="43"/>
      <c r="MNT121" s="43"/>
      <c r="MNU121" s="43"/>
      <c r="MNV121" s="43"/>
      <c r="MNW121" s="43"/>
      <c r="MNX121" s="43"/>
      <c r="MNY121" s="43"/>
      <c r="MNZ121" s="43"/>
      <c r="MOA121" s="43"/>
      <c r="MOB121" s="43"/>
      <c r="MOC121" s="43"/>
      <c r="MOD121" s="43"/>
      <c r="MOE121" s="43"/>
      <c r="MOF121" s="43"/>
      <c r="MOG121" s="43"/>
      <c r="MOH121" s="43"/>
      <c r="MOI121" s="43"/>
      <c r="MOJ121" s="43"/>
      <c r="MOK121" s="43"/>
      <c r="MOL121" s="43"/>
      <c r="MOM121" s="43"/>
      <c r="MON121" s="43"/>
      <c r="MOO121" s="43"/>
      <c r="MOP121" s="43"/>
      <c r="MOQ121" s="43"/>
      <c r="MOR121" s="43"/>
      <c r="MOS121" s="43"/>
      <c r="MOT121" s="43"/>
      <c r="MOU121" s="43"/>
      <c r="MOV121" s="43"/>
      <c r="MOW121" s="43"/>
      <c r="MOX121" s="43"/>
      <c r="MOY121" s="43"/>
      <c r="MOZ121" s="43"/>
      <c r="MPA121" s="43"/>
      <c r="MPB121" s="43"/>
      <c r="MPC121" s="43"/>
      <c r="MPD121" s="43"/>
      <c r="MPE121" s="43"/>
      <c r="MPF121" s="43"/>
      <c r="MPG121" s="43"/>
      <c r="MPH121" s="43"/>
      <c r="MPI121" s="43"/>
      <c r="MPJ121" s="43"/>
      <c r="MPK121" s="43"/>
      <c r="MPL121" s="43"/>
      <c r="MPM121" s="43"/>
      <c r="MPN121" s="43"/>
      <c r="MPO121" s="43"/>
      <c r="MPP121" s="43"/>
      <c r="MPQ121" s="43"/>
      <c r="MPR121" s="43"/>
      <c r="MPS121" s="43"/>
      <c r="MPT121" s="43"/>
      <c r="MPU121" s="43"/>
      <c r="MPV121" s="43"/>
      <c r="MPW121" s="43"/>
      <c r="MPX121" s="43"/>
      <c r="MPY121" s="43"/>
      <c r="MPZ121" s="43"/>
      <c r="MQA121" s="43"/>
      <c r="MQB121" s="43"/>
      <c r="MQC121" s="43"/>
      <c r="MQD121" s="43"/>
      <c r="MQE121" s="43"/>
      <c r="MQF121" s="43"/>
      <c r="MQG121" s="43"/>
      <c r="MQH121" s="43"/>
      <c r="MQI121" s="43"/>
      <c r="MQJ121" s="43"/>
      <c r="MQK121" s="43"/>
      <c r="MQL121" s="43"/>
      <c r="MQM121" s="43"/>
      <c r="MQN121" s="43"/>
      <c r="MQO121" s="43"/>
      <c r="MQP121" s="43"/>
      <c r="MQQ121" s="43"/>
      <c r="MQR121" s="43"/>
      <c r="MQS121" s="43"/>
      <c r="MQT121" s="43"/>
      <c r="MQU121" s="43"/>
      <c r="MQV121" s="43"/>
      <c r="MQW121" s="43"/>
      <c r="MQX121" s="43"/>
      <c r="MQY121" s="43"/>
      <c r="MQZ121" s="43"/>
      <c r="MRA121" s="43"/>
      <c r="MRB121" s="43"/>
      <c r="MRC121" s="43"/>
      <c r="MRD121" s="43"/>
      <c r="MRE121" s="43"/>
      <c r="MRF121" s="43"/>
      <c r="MRG121" s="43"/>
      <c r="MRH121" s="43"/>
      <c r="MRI121" s="43"/>
      <c r="MRJ121" s="43"/>
      <c r="MRK121" s="43"/>
      <c r="MRL121" s="43"/>
      <c r="MRM121" s="43"/>
      <c r="MRN121" s="43"/>
      <c r="MRO121" s="43"/>
      <c r="MRP121" s="43"/>
      <c r="MRQ121" s="43"/>
      <c r="MRR121" s="43"/>
      <c r="MRS121" s="43"/>
      <c r="MRT121" s="43"/>
      <c r="MRU121" s="43"/>
      <c r="MRV121" s="43"/>
      <c r="MRW121" s="43"/>
      <c r="MRX121" s="43"/>
      <c r="MRY121" s="43"/>
      <c r="MRZ121" s="43"/>
      <c r="MSA121" s="43"/>
      <c r="MSB121" s="43"/>
      <c r="MSC121" s="43"/>
      <c r="MSD121" s="43"/>
      <c r="MSE121" s="43"/>
      <c r="MSF121" s="43"/>
      <c r="MSG121" s="43"/>
      <c r="MSH121" s="43"/>
      <c r="MSI121" s="43"/>
      <c r="MSJ121" s="43"/>
      <c r="MSK121" s="43"/>
      <c r="MSL121" s="43"/>
      <c r="MSM121" s="43"/>
      <c r="MSN121" s="43"/>
      <c r="MSO121" s="43"/>
      <c r="MSP121" s="43"/>
      <c r="MSQ121" s="43"/>
      <c r="MSR121" s="43"/>
      <c r="MSS121" s="43"/>
      <c r="MST121" s="43"/>
      <c r="MSU121" s="43"/>
      <c r="MSV121" s="43"/>
      <c r="MSW121" s="43"/>
      <c r="MSX121" s="43"/>
      <c r="MSY121" s="43"/>
      <c r="MSZ121" s="43"/>
      <c r="MTA121" s="43"/>
      <c r="MTB121" s="43"/>
      <c r="MTC121" s="43"/>
      <c r="MTD121" s="43"/>
      <c r="MTE121" s="43"/>
      <c r="MTF121" s="43"/>
      <c r="MTG121" s="43"/>
      <c r="MTH121" s="43"/>
      <c r="MTI121" s="43"/>
      <c r="MTJ121" s="43"/>
      <c r="MTK121" s="43"/>
      <c r="MTL121" s="43"/>
      <c r="MTM121" s="43"/>
      <c r="MTN121" s="43"/>
      <c r="MTO121" s="43"/>
      <c r="MTP121" s="43"/>
      <c r="MTQ121" s="43"/>
      <c r="MTR121" s="43"/>
      <c r="MTS121" s="43"/>
      <c r="MTT121" s="43"/>
      <c r="MTU121" s="43"/>
      <c r="MTV121" s="43"/>
      <c r="MTW121" s="43"/>
      <c r="MTX121" s="43"/>
      <c r="MTY121" s="43"/>
      <c r="MTZ121" s="43"/>
      <c r="MUA121" s="43"/>
      <c r="MUB121" s="43"/>
      <c r="MUC121" s="43"/>
      <c r="MUD121" s="43"/>
      <c r="MUE121" s="43"/>
      <c r="MUF121" s="43"/>
      <c r="MUG121" s="43"/>
      <c r="MUH121" s="43"/>
      <c r="MUI121" s="43"/>
      <c r="MUJ121" s="43"/>
      <c r="MUK121" s="43"/>
      <c r="MUL121" s="43"/>
      <c r="MUM121" s="43"/>
      <c r="MUN121" s="43"/>
      <c r="MUO121" s="43"/>
      <c r="MUP121" s="43"/>
      <c r="MUQ121" s="43"/>
      <c r="MUR121" s="43"/>
      <c r="MUS121" s="43"/>
      <c r="MUT121" s="43"/>
      <c r="MUU121" s="43"/>
      <c r="MUV121" s="43"/>
      <c r="MUW121" s="43"/>
      <c r="MUX121" s="43"/>
      <c r="MUY121" s="43"/>
      <c r="MUZ121" s="43"/>
      <c r="MVA121" s="43"/>
      <c r="MVB121" s="43"/>
      <c r="MVC121" s="43"/>
      <c r="MVD121" s="43"/>
      <c r="MVE121" s="43"/>
      <c r="MVF121" s="43"/>
      <c r="MVG121" s="43"/>
      <c r="MVH121" s="43"/>
      <c r="MVI121" s="43"/>
      <c r="MVJ121" s="43"/>
      <c r="MVK121" s="43"/>
      <c r="MVL121" s="43"/>
      <c r="MVM121" s="43"/>
      <c r="MVN121" s="43"/>
      <c r="MVO121" s="43"/>
      <c r="MVP121" s="43"/>
      <c r="MVQ121" s="43"/>
      <c r="MVR121" s="43"/>
      <c r="MVS121" s="43"/>
      <c r="MVT121" s="43"/>
      <c r="MVU121" s="43"/>
      <c r="MVV121" s="43"/>
      <c r="MVW121" s="43"/>
      <c r="MVX121" s="43"/>
      <c r="MVY121" s="43"/>
      <c r="MVZ121" s="43"/>
      <c r="MWA121" s="43"/>
      <c r="MWB121" s="43"/>
      <c r="MWC121" s="43"/>
      <c r="MWD121" s="43"/>
      <c r="MWE121" s="43"/>
      <c r="MWF121" s="43"/>
      <c r="MWG121" s="43"/>
      <c r="MWH121" s="43"/>
      <c r="MWI121" s="43"/>
      <c r="MWJ121" s="43"/>
      <c r="MWK121" s="43"/>
      <c r="MWL121" s="43"/>
      <c r="MWM121" s="43"/>
      <c r="MWN121" s="43"/>
      <c r="MWO121" s="43"/>
      <c r="MWP121" s="43"/>
      <c r="MWQ121" s="43"/>
      <c r="MWR121" s="43"/>
      <c r="MWS121" s="43"/>
      <c r="MWT121" s="43"/>
      <c r="MWU121" s="43"/>
      <c r="MWV121" s="43"/>
      <c r="MWW121" s="43"/>
      <c r="MWX121" s="43"/>
      <c r="MWY121" s="43"/>
      <c r="MWZ121" s="43"/>
      <c r="MXA121" s="43"/>
      <c r="MXB121" s="43"/>
      <c r="MXC121" s="43"/>
      <c r="MXD121" s="43"/>
      <c r="MXE121" s="43"/>
      <c r="MXF121" s="43"/>
      <c r="MXG121" s="43"/>
      <c r="MXH121" s="43"/>
      <c r="MXI121" s="43"/>
      <c r="MXJ121" s="43"/>
      <c r="MXK121" s="43"/>
      <c r="MXL121" s="43"/>
      <c r="MXM121" s="43"/>
      <c r="MXN121" s="43"/>
      <c r="MXO121" s="43"/>
      <c r="MXP121" s="43"/>
      <c r="MXQ121" s="43"/>
      <c r="MXR121" s="43"/>
      <c r="MXS121" s="43"/>
      <c r="MXT121" s="43"/>
      <c r="MXU121" s="43"/>
      <c r="MXV121" s="43"/>
      <c r="MXW121" s="43"/>
      <c r="MXX121" s="43"/>
      <c r="MXY121" s="43"/>
      <c r="MXZ121" s="43"/>
      <c r="MYA121" s="43"/>
      <c r="MYB121" s="43"/>
      <c r="MYC121" s="43"/>
      <c r="MYD121" s="43"/>
      <c r="MYE121" s="43"/>
      <c r="MYF121" s="43"/>
      <c r="MYG121" s="43"/>
      <c r="MYH121" s="43"/>
      <c r="MYI121" s="43"/>
      <c r="MYJ121" s="43"/>
      <c r="MYK121" s="43"/>
      <c r="MYL121" s="43"/>
      <c r="MYM121" s="43"/>
      <c r="MYN121" s="43"/>
      <c r="MYO121" s="43"/>
      <c r="MYP121" s="43"/>
      <c r="MYQ121" s="43"/>
      <c r="MYR121" s="43"/>
      <c r="MYS121" s="43"/>
      <c r="MYT121" s="43"/>
      <c r="MYU121" s="43"/>
      <c r="MYV121" s="43"/>
      <c r="MYW121" s="43"/>
      <c r="MYX121" s="43"/>
      <c r="MYY121" s="43"/>
      <c r="MYZ121" s="43"/>
      <c r="MZA121" s="43"/>
      <c r="MZB121" s="43"/>
      <c r="MZC121" s="43"/>
      <c r="MZD121" s="43"/>
      <c r="MZE121" s="43"/>
      <c r="MZF121" s="43"/>
      <c r="MZG121" s="43"/>
      <c r="MZH121" s="43"/>
      <c r="MZI121" s="43"/>
      <c r="MZJ121" s="43"/>
      <c r="MZK121" s="43"/>
      <c r="MZL121" s="43"/>
      <c r="MZM121" s="43"/>
      <c r="MZN121" s="43"/>
      <c r="MZO121" s="43"/>
      <c r="MZP121" s="43"/>
      <c r="MZQ121" s="43"/>
      <c r="MZR121" s="43"/>
      <c r="MZS121" s="43"/>
      <c r="MZT121" s="43"/>
      <c r="MZU121" s="43"/>
      <c r="MZV121" s="43"/>
      <c r="MZW121" s="43"/>
      <c r="MZX121" s="43"/>
      <c r="MZY121" s="43"/>
      <c r="MZZ121" s="43"/>
      <c r="NAA121" s="43"/>
      <c r="NAB121" s="43"/>
      <c r="NAC121" s="43"/>
      <c r="NAD121" s="43"/>
      <c r="NAE121" s="43"/>
      <c r="NAF121" s="43"/>
      <c r="NAG121" s="43"/>
      <c r="NAH121" s="43"/>
      <c r="NAI121" s="43"/>
      <c r="NAJ121" s="43"/>
      <c r="NAK121" s="43"/>
      <c r="NAL121" s="43"/>
      <c r="NAM121" s="43"/>
      <c r="NAN121" s="43"/>
      <c r="NAO121" s="43"/>
      <c r="NAP121" s="43"/>
      <c r="NAQ121" s="43"/>
      <c r="NAR121" s="43"/>
      <c r="NAS121" s="43"/>
      <c r="NAT121" s="43"/>
      <c r="NAU121" s="43"/>
      <c r="NAV121" s="43"/>
      <c r="NAW121" s="43"/>
      <c r="NAX121" s="43"/>
      <c r="NAY121" s="43"/>
      <c r="NAZ121" s="43"/>
      <c r="NBA121" s="43"/>
      <c r="NBB121" s="43"/>
      <c r="NBC121" s="43"/>
      <c r="NBD121" s="43"/>
      <c r="NBE121" s="43"/>
      <c r="NBF121" s="43"/>
      <c r="NBG121" s="43"/>
      <c r="NBH121" s="43"/>
      <c r="NBI121" s="43"/>
      <c r="NBJ121" s="43"/>
      <c r="NBK121" s="43"/>
      <c r="NBL121" s="43"/>
      <c r="NBM121" s="43"/>
      <c r="NBN121" s="43"/>
      <c r="NBO121" s="43"/>
      <c r="NBP121" s="43"/>
      <c r="NBQ121" s="43"/>
      <c r="NBR121" s="43"/>
      <c r="NBS121" s="43"/>
      <c r="NBT121" s="43"/>
      <c r="NBU121" s="43"/>
      <c r="NBV121" s="43"/>
      <c r="NBW121" s="43"/>
      <c r="NBX121" s="43"/>
      <c r="NBY121" s="43"/>
      <c r="NBZ121" s="43"/>
      <c r="NCA121" s="43"/>
      <c r="NCB121" s="43"/>
      <c r="NCC121" s="43"/>
      <c r="NCD121" s="43"/>
      <c r="NCE121" s="43"/>
      <c r="NCF121" s="43"/>
      <c r="NCG121" s="43"/>
      <c r="NCH121" s="43"/>
      <c r="NCI121" s="43"/>
      <c r="NCJ121" s="43"/>
      <c r="NCK121" s="43"/>
      <c r="NCL121" s="43"/>
      <c r="NCM121" s="43"/>
      <c r="NCN121" s="43"/>
      <c r="NCO121" s="43"/>
      <c r="NCP121" s="43"/>
      <c r="NCQ121" s="43"/>
      <c r="NCR121" s="43"/>
      <c r="NCS121" s="43"/>
      <c r="NCT121" s="43"/>
      <c r="NCU121" s="43"/>
      <c r="NCV121" s="43"/>
      <c r="NCW121" s="43"/>
      <c r="NCX121" s="43"/>
      <c r="NCY121" s="43"/>
      <c r="NCZ121" s="43"/>
      <c r="NDA121" s="43"/>
      <c r="NDB121" s="43"/>
      <c r="NDC121" s="43"/>
      <c r="NDD121" s="43"/>
      <c r="NDE121" s="43"/>
      <c r="NDF121" s="43"/>
      <c r="NDG121" s="43"/>
      <c r="NDH121" s="43"/>
      <c r="NDI121" s="43"/>
      <c r="NDJ121" s="43"/>
      <c r="NDK121" s="43"/>
      <c r="NDL121" s="43"/>
      <c r="NDM121" s="43"/>
      <c r="NDN121" s="43"/>
      <c r="NDO121" s="43"/>
      <c r="NDP121" s="43"/>
      <c r="NDQ121" s="43"/>
      <c r="NDR121" s="43"/>
      <c r="NDS121" s="43"/>
      <c r="NDT121" s="43"/>
      <c r="NDU121" s="43"/>
      <c r="NDV121" s="43"/>
      <c r="NDW121" s="43"/>
      <c r="NDX121" s="43"/>
      <c r="NDY121" s="43"/>
      <c r="NDZ121" s="43"/>
      <c r="NEA121" s="43"/>
      <c r="NEB121" s="43"/>
      <c r="NEC121" s="43"/>
      <c r="NED121" s="43"/>
      <c r="NEE121" s="43"/>
      <c r="NEF121" s="43"/>
      <c r="NEG121" s="43"/>
      <c r="NEH121" s="43"/>
      <c r="NEI121" s="43"/>
      <c r="NEJ121" s="43"/>
      <c r="NEK121" s="43"/>
      <c r="NEL121" s="43"/>
      <c r="NEM121" s="43"/>
      <c r="NEN121" s="43"/>
      <c r="NEO121" s="43"/>
      <c r="NEP121" s="43"/>
      <c r="NEQ121" s="43"/>
      <c r="NER121" s="43"/>
      <c r="NES121" s="43"/>
      <c r="NET121" s="43"/>
      <c r="NEU121" s="43"/>
      <c r="NEV121" s="43"/>
      <c r="NEW121" s="43"/>
      <c r="NEX121" s="43"/>
      <c r="NEY121" s="43"/>
      <c r="NEZ121" s="43"/>
      <c r="NFA121" s="43"/>
      <c r="NFB121" s="43"/>
      <c r="NFC121" s="43"/>
      <c r="NFD121" s="43"/>
      <c r="NFE121" s="43"/>
      <c r="NFF121" s="43"/>
      <c r="NFG121" s="43"/>
      <c r="NFH121" s="43"/>
      <c r="NFI121" s="43"/>
      <c r="NFJ121" s="43"/>
      <c r="NFK121" s="43"/>
      <c r="NFL121" s="43"/>
      <c r="NFM121" s="43"/>
      <c r="NFN121" s="43"/>
      <c r="NFO121" s="43"/>
      <c r="NFP121" s="43"/>
      <c r="NFQ121" s="43"/>
      <c r="NFR121" s="43"/>
      <c r="NFS121" s="43"/>
      <c r="NFT121" s="43"/>
      <c r="NFU121" s="43"/>
      <c r="NFV121" s="43"/>
      <c r="NFW121" s="43"/>
      <c r="NFX121" s="43"/>
      <c r="NFY121" s="43"/>
      <c r="NFZ121" s="43"/>
      <c r="NGA121" s="43"/>
      <c r="NGB121" s="43"/>
      <c r="NGC121" s="43"/>
      <c r="NGD121" s="43"/>
      <c r="NGE121" s="43"/>
      <c r="NGF121" s="43"/>
      <c r="NGG121" s="43"/>
      <c r="NGH121" s="43"/>
      <c r="NGI121" s="43"/>
      <c r="NGJ121" s="43"/>
      <c r="NGK121" s="43"/>
      <c r="NGL121" s="43"/>
      <c r="NGM121" s="43"/>
      <c r="NGN121" s="43"/>
      <c r="NGO121" s="43"/>
      <c r="NGP121" s="43"/>
      <c r="NGQ121" s="43"/>
      <c r="NGR121" s="43"/>
      <c r="NGS121" s="43"/>
      <c r="NGT121" s="43"/>
      <c r="NGU121" s="43"/>
      <c r="NGV121" s="43"/>
      <c r="NGW121" s="43"/>
      <c r="NGX121" s="43"/>
      <c r="NGY121" s="43"/>
      <c r="NGZ121" s="43"/>
      <c r="NHA121" s="43"/>
      <c r="NHB121" s="43"/>
      <c r="NHC121" s="43"/>
      <c r="NHD121" s="43"/>
      <c r="NHE121" s="43"/>
      <c r="NHF121" s="43"/>
      <c r="NHG121" s="43"/>
      <c r="NHH121" s="43"/>
      <c r="NHI121" s="43"/>
      <c r="NHJ121" s="43"/>
      <c r="NHK121" s="43"/>
      <c r="NHL121" s="43"/>
      <c r="NHM121" s="43"/>
      <c r="NHN121" s="43"/>
      <c r="NHO121" s="43"/>
      <c r="NHP121" s="43"/>
      <c r="NHQ121" s="43"/>
      <c r="NHR121" s="43"/>
      <c r="NHS121" s="43"/>
      <c r="NHT121" s="43"/>
      <c r="NHU121" s="43"/>
      <c r="NHV121" s="43"/>
      <c r="NHW121" s="43"/>
      <c r="NHX121" s="43"/>
      <c r="NHY121" s="43"/>
      <c r="NHZ121" s="43"/>
      <c r="NIA121" s="43"/>
      <c r="NIB121" s="43"/>
      <c r="NIC121" s="43"/>
      <c r="NID121" s="43"/>
      <c r="NIE121" s="43"/>
      <c r="NIF121" s="43"/>
      <c r="NIG121" s="43"/>
      <c r="NIH121" s="43"/>
      <c r="NII121" s="43"/>
      <c r="NIJ121" s="43"/>
      <c r="NIK121" s="43"/>
      <c r="NIL121" s="43"/>
      <c r="NIM121" s="43"/>
      <c r="NIN121" s="43"/>
      <c r="NIO121" s="43"/>
      <c r="NIP121" s="43"/>
      <c r="NIQ121" s="43"/>
      <c r="NIR121" s="43"/>
      <c r="NIS121" s="43"/>
      <c r="NIT121" s="43"/>
      <c r="NIU121" s="43"/>
      <c r="NIV121" s="43"/>
      <c r="NIW121" s="43"/>
      <c r="NIX121" s="43"/>
      <c r="NIY121" s="43"/>
      <c r="NIZ121" s="43"/>
      <c r="NJA121" s="43"/>
      <c r="NJB121" s="43"/>
      <c r="NJC121" s="43"/>
      <c r="NJD121" s="43"/>
      <c r="NJE121" s="43"/>
      <c r="NJF121" s="43"/>
      <c r="NJG121" s="43"/>
      <c r="NJH121" s="43"/>
      <c r="NJI121" s="43"/>
      <c r="NJJ121" s="43"/>
      <c r="NJK121" s="43"/>
      <c r="NJL121" s="43"/>
      <c r="NJM121" s="43"/>
      <c r="NJN121" s="43"/>
      <c r="NJO121" s="43"/>
      <c r="NJP121" s="43"/>
      <c r="NJQ121" s="43"/>
      <c r="NJR121" s="43"/>
      <c r="NJS121" s="43"/>
      <c r="NJT121" s="43"/>
      <c r="NJU121" s="43"/>
      <c r="NJV121" s="43"/>
      <c r="NJW121" s="43"/>
      <c r="NJX121" s="43"/>
      <c r="NJY121" s="43"/>
      <c r="NJZ121" s="43"/>
      <c r="NKA121" s="43"/>
      <c r="NKB121" s="43"/>
      <c r="NKC121" s="43"/>
      <c r="NKD121" s="43"/>
      <c r="NKE121" s="43"/>
      <c r="NKF121" s="43"/>
      <c r="NKG121" s="43"/>
      <c r="NKH121" s="43"/>
      <c r="NKI121" s="43"/>
      <c r="NKJ121" s="43"/>
      <c r="NKK121" s="43"/>
      <c r="NKL121" s="43"/>
      <c r="NKM121" s="43"/>
      <c r="NKN121" s="43"/>
      <c r="NKO121" s="43"/>
      <c r="NKP121" s="43"/>
      <c r="NKQ121" s="43"/>
      <c r="NKR121" s="43"/>
      <c r="NKS121" s="43"/>
      <c r="NKT121" s="43"/>
      <c r="NKU121" s="43"/>
      <c r="NKV121" s="43"/>
      <c r="NKW121" s="43"/>
      <c r="NKX121" s="43"/>
      <c r="NKY121" s="43"/>
      <c r="NKZ121" s="43"/>
      <c r="NLA121" s="43"/>
      <c r="NLB121" s="43"/>
      <c r="NLC121" s="43"/>
      <c r="NLD121" s="43"/>
      <c r="NLE121" s="43"/>
      <c r="NLF121" s="43"/>
      <c r="NLG121" s="43"/>
      <c r="NLH121" s="43"/>
      <c r="NLI121" s="43"/>
      <c r="NLJ121" s="43"/>
      <c r="NLK121" s="43"/>
      <c r="NLL121" s="43"/>
      <c r="NLM121" s="43"/>
      <c r="NLN121" s="43"/>
      <c r="NLO121" s="43"/>
      <c r="NLP121" s="43"/>
      <c r="NLQ121" s="43"/>
      <c r="NLR121" s="43"/>
      <c r="NLS121" s="43"/>
      <c r="NLT121" s="43"/>
      <c r="NLU121" s="43"/>
      <c r="NLV121" s="43"/>
      <c r="NLW121" s="43"/>
      <c r="NLX121" s="43"/>
      <c r="NLY121" s="43"/>
      <c r="NLZ121" s="43"/>
      <c r="NMA121" s="43"/>
      <c r="NMB121" s="43"/>
      <c r="NMC121" s="43"/>
      <c r="NMD121" s="43"/>
      <c r="NME121" s="43"/>
      <c r="NMF121" s="43"/>
      <c r="NMG121" s="43"/>
      <c r="NMH121" s="43"/>
      <c r="NMI121" s="43"/>
      <c r="NMJ121" s="43"/>
      <c r="NMK121" s="43"/>
      <c r="NML121" s="43"/>
      <c r="NMM121" s="43"/>
      <c r="NMN121" s="43"/>
      <c r="NMO121" s="43"/>
      <c r="NMP121" s="43"/>
      <c r="NMQ121" s="43"/>
      <c r="NMR121" s="43"/>
      <c r="NMS121" s="43"/>
      <c r="NMT121" s="43"/>
      <c r="NMU121" s="43"/>
      <c r="NMV121" s="43"/>
      <c r="NMW121" s="43"/>
      <c r="NMX121" s="43"/>
      <c r="NMY121" s="43"/>
      <c r="NMZ121" s="43"/>
      <c r="NNA121" s="43"/>
      <c r="NNB121" s="43"/>
      <c r="NNC121" s="43"/>
      <c r="NND121" s="43"/>
      <c r="NNE121" s="43"/>
      <c r="NNF121" s="43"/>
      <c r="NNG121" s="43"/>
      <c r="NNH121" s="43"/>
      <c r="NNI121" s="43"/>
      <c r="NNJ121" s="43"/>
      <c r="NNK121" s="43"/>
      <c r="NNL121" s="43"/>
      <c r="NNM121" s="43"/>
      <c r="NNN121" s="43"/>
      <c r="NNO121" s="43"/>
      <c r="NNP121" s="43"/>
      <c r="NNQ121" s="43"/>
      <c r="NNR121" s="43"/>
      <c r="NNS121" s="43"/>
      <c r="NNT121" s="43"/>
      <c r="NNU121" s="43"/>
      <c r="NNV121" s="43"/>
      <c r="NNW121" s="43"/>
      <c r="NNX121" s="43"/>
      <c r="NNY121" s="43"/>
      <c r="NNZ121" s="43"/>
      <c r="NOA121" s="43"/>
      <c r="NOB121" s="43"/>
      <c r="NOC121" s="43"/>
      <c r="NOD121" s="43"/>
      <c r="NOE121" s="43"/>
      <c r="NOF121" s="43"/>
      <c r="NOG121" s="43"/>
      <c r="NOH121" s="43"/>
      <c r="NOI121" s="43"/>
      <c r="NOJ121" s="43"/>
      <c r="NOK121" s="43"/>
      <c r="NOL121" s="43"/>
      <c r="NOM121" s="43"/>
      <c r="NON121" s="43"/>
      <c r="NOO121" s="43"/>
      <c r="NOP121" s="43"/>
      <c r="NOQ121" s="43"/>
      <c r="NOR121" s="43"/>
      <c r="NOS121" s="43"/>
      <c r="NOT121" s="43"/>
      <c r="NOU121" s="43"/>
      <c r="NOV121" s="43"/>
      <c r="NOW121" s="43"/>
      <c r="NOX121" s="43"/>
      <c r="NOY121" s="43"/>
      <c r="NOZ121" s="43"/>
      <c r="NPA121" s="43"/>
      <c r="NPB121" s="43"/>
      <c r="NPC121" s="43"/>
      <c r="NPD121" s="43"/>
      <c r="NPE121" s="43"/>
      <c r="NPF121" s="43"/>
      <c r="NPG121" s="43"/>
      <c r="NPH121" s="43"/>
      <c r="NPI121" s="43"/>
      <c r="NPJ121" s="43"/>
      <c r="NPK121" s="43"/>
      <c r="NPL121" s="43"/>
      <c r="NPM121" s="43"/>
      <c r="NPN121" s="43"/>
      <c r="NPO121" s="43"/>
      <c r="NPP121" s="43"/>
      <c r="NPQ121" s="43"/>
      <c r="NPR121" s="43"/>
      <c r="NPS121" s="43"/>
      <c r="NPT121" s="43"/>
      <c r="NPU121" s="43"/>
      <c r="NPV121" s="43"/>
      <c r="NPW121" s="43"/>
      <c r="NPX121" s="43"/>
      <c r="NPY121" s="43"/>
      <c r="NPZ121" s="43"/>
      <c r="NQA121" s="43"/>
      <c r="NQB121" s="43"/>
      <c r="NQC121" s="43"/>
      <c r="NQD121" s="43"/>
      <c r="NQE121" s="43"/>
      <c r="NQF121" s="43"/>
      <c r="NQG121" s="43"/>
      <c r="NQH121" s="43"/>
      <c r="NQI121" s="43"/>
      <c r="NQJ121" s="43"/>
      <c r="NQK121" s="43"/>
      <c r="NQL121" s="43"/>
      <c r="NQM121" s="43"/>
      <c r="NQN121" s="43"/>
      <c r="NQO121" s="43"/>
      <c r="NQP121" s="43"/>
      <c r="NQQ121" s="43"/>
      <c r="NQR121" s="43"/>
      <c r="NQS121" s="43"/>
      <c r="NQT121" s="43"/>
      <c r="NQU121" s="43"/>
      <c r="NQV121" s="43"/>
      <c r="NQW121" s="43"/>
      <c r="NQX121" s="43"/>
      <c r="NQY121" s="43"/>
      <c r="NQZ121" s="43"/>
      <c r="NRA121" s="43"/>
      <c r="NRB121" s="43"/>
      <c r="NRC121" s="43"/>
      <c r="NRD121" s="43"/>
      <c r="NRE121" s="43"/>
      <c r="NRF121" s="43"/>
      <c r="NRG121" s="43"/>
      <c r="NRH121" s="43"/>
      <c r="NRI121" s="43"/>
      <c r="NRJ121" s="43"/>
      <c r="NRK121" s="43"/>
      <c r="NRL121" s="43"/>
      <c r="NRM121" s="43"/>
      <c r="NRN121" s="43"/>
      <c r="NRO121" s="43"/>
      <c r="NRP121" s="43"/>
      <c r="NRQ121" s="43"/>
      <c r="NRR121" s="43"/>
      <c r="NRS121" s="43"/>
      <c r="NRT121" s="43"/>
      <c r="NRU121" s="43"/>
      <c r="NRV121" s="43"/>
      <c r="NRW121" s="43"/>
      <c r="NRX121" s="43"/>
      <c r="NRY121" s="43"/>
      <c r="NRZ121" s="43"/>
      <c r="NSA121" s="43"/>
      <c r="NSB121" s="43"/>
      <c r="NSC121" s="43"/>
      <c r="NSD121" s="43"/>
      <c r="NSE121" s="43"/>
      <c r="NSF121" s="43"/>
      <c r="NSG121" s="43"/>
      <c r="NSH121" s="43"/>
      <c r="NSI121" s="43"/>
      <c r="NSJ121" s="43"/>
      <c r="NSK121" s="43"/>
      <c r="NSL121" s="43"/>
      <c r="NSM121" s="43"/>
      <c r="NSN121" s="43"/>
      <c r="NSO121" s="43"/>
      <c r="NSP121" s="43"/>
      <c r="NSQ121" s="43"/>
      <c r="NSR121" s="43"/>
      <c r="NSS121" s="43"/>
      <c r="NST121" s="43"/>
      <c r="NSU121" s="43"/>
      <c r="NSV121" s="43"/>
      <c r="NSW121" s="43"/>
      <c r="NSX121" s="43"/>
      <c r="NSY121" s="43"/>
      <c r="NSZ121" s="43"/>
      <c r="NTA121" s="43"/>
      <c r="NTB121" s="43"/>
      <c r="NTC121" s="43"/>
      <c r="NTD121" s="43"/>
      <c r="NTE121" s="43"/>
      <c r="NTF121" s="43"/>
      <c r="NTG121" s="43"/>
      <c r="NTH121" s="43"/>
      <c r="NTI121" s="43"/>
      <c r="NTJ121" s="43"/>
      <c r="NTK121" s="43"/>
      <c r="NTL121" s="43"/>
      <c r="NTM121" s="43"/>
      <c r="NTN121" s="43"/>
      <c r="NTO121" s="43"/>
      <c r="NTP121" s="43"/>
      <c r="NTQ121" s="43"/>
      <c r="NTR121" s="43"/>
      <c r="NTS121" s="43"/>
      <c r="NTT121" s="43"/>
      <c r="NTU121" s="43"/>
      <c r="NTV121" s="43"/>
      <c r="NTW121" s="43"/>
      <c r="NTX121" s="43"/>
      <c r="NTY121" s="43"/>
      <c r="NTZ121" s="43"/>
      <c r="NUA121" s="43"/>
      <c r="NUB121" s="43"/>
      <c r="NUC121" s="43"/>
      <c r="NUD121" s="43"/>
      <c r="NUE121" s="43"/>
      <c r="NUF121" s="43"/>
      <c r="NUG121" s="43"/>
      <c r="NUH121" s="43"/>
      <c r="NUI121" s="43"/>
      <c r="NUJ121" s="43"/>
      <c r="NUK121" s="43"/>
      <c r="NUL121" s="43"/>
      <c r="NUM121" s="43"/>
      <c r="NUN121" s="43"/>
      <c r="NUO121" s="43"/>
      <c r="NUP121" s="43"/>
      <c r="NUQ121" s="43"/>
      <c r="NUR121" s="43"/>
      <c r="NUS121" s="43"/>
      <c r="NUT121" s="43"/>
      <c r="NUU121" s="43"/>
      <c r="NUV121" s="43"/>
      <c r="NUW121" s="43"/>
      <c r="NUX121" s="43"/>
      <c r="NUY121" s="43"/>
      <c r="NUZ121" s="43"/>
      <c r="NVA121" s="43"/>
      <c r="NVB121" s="43"/>
      <c r="NVC121" s="43"/>
      <c r="NVD121" s="43"/>
      <c r="NVE121" s="43"/>
      <c r="NVF121" s="43"/>
      <c r="NVG121" s="43"/>
      <c r="NVH121" s="43"/>
      <c r="NVI121" s="43"/>
      <c r="NVJ121" s="43"/>
      <c r="NVK121" s="43"/>
      <c r="NVL121" s="43"/>
      <c r="NVM121" s="43"/>
      <c r="NVN121" s="43"/>
      <c r="NVO121" s="43"/>
      <c r="NVP121" s="43"/>
      <c r="NVQ121" s="43"/>
      <c r="NVR121" s="43"/>
      <c r="NVS121" s="43"/>
      <c r="NVT121" s="43"/>
      <c r="NVU121" s="43"/>
      <c r="NVV121" s="43"/>
      <c r="NVW121" s="43"/>
      <c r="NVX121" s="43"/>
      <c r="NVY121" s="43"/>
      <c r="NVZ121" s="43"/>
      <c r="NWA121" s="43"/>
      <c r="NWB121" s="43"/>
      <c r="NWC121" s="43"/>
      <c r="NWD121" s="43"/>
      <c r="NWE121" s="43"/>
      <c r="NWF121" s="43"/>
      <c r="NWG121" s="43"/>
      <c r="NWH121" s="43"/>
      <c r="NWI121" s="43"/>
      <c r="NWJ121" s="43"/>
      <c r="NWK121" s="43"/>
      <c r="NWL121" s="43"/>
      <c r="NWM121" s="43"/>
      <c r="NWN121" s="43"/>
      <c r="NWO121" s="43"/>
      <c r="NWP121" s="43"/>
      <c r="NWQ121" s="43"/>
      <c r="NWR121" s="43"/>
      <c r="NWS121" s="43"/>
      <c r="NWT121" s="43"/>
      <c r="NWU121" s="43"/>
      <c r="NWV121" s="43"/>
      <c r="NWW121" s="43"/>
      <c r="NWX121" s="43"/>
      <c r="NWY121" s="43"/>
      <c r="NWZ121" s="43"/>
      <c r="NXA121" s="43"/>
      <c r="NXB121" s="43"/>
      <c r="NXC121" s="43"/>
      <c r="NXD121" s="43"/>
      <c r="NXE121" s="43"/>
      <c r="NXF121" s="43"/>
      <c r="NXG121" s="43"/>
      <c r="NXH121" s="43"/>
      <c r="NXI121" s="43"/>
      <c r="NXJ121" s="43"/>
      <c r="NXK121" s="43"/>
      <c r="NXL121" s="43"/>
      <c r="NXM121" s="43"/>
      <c r="NXN121" s="43"/>
      <c r="NXO121" s="43"/>
      <c r="NXP121" s="43"/>
      <c r="NXQ121" s="43"/>
      <c r="NXR121" s="43"/>
      <c r="NXS121" s="43"/>
      <c r="NXT121" s="43"/>
      <c r="NXU121" s="43"/>
      <c r="NXV121" s="43"/>
      <c r="NXW121" s="43"/>
      <c r="NXX121" s="43"/>
      <c r="NXY121" s="43"/>
      <c r="NXZ121" s="43"/>
      <c r="NYA121" s="43"/>
      <c r="NYB121" s="43"/>
      <c r="NYC121" s="43"/>
      <c r="NYD121" s="43"/>
      <c r="NYE121" s="43"/>
      <c r="NYF121" s="43"/>
      <c r="NYG121" s="43"/>
      <c r="NYH121" s="43"/>
      <c r="NYI121" s="43"/>
      <c r="NYJ121" s="43"/>
      <c r="NYK121" s="43"/>
      <c r="NYL121" s="43"/>
      <c r="NYM121" s="43"/>
      <c r="NYN121" s="43"/>
      <c r="NYO121" s="43"/>
      <c r="NYP121" s="43"/>
      <c r="NYQ121" s="43"/>
      <c r="NYR121" s="43"/>
      <c r="NYS121" s="43"/>
      <c r="NYT121" s="43"/>
      <c r="NYU121" s="43"/>
      <c r="NYV121" s="43"/>
      <c r="NYW121" s="43"/>
      <c r="NYX121" s="43"/>
      <c r="NYY121" s="43"/>
      <c r="NYZ121" s="43"/>
      <c r="NZA121" s="43"/>
      <c r="NZB121" s="43"/>
      <c r="NZC121" s="43"/>
      <c r="NZD121" s="43"/>
      <c r="NZE121" s="43"/>
      <c r="NZF121" s="43"/>
      <c r="NZG121" s="43"/>
      <c r="NZH121" s="43"/>
      <c r="NZI121" s="43"/>
      <c r="NZJ121" s="43"/>
      <c r="NZK121" s="43"/>
      <c r="NZL121" s="43"/>
      <c r="NZM121" s="43"/>
      <c r="NZN121" s="43"/>
      <c r="NZO121" s="43"/>
      <c r="NZP121" s="43"/>
      <c r="NZQ121" s="43"/>
      <c r="NZR121" s="43"/>
      <c r="NZS121" s="43"/>
      <c r="NZT121" s="43"/>
      <c r="NZU121" s="43"/>
      <c r="NZV121" s="43"/>
      <c r="NZW121" s="43"/>
      <c r="NZX121" s="43"/>
      <c r="NZY121" s="43"/>
      <c r="NZZ121" s="43"/>
      <c r="OAA121" s="43"/>
      <c r="OAB121" s="43"/>
      <c r="OAC121" s="43"/>
      <c r="OAD121" s="43"/>
      <c r="OAE121" s="43"/>
      <c r="OAF121" s="43"/>
      <c r="OAG121" s="43"/>
      <c r="OAH121" s="43"/>
      <c r="OAI121" s="43"/>
      <c r="OAJ121" s="43"/>
      <c r="OAK121" s="43"/>
      <c r="OAL121" s="43"/>
      <c r="OAM121" s="43"/>
      <c r="OAN121" s="43"/>
      <c r="OAO121" s="43"/>
      <c r="OAP121" s="43"/>
      <c r="OAQ121" s="43"/>
      <c r="OAR121" s="43"/>
      <c r="OAS121" s="43"/>
      <c r="OAT121" s="43"/>
      <c r="OAU121" s="43"/>
      <c r="OAV121" s="43"/>
      <c r="OAW121" s="43"/>
      <c r="OAX121" s="43"/>
      <c r="OAY121" s="43"/>
      <c r="OAZ121" s="43"/>
      <c r="OBA121" s="43"/>
      <c r="OBB121" s="43"/>
      <c r="OBC121" s="43"/>
      <c r="OBD121" s="43"/>
      <c r="OBE121" s="43"/>
      <c r="OBF121" s="43"/>
      <c r="OBG121" s="43"/>
      <c r="OBH121" s="43"/>
      <c r="OBI121" s="43"/>
      <c r="OBJ121" s="43"/>
      <c r="OBK121" s="43"/>
      <c r="OBL121" s="43"/>
      <c r="OBM121" s="43"/>
      <c r="OBN121" s="43"/>
      <c r="OBO121" s="43"/>
      <c r="OBP121" s="43"/>
      <c r="OBQ121" s="43"/>
      <c r="OBR121" s="43"/>
      <c r="OBS121" s="43"/>
      <c r="OBT121" s="43"/>
      <c r="OBU121" s="43"/>
      <c r="OBV121" s="43"/>
      <c r="OBW121" s="43"/>
      <c r="OBX121" s="43"/>
      <c r="OBY121" s="43"/>
      <c r="OBZ121" s="43"/>
      <c r="OCA121" s="43"/>
      <c r="OCB121" s="43"/>
      <c r="OCC121" s="43"/>
      <c r="OCD121" s="43"/>
      <c r="OCE121" s="43"/>
      <c r="OCF121" s="43"/>
      <c r="OCG121" s="43"/>
      <c r="OCH121" s="43"/>
      <c r="OCI121" s="43"/>
      <c r="OCJ121" s="43"/>
      <c r="OCK121" s="43"/>
      <c r="OCL121" s="43"/>
      <c r="OCM121" s="43"/>
      <c r="OCN121" s="43"/>
      <c r="OCO121" s="43"/>
      <c r="OCP121" s="43"/>
      <c r="OCQ121" s="43"/>
      <c r="OCR121" s="43"/>
      <c r="OCS121" s="43"/>
      <c r="OCT121" s="43"/>
      <c r="OCU121" s="43"/>
      <c r="OCV121" s="43"/>
      <c r="OCW121" s="43"/>
      <c r="OCX121" s="43"/>
      <c r="OCY121" s="43"/>
      <c r="OCZ121" s="43"/>
      <c r="ODA121" s="43"/>
      <c r="ODB121" s="43"/>
      <c r="ODC121" s="43"/>
      <c r="ODD121" s="43"/>
      <c r="ODE121" s="43"/>
      <c r="ODF121" s="43"/>
      <c r="ODG121" s="43"/>
      <c r="ODH121" s="43"/>
      <c r="ODI121" s="43"/>
      <c r="ODJ121" s="43"/>
      <c r="ODK121" s="43"/>
      <c r="ODL121" s="43"/>
      <c r="ODM121" s="43"/>
      <c r="ODN121" s="43"/>
      <c r="ODO121" s="43"/>
      <c r="ODP121" s="43"/>
      <c r="ODQ121" s="43"/>
      <c r="ODR121" s="43"/>
      <c r="ODS121" s="43"/>
      <c r="ODT121" s="43"/>
      <c r="ODU121" s="43"/>
      <c r="ODV121" s="43"/>
      <c r="ODW121" s="43"/>
      <c r="ODX121" s="43"/>
      <c r="ODY121" s="43"/>
      <c r="ODZ121" s="43"/>
      <c r="OEA121" s="43"/>
      <c r="OEB121" s="43"/>
      <c r="OEC121" s="43"/>
      <c r="OED121" s="43"/>
      <c r="OEE121" s="43"/>
      <c r="OEF121" s="43"/>
      <c r="OEG121" s="43"/>
      <c r="OEH121" s="43"/>
      <c r="OEI121" s="43"/>
      <c r="OEJ121" s="43"/>
      <c r="OEK121" s="43"/>
      <c r="OEL121" s="43"/>
      <c r="OEM121" s="43"/>
      <c r="OEN121" s="43"/>
      <c r="OEO121" s="43"/>
      <c r="OEP121" s="43"/>
      <c r="OEQ121" s="43"/>
      <c r="OER121" s="43"/>
      <c r="OES121" s="43"/>
      <c r="OET121" s="43"/>
      <c r="OEU121" s="43"/>
      <c r="OEV121" s="43"/>
      <c r="OEW121" s="43"/>
      <c r="OEX121" s="43"/>
      <c r="OEY121" s="43"/>
      <c r="OEZ121" s="43"/>
      <c r="OFA121" s="43"/>
      <c r="OFB121" s="43"/>
      <c r="OFC121" s="43"/>
      <c r="OFD121" s="43"/>
      <c r="OFE121" s="43"/>
      <c r="OFF121" s="43"/>
      <c r="OFG121" s="43"/>
      <c r="OFH121" s="43"/>
      <c r="OFI121" s="43"/>
      <c r="OFJ121" s="43"/>
      <c r="OFK121" s="43"/>
      <c r="OFL121" s="43"/>
      <c r="OFM121" s="43"/>
      <c r="OFN121" s="43"/>
      <c r="OFO121" s="43"/>
      <c r="OFP121" s="43"/>
      <c r="OFQ121" s="43"/>
      <c r="OFR121" s="43"/>
      <c r="OFS121" s="43"/>
      <c r="OFT121" s="43"/>
      <c r="OFU121" s="43"/>
      <c r="OFV121" s="43"/>
      <c r="OFW121" s="43"/>
      <c r="OFX121" s="43"/>
      <c r="OFY121" s="43"/>
      <c r="OFZ121" s="43"/>
      <c r="OGA121" s="43"/>
      <c r="OGB121" s="43"/>
      <c r="OGC121" s="43"/>
      <c r="OGD121" s="43"/>
      <c r="OGE121" s="43"/>
      <c r="OGF121" s="43"/>
      <c r="OGG121" s="43"/>
      <c r="OGH121" s="43"/>
      <c r="OGI121" s="43"/>
      <c r="OGJ121" s="43"/>
      <c r="OGK121" s="43"/>
      <c r="OGL121" s="43"/>
      <c r="OGM121" s="43"/>
      <c r="OGN121" s="43"/>
      <c r="OGO121" s="43"/>
      <c r="OGP121" s="43"/>
      <c r="OGQ121" s="43"/>
      <c r="OGR121" s="43"/>
      <c r="OGS121" s="43"/>
      <c r="OGT121" s="43"/>
      <c r="OGU121" s="43"/>
      <c r="OGV121" s="43"/>
      <c r="OGW121" s="43"/>
      <c r="OGX121" s="43"/>
      <c r="OGY121" s="43"/>
      <c r="OGZ121" s="43"/>
      <c r="OHA121" s="43"/>
      <c r="OHB121" s="43"/>
      <c r="OHC121" s="43"/>
      <c r="OHD121" s="43"/>
      <c r="OHE121" s="43"/>
      <c r="OHF121" s="43"/>
      <c r="OHG121" s="43"/>
      <c r="OHH121" s="43"/>
      <c r="OHI121" s="43"/>
      <c r="OHJ121" s="43"/>
      <c r="OHK121" s="43"/>
      <c r="OHL121" s="43"/>
      <c r="OHM121" s="43"/>
      <c r="OHN121" s="43"/>
      <c r="OHO121" s="43"/>
      <c r="OHP121" s="43"/>
      <c r="OHQ121" s="43"/>
      <c r="OHR121" s="43"/>
      <c r="OHS121" s="43"/>
      <c r="OHT121" s="43"/>
      <c r="OHU121" s="43"/>
      <c r="OHV121" s="43"/>
      <c r="OHW121" s="43"/>
      <c r="OHX121" s="43"/>
      <c r="OHY121" s="43"/>
      <c r="OHZ121" s="43"/>
      <c r="OIA121" s="43"/>
      <c r="OIB121" s="43"/>
      <c r="OIC121" s="43"/>
      <c r="OID121" s="43"/>
      <c r="OIE121" s="43"/>
      <c r="OIF121" s="43"/>
      <c r="OIG121" s="43"/>
      <c r="OIH121" s="43"/>
      <c r="OII121" s="43"/>
      <c r="OIJ121" s="43"/>
      <c r="OIK121" s="43"/>
      <c r="OIL121" s="43"/>
      <c r="OIM121" s="43"/>
      <c r="OIN121" s="43"/>
      <c r="OIO121" s="43"/>
      <c r="OIP121" s="43"/>
      <c r="OIQ121" s="43"/>
      <c r="OIR121" s="43"/>
      <c r="OIS121" s="43"/>
      <c r="OIT121" s="43"/>
      <c r="OIU121" s="43"/>
      <c r="OIV121" s="43"/>
      <c r="OIW121" s="43"/>
      <c r="OIX121" s="43"/>
      <c r="OIY121" s="43"/>
      <c r="OIZ121" s="43"/>
      <c r="OJA121" s="43"/>
      <c r="OJB121" s="43"/>
      <c r="OJC121" s="43"/>
      <c r="OJD121" s="43"/>
      <c r="OJE121" s="43"/>
      <c r="OJF121" s="43"/>
      <c r="OJG121" s="43"/>
      <c r="OJH121" s="43"/>
      <c r="OJI121" s="43"/>
      <c r="OJJ121" s="43"/>
      <c r="OJK121" s="43"/>
      <c r="OJL121" s="43"/>
      <c r="OJM121" s="43"/>
      <c r="OJN121" s="43"/>
      <c r="OJO121" s="43"/>
      <c r="OJP121" s="43"/>
      <c r="OJQ121" s="43"/>
      <c r="OJR121" s="43"/>
      <c r="OJS121" s="43"/>
      <c r="OJT121" s="43"/>
      <c r="OJU121" s="43"/>
      <c r="OJV121" s="43"/>
      <c r="OJW121" s="43"/>
      <c r="OJX121" s="43"/>
      <c r="OJY121" s="43"/>
      <c r="OJZ121" s="43"/>
      <c r="OKA121" s="43"/>
      <c r="OKB121" s="43"/>
      <c r="OKC121" s="43"/>
      <c r="OKD121" s="43"/>
      <c r="OKE121" s="43"/>
      <c r="OKF121" s="43"/>
      <c r="OKG121" s="43"/>
      <c r="OKH121" s="43"/>
      <c r="OKI121" s="43"/>
      <c r="OKJ121" s="43"/>
      <c r="OKK121" s="43"/>
      <c r="OKL121" s="43"/>
      <c r="OKM121" s="43"/>
      <c r="OKN121" s="43"/>
      <c r="OKO121" s="43"/>
      <c r="OKP121" s="43"/>
      <c r="OKQ121" s="43"/>
      <c r="OKR121" s="43"/>
      <c r="OKS121" s="43"/>
      <c r="OKT121" s="43"/>
      <c r="OKU121" s="43"/>
      <c r="OKV121" s="43"/>
      <c r="OKW121" s="43"/>
      <c r="OKX121" s="43"/>
      <c r="OKY121" s="43"/>
      <c r="OKZ121" s="43"/>
      <c r="OLA121" s="43"/>
      <c r="OLB121" s="43"/>
      <c r="OLC121" s="43"/>
      <c r="OLD121" s="43"/>
      <c r="OLE121" s="43"/>
      <c r="OLF121" s="43"/>
      <c r="OLG121" s="43"/>
      <c r="OLH121" s="43"/>
      <c r="OLI121" s="43"/>
      <c r="OLJ121" s="43"/>
      <c r="OLK121" s="43"/>
      <c r="OLL121" s="43"/>
      <c r="OLM121" s="43"/>
      <c r="OLN121" s="43"/>
      <c r="OLO121" s="43"/>
      <c r="OLP121" s="43"/>
      <c r="OLQ121" s="43"/>
      <c r="OLR121" s="43"/>
      <c r="OLS121" s="43"/>
      <c r="OLT121" s="43"/>
      <c r="OLU121" s="43"/>
      <c r="OLV121" s="43"/>
      <c r="OLW121" s="43"/>
      <c r="OLX121" s="43"/>
      <c r="OLY121" s="43"/>
      <c r="OLZ121" s="43"/>
      <c r="OMA121" s="43"/>
      <c r="OMB121" s="43"/>
      <c r="OMC121" s="43"/>
      <c r="OMD121" s="43"/>
      <c r="OME121" s="43"/>
      <c r="OMF121" s="43"/>
      <c r="OMG121" s="43"/>
      <c r="OMH121" s="43"/>
      <c r="OMI121" s="43"/>
      <c r="OMJ121" s="43"/>
      <c r="OMK121" s="43"/>
      <c r="OML121" s="43"/>
      <c r="OMM121" s="43"/>
      <c r="OMN121" s="43"/>
      <c r="OMO121" s="43"/>
      <c r="OMP121" s="43"/>
      <c r="OMQ121" s="43"/>
      <c r="OMR121" s="43"/>
      <c r="OMS121" s="43"/>
      <c r="OMT121" s="43"/>
      <c r="OMU121" s="43"/>
      <c r="OMV121" s="43"/>
      <c r="OMW121" s="43"/>
      <c r="OMX121" s="43"/>
      <c r="OMY121" s="43"/>
      <c r="OMZ121" s="43"/>
      <c r="ONA121" s="43"/>
      <c r="ONB121" s="43"/>
      <c r="ONC121" s="43"/>
      <c r="OND121" s="43"/>
      <c r="ONE121" s="43"/>
      <c r="ONF121" s="43"/>
      <c r="ONG121" s="43"/>
      <c r="ONH121" s="43"/>
      <c r="ONI121" s="43"/>
      <c r="ONJ121" s="43"/>
      <c r="ONK121" s="43"/>
      <c r="ONL121" s="43"/>
      <c r="ONM121" s="43"/>
      <c r="ONN121" s="43"/>
      <c r="ONO121" s="43"/>
      <c r="ONP121" s="43"/>
      <c r="ONQ121" s="43"/>
      <c r="ONR121" s="43"/>
      <c r="ONS121" s="43"/>
      <c r="ONT121" s="43"/>
      <c r="ONU121" s="43"/>
      <c r="ONV121" s="43"/>
      <c r="ONW121" s="43"/>
      <c r="ONX121" s="43"/>
      <c r="ONY121" s="43"/>
      <c r="ONZ121" s="43"/>
      <c r="OOA121" s="43"/>
      <c r="OOB121" s="43"/>
      <c r="OOC121" s="43"/>
      <c r="OOD121" s="43"/>
      <c r="OOE121" s="43"/>
      <c r="OOF121" s="43"/>
      <c r="OOG121" s="43"/>
      <c r="OOH121" s="43"/>
      <c r="OOI121" s="43"/>
      <c r="OOJ121" s="43"/>
      <c r="OOK121" s="43"/>
      <c r="OOL121" s="43"/>
      <c r="OOM121" s="43"/>
      <c r="OON121" s="43"/>
      <c r="OOO121" s="43"/>
      <c r="OOP121" s="43"/>
      <c r="OOQ121" s="43"/>
      <c r="OOR121" s="43"/>
      <c r="OOS121" s="43"/>
      <c r="OOT121" s="43"/>
      <c r="OOU121" s="43"/>
      <c r="OOV121" s="43"/>
      <c r="OOW121" s="43"/>
      <c r="OOX121" s="43"/>
      <c r="OOY121" s="43"/>
      <c r="OOZ121" s="43"/>
      <c r="OPA121" s="43"/>
      <c r="OPB121" s="43"/>
      <c r="OPC121" s="43"/>
      <c r="OPD121" s="43"/>
      <c r="OPE121" s="43"/>
      <c r="OPF121" s="43"/>
      <c r="OPG121" s="43"/>
      <c r="OPH121" s="43"/>
      <c r="OPI121" s="43"/>
      <c r="OPJ121" s="43"/>
      <c r="OPK121" s="43"/>
      <c r="OPL121" s="43"/>
      <c r="OPM121" s="43"/>
      <c r="OPN121" s="43"/>
      <c r="OPO121" s="43"/>
      <c r="OPP121" s="43"/>
      <c r="OPQ121" s="43"/>
      <c r="OPR121" s="43"/>
      <c r="OPS121" s="43"/>
      <c r="OPT121" s="43"/>
      <c r="OPU121" s="43"/>
      <c r="OPV121" s="43"/>
      <c r="OPW121" s="43"/>
      <c r="OPX121" s="43"/>
      <c r="OPY121" s="43"/>
      <c r="OPZ121" s="43"/>
      <c r="OQA121" s="43"/>
      <c r="OQB121" s="43"/>
      <c r="OQC121" s="43"/>
      <c r="OQD121" s="43"/>
      <c r="OQE121" s="43"/>
      <c r="OQF121" s="43"/>
      <c r="OQG121" s="43"/>
      <c r="OQH121" s="43"/>
      <c r="OQI121" s="43"/>
      <c r="OQJ121" s="43"/>
      <c r="OQK121" s="43"/>
      <c r="OQL121" s="43"/>
      <c r="OQM121" s="43"/>
      <c r="OQN121" s="43"/>
      <c r="OQO121" s="43"/>
      <c r="OQP121" s="43"/>
      <c r="OQQ121" s="43"/>
      <c r="OQR121" s="43"/>
      <c r="OQS121" s="43"/>
      <c r="OQT121" s="43"/>
      <c r="OQU121" s="43"/>
      <c r="OQV121" s="43"/>
      <c r="OQW121" s="43"/>
      <c r="OQX121" s="43"/>
      <c r="OQY121" s="43"/>
      <c r="OQZ121" s="43"/>
      <c r="ORA121" s="43"/>
      <c r="ORB121" s="43"/>
      <c r="ORC121" s="43"/>
      <c r="ORD121" s="43"/>
      <c r="ORE121" s="43"/>
      <c r="ORF121" s="43"/>
      <c r="ORG121" s="43"/>
      <c r="ORH121" s="43"/>
      <c r="ORI121" s="43"/>
      <c r="ORJ121" s="43"/>
      <c r="ORK121" s="43"/>
      <c r="ORL121" s="43"/>
      <c r="ORM121" s="43"/>
      <c r="ORN121" s="43"/>
      <c r="ORO121" s="43"/>
      <c r="ORP121" s="43"/>
      <c r="ORQ121" s="43"/>
      <c r="ORR121" s="43"/>
      <c r="ORS121" s="43"/>
      <c r="ORT121" s="43"/>
      <c r="ORU121" s="43"/>
      <c r="ORV121" s="43"/>
      <c r="ORW121" s="43"/>
      <c r="ORX121" s="43"/>
      <c r="ORY121" s="43"/>
      <c r="ORZ121" s="43"/>
      <c r="OSA121" s="43"/>
      <c r="OSB121" s="43"/>
      <c r="OSC121" s="43"/>
      <c r="OSD121" s="43"/>
      <c r="OSE121" s="43"/>
      <c r="OSF121" s="43"/>
      <c r="OSG121" s="43"/>
      <c r="OSH121" s="43"/>
      <c r="OSI121" s="43"/>
      <c r="OSJ121" s="43"/>
      <c r="OSK121" s="43"/>
      <c r="OSL121" s="43"/>
      <c r="OSM121" s="43"/>
      <c r="OSN121" s="43"/>
      <c r="OSO121" s="43"/>
      <c r="OSP121" s="43"/>
      <c r="OSQ121" s="43"/>
      <c r="OSR121" s="43"/>
      <c r="OSS121" s="43"/>
      <c r="OST121" s="43"/>
      <c r="OSU121" s="43"/>
      <c r="OSV121" s="43"/>
      <c r="OSW121" s="43"/>
      <c r="OSX121" s="43"/>
      <c r="OSY121" s="43"/>
      <c r="OSZ121" s="43"/>
      <c r="OTA121" s="43"/>
      <c r="OTB121" s="43"/>
      <c r="OTC121" s="43"/>
      <c r="OTD121" s="43"/>
      <c r="OTE121" s="43"/>
      <c r="OTF121" s="43"/>
      <c r="OTG121" s="43"/>
      <c r="OTH121" s="43"/>
      <c r="OTI121" s="43"/>
      <c r="OTJ121" s="43"/>
      <c r="OTK121" s="43"/>
      <c r="OTL121" s="43"/>
      <c r="OTM121" s="43"/>
      <c r="OTN121" s="43"/>
      <c r="OTO121" s="43"/>
      <c r="OTP121" s="43"/>
      <c r="OTQ121" s="43"/>
      <c r="OTR121" s="43"/>
      <c r="OTS121" s="43"/>
      <c r="OTT121" s="43"/>
      <c r="OTU121" s="43"/>
      <c r="OTV121" s="43"/>
      <c r="OTW121" s="43"/>
      <c r="OTX121" s="43"/>
      <c r="OTY121" s="43"/>
      <c r="OTZ121" s="43"/>
      <c r="OUA121" s="43"/>
      <c r="OUB121" s="43"/>
      <c r="OUC121" s="43"/>
      <c r="OUD121" s="43"/>
      <c r="OUE121" s="43"/>
      <c r="OUF121" s="43"/>
      <c r="OUG121" s="43"/>
      <c r="OUH121" s="43"/>
      <c r="OUI121" s="43"/>
      <c r="OUJ121" s="43"/>
      <c r="OUK121" s="43"/>
      <c r="OUL121" s="43"/>
      <c r="OUM121" s="43"/>
      <c r="OUN121" s="43"/>
      <c r="OUO121" s="43"/>
      <c r="OUP121" s="43"/>
      <c r="OUQ121" s="43"/>
      <c r="OUR121" s="43"/>
      <c r="OUS121" s="43"/>
      <c r="OUT121" s="43"/>
      <c r="OUU121" s="43"/>
      <c r="OUV121" s="43"/>
      <c r="OUW121" s="43"/>
      <c r="OUX121" s="43"/>
      <c r="OUY121" s="43"/>
      <c r="OUZ121" s="43"/>
      <c r="OVA121" s="43"/>
      <c r="OVB121" s="43"/>
      <c r="OVC121" s="43"/>
      <c r="OVD121" s="43"/>
      <c r="OVE121" s="43"/>
      <c r="OVF121" s="43"/>
      <c r="OVG121" s="43"/>
      <c r="OVH121" s="43"/>
      <c r="OVI121" s="43"/>
      <c r="OVJ121" s="43"/>
      <c r="OVK121" s="43"/>
      <c r="OVL121" s="43"/>
      <c r="OVM121" s="43"/>
      <c r="OVN121" s="43"/>
      <c r="OVO121" s="43"/>
      <c r="OVP121" s="43"/>
      <c r="OVQ121" s="43"/>
      <c r="OVR121" s="43"/>
      <c r="OVS121" s="43"/>
      <c r="OVT121" s="43"/>
      <c r="OVU121" s="43"/>
      <c r="OVV121" s="43"/>
      <c r="OVW121" s="43"/>
      <c r="OVX121" s="43"/>
      <c r="OVY121" s="43"/>
      <c r="OVZ121" s="43"/>
      <c r="OWA121" s="43"/>
      <c r="OWB121" s="43"/>
      <c r="OWC121" s="43"/>
      <c r="OWD121" s="43"/>
      <c r="OWE121" s="43"/>
      <c r="OWF121" s="43"/>
      <c r="OWG121" s="43"/>
      <c r="OWH121" s="43"/>
      <c r="OWI121" s="43"/>
      <c r="OWJ121" s="43"/>
      <c r="OWK121" s="43"/>
      <c r="OWL121" s="43"/>
      <c r="OWM121" s="43"/>
      <c r="OWN121" s="43"/>
      <c r="OWO121" s="43"/>
      <c r="OWP121" s="43"/>
      <c r="OWQ121" s="43"/>
      <c r="OWR121" s="43"/>
      <c r="OWS121" s="43"/>
      <c r="OWT121" s="43"/>
      <c r="OWU121" s="43"/>
      <c r="OWV121" s="43"/>
      <c r="OWW121" s="43"/>
      <c r="OWX121" s="43"/>
      <c r="OWY121" s="43"/>
      <c r="OWZ121" s="43"/>
      <c r="OXA121" s="43"/>
      <c r="OXB121" s="43"/>
      <c r="OXC121" s="43"/>
      <c r="OXD121" s="43"/>
      <c r="OXE121" s="43"/>
      <c r="OXF121" s="43"/>
      <c r="OXG121" s="43"/>
      <c r="OXH121" s="43"/>
      <c r="OXI121" s="43"/>
      <c r="OXJ121" s="43"/>
      <c r="OXK121" s="43"/>
      <c r="OXL121" s="43"/>
      <c r="OXM121" s="43"/>
      <c r="OXN121" s="43"/>
      <c r="OXO121" s="43"/>
      <c r="OXP121" s="43"/>
      <c r="OXQ121" s="43"/>
      <c r="OXR121" s="43"/>
      <c r="OXS121" s="43"/>
      <c r="OXT121" s="43"/>
      <c r="OXU121" s="43"/>
      <c r="OXV121" s="43"/>
      <c r="OXW121" s="43"/>
      <c r="OXX121" s="43"/>
      <c r="OXY121" s="43"/>
      <c r="OXZ121" s="43"/>
      <c r="OYA121" s="43"/>
      <c r="OYB121" s="43"/>
      <c r="OYC121" s="43"/>
      <c r="OYD121" s="43"/>
      <c r="OYE121" s="43"/>
      <c r="OYF121" s="43"/>
      <c r="OYG121" s="43"/>
      <c r="OYH121" s="43"/>
      <c r="OYI121" s="43"/>
      <c r="OYJ121" s="43"/>
      <c r="OYK121" s="43"/>
      <c r="OYL121" s="43"/>
      <c r="OYM121" s="43"/>
      <c r="OYN121" s="43"/>
      <c r="OYO121" s="43"/>
      <c r="OYP121" s="43"/>
      <c r="OYQ121" s="43"/>
      <c r="OYR121" s="43"/>
      <c r="OYS121" s="43"/>
      <c r="OYT121" s="43"/>
      <c r="OYU121" s="43"/>
      <c r="OYV121" s="43"/>
      <c r="OYW121" s="43"/>
      <c r="OYX121" s="43"/>
      <c r="OYY121" s="43"/>
      <c r="OYZ121" s="43"/>
      <c r="OZA121" s="43"/>
      <c r="OZB121" s="43"/>
      <c r="OZC121" s="43"/>
      <c r="OZD121" s="43"/>
      <c r="OZE121" s="43"/>
      <c r="OZF121" s="43"/>
      <c r="OZG121" s="43"/>
      <c r="OZH121" s="43"/>
      <c r="OZI121" s="43"/>
      <c r="OZJ121" s="43"/>
      <c r="OZK121" s="43"/>
      <c r="OZL121" s="43"/>
      <c r="OZM121" s="43"/>
      <c r="OZN121" s="43"/>
      <c r="OZO121" s="43"/>
      <c r="OZP121" s="43"/>
      <c r="OZQ121" s="43"/>
      <c r="OZR121" s="43"/>
      <c r="OZS121" s="43"/>
      <c r="OZT121" s="43"/>
      <c r="OZU121" s="43"/>
      <c r="OZV121" s="43"/>
      <c r="OZW121" s="43"/>
      <c r="OZX121" s="43"/>
      <c r="OZY121" s="43"/>
      <c r="OZZ121" s="43"/>
      <c r="PAA121" s="43"/>
      <c r="PAB121" s="43"/>
      <c r="PAC121" s="43"/>
      <c r="PAD121" s="43"/>
      <c r="PAE121" s="43"/>
      <c r="PAF121" s="43"/>
      <c r="PAG121" s="43"/>
      <c r="PAH121" s="43"/>
      <c r="PAI121" s="43"/>
      <c r="PAJ121" s="43"/>
      <c r="PAK121" s="43"/>
      <c r="PAL121" s="43"/>
      <c r="PAM121" s="43"/>
      <c r="PAN121" s="43"/>
      <c r="PAO121" s="43"/>
      <c r="PAP121" s="43"/>
      <c r="PAQ121" s="43"/>
      <c r="PAR121" s="43"/>
      <c r="PAS121" s="43"/>
      <c r="PAT121" s="43"/>
      <c r="PAU121" s="43"/>
      <c r="PAV121" s="43"/>
      <c r="PAW121" s="43"/>
      <c r="PAX121" s="43"/>
      <c r="PAY121" s="43"/>
      <c r="PAZ121" s="43"/>
      <c r="PBA121" s="43"/>
      <c r="PBB121" s="43"/>
      <c r="PBC121" s="43"/>
      <c r="PBD121" s="43"/>
      <c r="PBE121" s="43"/>
      <c r="PBF121" s="43"/>
      <c r="PBG121" s="43"/>
      <c r="PBH121" s="43"/>
      <c r="PBI121" s="43"/>
      <c r="PBJ121" s="43"/>
      <c r="PBK121" s="43"/>
      <c r="PBL121" s="43"/>
      <c r="PBM121" s="43"/>
      <c r="PBN121" s="43"/>
      <c r="PBO121" s="43"/>
      <c r="PBP121" s="43"/>
      <c r="PBQ121" s="43"/>
      <c r="PBR121" s="43"/>
      <c r="PBS121" s="43"/>
      <c r="PBT121" s="43"/>
      <c r="PBU121" s="43"/>
      <c r="PBV121" s="43"/>
      <c r="PBW121" s="43"/>
      <c r="PBX121" s="43"/>
      <c r="PBY121" s="43"/>
      <c r="PBZ121" s="43"/>
      <c r="PCA121" s="43"/>
      <c r="PCB121" s="43"/>
      <c r="PCC121" s="43"/>
      <c r="PCD121" s="43"/>
      <c r="PCE121" s="43"/>
      <c r="PCF121" s="43"/>
      <c r="PCG121" s="43"/>
      <c r="PCH121" s="43"/>
      <c r="PCI121" s="43"/>
      <c r="PCJ121" s="43"/>
      <c r="PCK121" s="43"/>
      <c r="PCL121" s="43"/>
      <c r="PCM121" s="43"/>
      <c r="PCN121" s="43"/>
      <c r="PCO121" s="43"/>
      <c r="PCP121" s="43"/>
      <c r="PCQ121" s="43"/>
      <c r="PCR121" s="43"/>
      <c r="PCS121" s="43"/>
      <c r="PCT121" s="43"/>
      <c r="PCU121" s="43"/>
      <c r="PCV121" s="43"/>
      <c r="PCW121" s="43"/>
      <c r="PCX121" s="43"/>
      <c r="PCY121" s="43"/>
      <c r="PCZ121" s="43"/>
      <c r="PDA121" s="43"/>
      <c r="PDB121" s="43"/>
      <c r="PDC121" s="43"/>
      <c r="PDD121" s="43"/>
      <c r="PDE121" s="43"/>
      <c r="PDF121" s="43"/>
      <c r="PDG121" s="43"/>
      <c r="PDH121" s="43"/>
      <c r="PDI121" s="43"/>
      <c r="PDJ121" s="43"/>
      <c r="PDK121" s="43"/>
      <c r="PDL121" s="43"/>
      <c r="PDM121" s="43"/>
      <c r="PDN121" s="43"/>
      <c r="PDO121" s="43"/>
      <c r="PDP121" s="43"/>
      <c r="PDQ121" s="43"/>
      <c r="PDR121" s="43"/>
      <c r="PDS121" s="43"/>
      <c r="PDT121" s="43"/>
      <c r="PDU121" s="43"/>
      <c r="PDV121" s="43"/>
      <c r="PDW121" s="43"/>
      <c r="PDX121" s="43"/>
      <c r="PDY121" s="43"/>
      <c r="PDZ121" s="43"/>
      <c r="PEA121" s="43"/>
      <c r="PEB121" s="43"/>
      <c r="PEC121" s="43"/>
      <c r="PED121" s="43"/>
      <c r="PEE121" s="43"/>
      <c r="PEF121" s="43"/>
      <c r="PEG121" s="43"/>
      <c r="PEH121" s="43"/>
      <c r="PEI121" s="43"/>
      <c r="PEJ121" s="43"/>
      <c r="PEK121" s="43"/>
      <c r="PEL121" s="43"/>
      <c r="PEM121" s="43"/>
      <c r="PEN121" s="43"/>
      <c r="PEO121" s="43"/>
      <c r="PEP121" s="43"/>
      <c r="PEQ121" s="43"/>
      <c r="PER121" s="43"/>
      <c r="PES121" s="43"/>
      <c r="PET121" s="43"/>
      <c r="PEU121" s="43"/>
      <c r="PEV121" s="43"/>
      <c r="PEW121" s="43"/>
      <c r="PEX121" s="43"/>
      <c r="PEY121" s="43"/>
      <c r="PEZ121" s="43"/>
      <c r="PFA121" s="43"/>
      <c r="PFB121" s="43"/>
      <c r="PFC121" s="43"/>
      <c r="PFD121" s="43"/>
      <c r="PFE121" s="43"/>
      <c r="PFF121" s="43"/>
      <c r="PFG121" s="43"/>
      <c r="PFH121" s="43"/>
      <c r="PFI121" s="43"/>
      <c r="PFJ121" s="43"/>
      <c r="PFK121" s="43"/>
      <c r="PFL121" s="43"/>
      <c r="PFM121" s="43"/>
      <c r="PFN121" s="43"/>
      <c r="PFO121" s="43"/>
      <c r="PFP121" s="43"/>
      <c r="PFQ121" s="43"/>
      <c r="PFR121" s="43"/>
      <c r="PFS121" s="43"/>
      <c r="PFT121" s="43"/>
      <c r="PFU121" s="43"/>
      <c r="PFV121" s="43"/>
      <c r="PFW121" s="43"/>
      <c r="PFX121" s="43"/>
      <c r="PFY121" s="43"/>
      <c r="PFZ121" s="43"/>
      <c r="PGA121" s="43"/>
      <c r="PGB121" s="43"/>
      <c r="PGC121" s="43"/>
      <c r="PGD121" s="43"/>
      <c r="PGE121" s="43"/>
      <c r="PGF121" s="43"/>
      <c r="PGG121" s="43"/>
      <c r="PGH121" s="43"/>
      <c r="PGI121" s="43"/>
      <c r="PGJ121" s="43"/>
      <c r="PGK121" s="43"/>
      <c r="PGL121" s="43"/>
      <c r="PGM121" s="43"/>
      <c r="PGN121" s="43"/>
      <c r="PGO121" s="43"/>
      <c r="PGP121" s="43"/>
      <c r="PGQ121" s="43"/>
      <c r="PGR121" s="43"/>
      <c r="PGS121" s="43"/>
      <c r="PGT121" s="43"/>
      <c r="PGU121" s="43"/>
      <c r="PGV121" s="43"/>
      <c r="PGW121" s="43"/>
      <c r="PGX121" s="43"/>
      <c r="PGY121" s="43"/>
      <c r="PGZ121" s="43"/>
      <c r="PHA121" s="43"/>
      <c r="PHB121" s="43"/>
      <c r="PHC121" s="43"/>
      <c r="PHD121" s="43"/>
      <c r="PHE121" s="43"/>
      <c r="PHF121" s="43"/>
      <c r="PHG121" s="43"/>
      <c r="PHH121" s="43"/>
      <c r="PHI121" s="43"/>
      <c r="PHJ121" s="43"/>
      <c r="PHK121" s="43"/>
      <c r="PHL121" s="43"/>
      <c r="PHM121" s="43"/>
      <c r="PHN121" s="43"/>
      <c r="PHO121" s="43"/>
      <c r="PHP121" s="43"/>
      <c r="PHQ121" s="43"/>
      <c r="PHR121" s="43"/>
      <c r="PHS121" s="43"/>
      <c r="PHT121" s="43"/>
      <c r="PHU121" s="43"/>
      <c r="PHV121" s="43"/>
      <c r="PHW121" s="43"/>
      <c r="PHX121" s="43"/>
      <c r="PHY121" s="43"/>
      <c r="PHZ121" s="43"/>
      <c r="PIA121" s="43"/>
      <c r="PIB121" s="43"/>
      <c r="PIC121" s="43"/>
      <c r="PID121" s="43"/>
      <c r="PIE121" s="43"/>
      <c r="PIF121" s="43"/>
      <c r="PIG121" s="43"/>
      <c r="PIH121" s="43"/>
      <c r="PII121" s="43"/>
      <c r="PIJ121" s="43"/>
      <c r="PIK121" s="43"/>
      <c r="PIL121" s="43"/>
      <c r="PIM121" s="43"/>
      <c r="PIN121" s="43"/>
      <c r="PIO121" s="43"/>
      <c r="PIP121" s="43"/>
      <c r="PIQ121" s="43"/>
      <c r="PIR121" s="43"/>
      <c r="PIS121" s="43"/>
      <c r="PIT121" s="43"/>
      <c r="PIU121" s="43"/>
      <c r="PIV121" s="43"/>
      <c r="PIW121" s="43"/>
      <c r="PIX121" s="43"/>
      <c r="PIY121" s="43"/>
      <c r="PIZ121" s="43"/>
      <c r="PJA121" s="43"/>
      <c r="PJB121" s="43"/>
      <c r="PJC121" s="43"/>
      <c r="PJD121" s="43"/>
      <c r="PJE121" s="43"/>
      <c r="PJF121" s="43"/>
      <c r="PJG121" s="43"/>
      <c r="PJH121" s="43"/>
      <c r="PJI121" s="43"/>
      <c r="PJJ121" s="43"/>
      <c r="PJK121" s="43"/>
      <c r="PJL121" s="43"/>
      <c r="PJM121" s="43"/>
      <c r="PJN121" s="43"/>
      <c r="PJO121" s="43"/>
      <c r="PJP121" s="43"/>
      <c r="PJQ121" s="43"/>
      <c r="PJR121" s="43"/>
      <c r="PJS121" s="43"/>
      <c r="PJT121" s="43"/>
      <c r="PJU121" s="43"/>
      <c r="PJV121" s="43"/>
      <c r="PJW121" s="43"/>
      <c r="PJX121" s="43"/>
      <c r="PJY121" s="43"/>
      <c r="PJZ121" s="43"/>
      <c r="PKA121" s="43"/>
      <c r="PKB121" s="43"/>
      <c r="PKC121" s="43"/>
      <c r="PKD121" s="43"/>
      <c r="PKE121" s="43"/>
      <c r="PKF121" s="43"/>
      <c r="PKG121" s="43"/>
      <c r="PKH121" s="43"/>
      <c r="PKI121" s="43"/>
      <c r="PKJ121" s="43"/>
      <c r="PKK121" s="43"/>
      <c r="PKL121" s="43"/>
      <c r="PKM121" s="43"/>
      <c r="PKN121" s="43"/>
      <c r="PKO121" s="43"/>
      <c r="PKP121" s="43"/>
      <c r="PKQ121" s="43"/>
      <c r="PKR121" s="43"/>
      <c r="PKS121" s="43"/>
      <c r="PKT121" s="43"/>
      <c r="PKU121" s="43"/>
      <c r="PKV121" s="43"/>
      <c r="PKW121" s="43"/>
      <c r="PKX121" s="43"/>
      <c r="PKY121" s="43"/>
      <c r="PKZ121" s="43"/>
      <c r="PLA121" s="43"/>
      <c r="PLB121" s="43"/>
      <c r="PLC121" s="43"/>
      <c r="PLD121" s="43"/>
      <c r="PLE121" s="43"/>
      <c r="PLF121" s="43"/>
      <c r="PLG121" s="43"/>
      <c r="PLH121" s="43"/>
      <c r="PLI121" s="43"/>
      <c r="PLJ121" s="43"/>
      <c r="PLK121" s="43"/>
      <c r="PLL121" s="43"/>
      <c r="PLM121" s="43"/>
      <c r="PLN121" s="43"/>
      <c r="PLO121" s="43"/>
      <c r="PLP121" s="43"/>
      <c r="PLQ121" s="43"/>
      <c r="PLR121" s="43"/>
      <c r="PLS121" s="43"/>
      <c r="PLT121" s="43"/>
      <c r="PLU121" s="43"/>
      <c r="PLV121" s="43"/>
      <c r="PLW121" s="43"/>
      <c r="PLX121" s="43"/>
      <c r="PLY121" s="43"/>
      <c r="PLZ121" s="43"/>
      <c r="PMA121" s="43"/>
      <c r="PMB121" s="43"/>
      <c r="PMC121" s="43"/>
      <c r="PMD121" s="43"/>
      <c r="PME121" s="43"/>
      <c r="PMF121" s="43"/>
      <c r="PMG121" s="43"/>
      <c r="PMH121" s="43"/>
      <c r="PMI121" s="43"/>
      <c r="PMJ121" s="43"/>
      <c r="PMK121" s="43"/>
      <c r="PML121" s="43"/>
      <c r="PMM121" s="43"/>
      <c r="PMN121" s="43"/>
      <c r="PMO121" s="43"/>
      <c r="PMP121" s="43"/>
      <c r="PMQ121" s="43"/>
      <c r="PMR121" s="43"/>
      <c r="PMS121" s="43"/>
      <c r="PMT121" s="43"/>
      <c r="PMU121" s="43"/>
      <c r="PMV121" s="43"/>
      <c r="PMW121" s="43"/>
      <c r="PMX121" s="43"/>
      <c r="PMY121" s="43"/>
      <c r="PMZ121" s="43"/>
      <c r="PNA121" s="43"/>
      <c r="PNB121" s="43"/>
      <c r="PNC121" s="43"/>
      <c r="PND121" s="43"/>
      <c r="PNE121" s="43"/>
      <c r="PNF121" s="43"/>
      <c r="PNG121" s="43"/>
      <c r="PNH121" s="43"/>
      <c r="PNI121" s="43"/>
      <c r="PNJ121" s="43"/>
      <c r="PNK121" s="43"/>
      <c r="PNL121" s="43"/>
      <c r="PNM121" s="43"/>
      <c r="PNN121" s="43"/>
      <c r="PNO121" s="43"/>
      <c r="PNP121" s="43"/>
      <c r="PNQ121" s="43"/>
      <c r="PNR121" s="43"/>
      <c r="PNS121" s="43"/>
      <c r="PNT121" s="43"/>
      <c r="PNU121" s="43"/>
      <c r="PNV121" s="43"/>
      <c r="PNW121" s="43"/>
      <c r="PNX121" s="43"/>
      <c r="PNY121" s="43"/>
      <c r="PNZ121" s="43"/>
      <c r="POA121" s="43"/>
      <c r="POB121" s="43"/>
      <c r="POC121" s="43"/>
      <c r="POD121" s="43"/>
      <c r="POE121" s="43"/>
      <c r="POF121" s="43"/>
      <c r="POG121" s="43"/>
      <c r="POH121" s="43"/>
      <c r="POI121" s="43"/>
      <c r="POJ121" s="43"/>
      <c r="POK121" s="43"/>
      <c r="POL121" s="43"/>
      <c r="POM121" s="43"/>
      <c r="PON121" s="43"/>
      <c r="POO121" s="43"/>
      <c r="POP121" s="43"/>
      <c r="POQ121" s="43"/>
      <c r="POR121" s="43"/>
      <c r="POS121" s="43"/>
      <c r="POT121" s="43"/>
      <c r="POU121" s="43"/>
      <c r="POV121" s="43"/>
      <c r="POW121" s="43"/>
      <c r="POX121" s="43"/>
      <c r="POY121" s="43"/>
      <c r="POZ121" s="43"/>
      <c r="PPA121" s="43"/>
      <c r="PPB121" s="43"/>
      <c r="PPC121" s="43"/>
      <c r="PPD121" s="43"/>
      <c r="PPE121" s="43"/>
      <c r="PPF121" s="43"/>
      <c r="PPG121" s="43"/>
      <c r="PPH121" s="43"/>
      <c r="PPI121" s="43"/>
      <c r="PPJ121" s="43"/>
      <c r="PPK121" s="43"/>
      <c r="PPL121" s="43"/>
      <c r="PPM121" s="43"/>
      <c r="PPN121" s="43"/>
      <c r="PPO121" s="43"/>
      <c r="PPP121" s="43"/>
      <c r="PPQ121" s="43"/>
      <c r="PPR121" s="43"/>
      <c r="PPS121" s="43"/>
      <c r="PPT121" s="43"/>
      <c r="PPU121" s="43"/>
      <c r="PPV121" s="43"/>
      <c r="PPW121" s="43"/>
      <c r="PPX121" s="43"/>
      <c r="PPY121" s="43"/>
      <c r="PPZ121" s="43"/>
      <c r="PQA121" s="43"/>
      <c r="PQB121" s="43"/>
      <c r="PQC121" s="43"/>
      <c r="PQD121" s="43"/>
      <c r="PQE121" s="43"/>
      <c r="PQF121" s="43"/>
      <c r="PQG121" s="43"/>
      <c r="PQH121" s="43"/>
      <c r="PQI121" s="43"/>
      <c r="PQJ121" s="43"/>
      <c r="PQK121" s="43"/>
      <c r="PQL121" s="43"/>
      <c r="PQM121" s="43"/>
      <c r="PQN121" s="43"/>
      <c r="PQO121" s="43"/>
      <c r="PQP121" s="43"/>
      <c r="PQQ121" s="43"/>
      <c r="PQR121" s="43"/>
      <c r="PQS121" s="43"/>
      <c r="PQT121" s="43"/>
      <c r="PQU121" s="43"/>
      <c r="PQV121" s="43"/>
      <c r="PQW121" s="43"/>
      <c r="PQX121" s="43"/>
      <c r="PQY121" s="43"/>
      <c r="PQZ121" s="43"/>
      <c r="PRA121" s="43"/>
      <c r="PRB121" s="43"/>
      <c r="PRC121" s="43"/>
      <c r="PRD121" s="43"/>
      <c r="PRE121" s="43"/>
      <c r="PRF121" s="43"/>
      <c r="PRG121" s="43"/>
      <c r="PRH121" s="43"/>
      <c r="PRI121" s="43"/>
      <c r="PRJ121" s="43"/>
      <c r="PRK121" s="43"/>
      <c r="PRL121" s="43"/>
      <c r="PRM121" s="43"/>
      <c r="PRN121" s="43"/>
      <c r="PRO121" s="43"/>
      <c r="PRP121" s="43"/>
      <c r="PRQ121" s="43"/>
      <c r="PRR121" s="43"/>
      <c r="PRS121" s="43"/>
      <c r="PRT121" s="43"/>
      <c r="PRU121" s="43"/>
      <c r="PRV121" s="43"/>
      <c r="PRW121" s="43"/>
      <c r="PRX121" s="43"/>
      <c r="PRY121" s="43"/>
      <c r="PRZ121" s="43"/>
      <c r="PSA121" s="43"/>
      <c r="PSB121" s="43"/>
      <c r="PSC121" s="43"/>
      <c r="PSD121" s="43"/>
      <c r="PSE121" s="43"/>
      <c r="PSF121" s="43"/>
      <c r="PSG121" s="43"/>
      <c r="PSH121" s="43"/>
      <c r="PSI121" s="43"/>
      <c r="PSJ121" s="43"/>
      <c r="PSK121" s="43"/>
      <c r="PSL121" s="43"/>
      <c r="PSM121" s="43"/>
      <c r="PSN121" s="43"/>
      <c r="PSO121" s="43"/>
      <c r="PSP121" s="43"/>
      <c r="PSQ121" s="43"/>
      <c r="PSR121" s="43"/>
      <c r="PSS121" s="43"/>
      <c r="PST121" s="43"/>
      <c r="PSU121" s="43"/>
      <c r="PSV121" s="43"/>
      <c r="PSW121" s="43"/>
      <c r="PSX121" s="43"/>
      <c r="PSY121" s="43"/>
      <c r="PSZ121" s="43"/>
      <c r="PTA121" s="43"/>
      <c r="PTB121" s="43"/>
      <c r="PTC121" s="43"/>
      <c r="PTD121" s="43"/>
      <c r="PTE121" s="43"/>
      <c r="PTF121" s="43"/>
      <c r="PTG121" s="43"/>
      <c r="PTH121" s="43"/>
      <c r="PTI121" s="43"/>
      <c r="PTJ121" s="43"/>
      <c r="PTK121" s="43"/>
      <c r="PTL121" s="43"/>
      <c r="PTM121" s="43"/>
      <c r="PTN121" s="43"/>
      <c r="PTO121" s="43"/>
      <c r="PTP121" s="43"/>
      <c r="PTQ121" s="43"/>
      <c r="PTR121" s="43"/>
      <c r="PTS121" s="43"/>
      <c r="PTT121" s="43"/>
      <c r="PTU121" s="43"/>
      <c r="PTV121" s="43"/>
      <c r="PTW121" s="43"/>
      <c r="PTX121" s="43"/>
      <c r="PTY121" s="43"/>
      <c r="PTZ121" s="43"/>
      <c r="PUA121" s="43"/>
      <c r="PUB121" s="43"/>
      <c r="PUC121" s="43"/>
      <c r="PUD121" s="43"/>
      <c r="PUE121" s="43"/>
      <c r="PUF121" s="43"/>
      <c r="PUG121" s="43"/>
      <c r="PUH121" s="43"/>
      <c r="PUI121" s="43"/>
      <c r="PUJ121" s="43"/>
      <c r="PUK121" s="43"/>
      <c r="PUL121" s="43"/>
      <c r="PUM121" s="43"/>
      <c r="PUN121" s="43"/>
      <c r="PUO121" s="43"/>
      <c r="PUP121" s="43"/>
      <c r="PUQ121" s="43"/>
      <c r="PUR121" s="43"/>
      <c r="PUS121" s="43"/>
      <c r="PUT121" s="43"/>
      <c r="PUU121" s="43"/>
      <c r="PUV121" s="43"/>
      <c r="PUW121" s="43"/>
      <c r="PUX121" s="43"/>
      <c r="PUY121" s="43"/>
      <c r="PUZ121" s="43"/>
      <c r="PVA121" s="43"/>
      <c r="PVB121" s="43"/>
      <c r="PVC121" s="43"/>
      <c r="PVD121" s="43"/>
      <c r="PVE121" s="43"/>
      <c r="PVF121" s="43"/>
      <c r="PVG121" s="43"/>
      <c r="PVH121" s="43"/>
      <c r="PVI121" s="43"/>
      <c r="PVJ121" s="43"/>
      <c r="PVK121" s="43"/>
      <c r="PVL121" s="43"/>
      <c r="PVM121" s="43"/>
      <c r="PVN121" s="43"/>
      <c r="PVO121" s="43"/>
      <c r="PVP121" s="43"/>
      <c r="PVQ121" s="43"/>
      <c r="PVR121" s="43"/>
      <c r="PVS121" s="43"/>
      <c r="PVT121" s="43"/>
      <c r="PVU121" s="43"/>
      <c r="PVV121" s="43"/>
      <c r="PVW121" s="43"/>
      <c r="PVX121" s="43"/>
      <c r="PVY121" s="43"/>
      <c r="PVZ121" s="43"/>
      <c r="PWA121" s="43"/>
      <c r="PWB121" s="43"/>
      <c r="PWC121" s="43"/>
      <c r="PWD121" s="43"/>
      <c r="PWE121" s="43"/>
      <c r="PWF121" s="43"/>
      <c r="PWG121" s="43"/>
      <c r="PWH121" s="43"/>
      <c r="PWI121" s="43"/>
      <c r="PWJ121" s="43"/>
      <c r="PWK121" s="43"/>
      <c r="PWL121" s="43"/>
      <c r="PWM121" s="43"/>
      <c r="PWN121" s="43"/>
      <c r="PWO121" s="43"/>
      <c r="PWP121" s="43"/>
      <c r="PWQ121" s="43"/>
      <c r="PWR121" s="43"/>
      <c r="PWS121" s="43"/>
      <c r="PWT121" s="43"/>
      <c r="PWU121" s="43"/>
      <c r="PWV121" s="43"/>
      <c r="PWW121" s="43"/>
      <c r="PWX121" s="43"/>
      <c r="PWY121" s="43"/>
      <c r="PWZ121" s="43"/>
      <c r="PXA121" s="43"/>
      <c r="PXB121" s="43"/>
      <c r="PXC121" s="43"/>
      <c r="PXD121" s="43"/>
      <c r="PXE121" s="43"/>
      <c r="PXF121" s="43"/>
      <c r="PXG121" s="43"/>
      <c r="PXH121" s="43"/>
      <c r="PXI121" s="43"/>
      <c r="PXJ121" s="43"/>
      <c r="PXK121" s="43"/>
      <c r="PXL121" s="43"/>
      <c r="PXM121" s="43"/>
      <c r="PXN121" s="43"/>
      <c r="PXO121" s="43"/>
      <c r="PXP121" s="43"/>
      <c r="PXQ121" s="43"/>
      <c r="PXR121" s="43"/>
      <c r="PXS121" s="43"/>
      <c r="PXT121" s="43"/>
      <c r="PXU121" s="43"/>
      <c r="PXV121" s="43"/>
      <c r="PXW121" s="43"/>
      <c r="PXX121" s="43"/>
      <c r="PXY121" s="43"/>
      <c r="PXZ121" s="43"/>
      <c r="PYA121" s="43"/>
      <c r="PYB121" s="43"/>
      <c r="PYC121" s="43"/>
      <c r="PYD121" s="43"/>
      <c r="PYE121" s="43"/>
      <c r="PYF121" s="43"/>
      <c r="PYG121" s="43"/>
      <c r="PYH121" s="43"/>
      <c r="PYI121" s="43"/>
      <c r="PYJ121" s="43"/>
      <c r="PYK121" s="43"/>
      <c r="PYL121" s="43"/>
      <c r="PYM121" s="43"/>
      <c r="PYN121" s="43"/>
      <c r="PYO121" s="43"/>
      <c r="PYP121" s="43"/>
      <c r="PYQ121" s="43"/>
      <c r="PYR121" s="43"/>
      <c r="PYS121" s="43"/>
      <c r="PYT121" s="43"/>
      <c r="PYU121" s="43"/>
      <c r="PYV121" s="43"/>
      <c r="PYW121" s="43"/>
      <c r="PYX121" s="43"/>
      <c r="PYY121" s="43"/>
      <c r="PYZ121" s="43"/>
      <c r="PZA121" s="43"/>
      <c r="PZB121" s="43"/>
      <c r="PZC121" s="43"/>
      <c r="PZD121" s="43"/>
      <c r="PZE121" s="43"/>
      <c r="PZF121" s="43"/>
      <c r="PZG121" s="43"/>
      <c r="PZH121" s="43"/>
      <c r="PZI121" s="43"/>
      <c r="PZJ121" s="43"/>
      <c r="PZK121" s="43"/>
      <c r="PZL121" s="43"/>
      <c r="PZM121" s="43"/>
      <c r="PZN121" s="43"/>
      <c r="PZO121" s="43"/>
      <c r="PZP121" s="43"/>
      <c r="PZQ121" s="43"/>
      <c r="PZR121" s="43"/>
      <c r="PZS121" s="43"/>
      <c r="PZT121" s="43"/>
      <c r="PZU121" s="43"/>
      <c r="PZV121" s="43"/>
      <c r="PZW121" s="43"/>
      <c r="PZX121" s="43"/>
      <c r="PZY121" s="43"/>
      <c r="PZZ121" s="43"/>
      <c r="QAA121" s="43"/>
      <c r="QAB121" s="43"/>
      <c r="QAC121" s="43"/>
      <c r="QAD121" s="43"/>
      <c r="QAE121" s="43"/>
      <c r="QAF121" s="43"/>
      <c r="QAG121" s="43"/>
      <c r="QAH121" s="43"/>
      <c r="QAI121" s="43"/>
      <c r="QAJ121" s="43"/>
      <c r="QAK121" s="43"/>
      <c r="QAL121" s="43"/>
      <c r="QAM121" s="43"/>
      <c r="QAN121" s="43"/>
      <c r="QAO121" s="43"/>
      <c r="QAP121" s="43"/>
      <c r="QAQ121" s="43"/>
      <c r="QAR121" s="43"/>
      <c r="QAS121" s="43"/>
      <c r="QAT121" s="43"/>
      <c r="QAU121" s="43"/>
      <c r="QAV121" s="43"/>
      <c r="QAW121" s="43"/>
      <c r="QAX121" s="43"/>
      <c r="QAY121" s="43"/>
      <c r="QAZ121" s="43"/>
      <c r="QBA121" s="43"/>
      <c r="QBB121" s="43"/>
      <c r="QBC121" s="43"/>
      <c r="QBD121" s="43"/>
      <c r="QBE121" s="43"/>
      <c r="QBF121" s="43"/>
      <c r="QBG121" s="43"/>
      <c r="QBH121" s="43"/>
      <c r="QBI121" s="43"/>
      <c r="QBJ121" s="43"/>
      <c r="QBK121" s="43"/>
      <c r="QBL121" s="43"/>
      <c r="QBM121" s="43"/>
      <c r="QBN121" s="43"/>
      <c r="QBO121" s="43"/>
      <c r="QBP121" s="43"/>
      <c r="QBQ121" s="43"/>
      <c r="QBR121" s="43"/>
      <c r="QBS121" s="43"/>
      <c r="QBT121" s="43"/>
      <c r="QBU121" s="43"/>
      <c r="QBV121" s="43"/>
      <c r="QBW121" s="43"/>
      <c r="QBX121" s="43"/>
      <c r="QBY121" s="43"/>
      <c r="QBZ121" s="43"/>
      <c r="QCA121" s="43"/>
      <c r="QCB121" s="43"/>
      <c r="QCC121" s="43"/>
      <c r="QCD121" s="43"/>
      <c r="QCE121" s="43"/>
      <c r="QCF121" s="43"/>
      <c r="QCG121" s="43"/>
      <c r="QCH121" s="43"/>
      <c r="QCI121" s="43"/>
      <c r="QCJ121" s="43"/>
      <c r="QCK121" s="43"/>
      <c r="QCL121" s="43"/>
      <c r="QCM121" s="43"/>
      <c r="QCN121" s="43"/>
      <c r="QCO121" s="43"/>
      <c r="QCP121" s="43"/>
      <c r="QCQ121" s="43"/>
      <c r="QCR121" s="43"/>
      <c r="QCS121" s="43"/>
      <c r="QCT121" s="43"/>
      <c r="QCU121" s="43"/>
      <c r="QCV121" s="43"/>
      <c r="QCW121" s="43"/>
      <c r="QCX121" s="43"/>
      <c r="QCY121" s="43"/>
      <c r="QCZ121" s="43"/>
      <c r="QDA121" s="43"/>
      <c r="QDB121" s="43"/>
      <c r="QDC121" s="43"/>
      <c r="QDD121" s="43"/>
      <c r="QDE121" s="43"/>
      <c r="QDF121" s="43"/>
      <c r="QDG121" s="43"/>
      <c r="QDH121" s="43"/>
      <c r="QDI121" s="43"/>
      <c r="QDJ121" s="43"/>
      <c r="QDK121" s="43"/>
      <c r="QDL121" s="43"/>
      <c r="QDM121" s="43"/>
      <c r="QDN121" s="43"/>
      <c r="QDO121" s="43"/>
      <c r="QDP121" s="43"/>
      <c r="QDQ121" s="43"/>
      <c r="QDR121" s="43"/>
      <c r="QDS121" s="43"/>
      <c r="QDT121" s="43"/>
      <c r="QDU121" s="43"/>
      <c r="QDV121" s="43"/>
      <c r="QDW121" s="43"/>
      <c r="QDX121" s="43"/>
      <c r="QDY121" s="43"/>
      <c r="QDZ121" s="43"/>
      <c r="QEA121" s="43"/>
      <c r="QEB121" s="43"/>
      <c r="QEC121" s="43"/>
      <c r="QED121" s="43"/>
      <c r="QEE121" s="43"/>
      <c r="QEF121" s="43"/>
      <c r="QEG121" s="43"/>
      <c r="QEH121" s="43"/>
      <c r="QEI121" s="43"/>
      <c r="QEJ121" s="43"/>
      <c r="QEK121" s="43"/>
      <c r="QEL121" s="43"/>
      <c r="QEM121" s="43"/>
      <c r="QEN121" s="43"/>
      <c r="QEO121" s="43"/>
      <c r="QEP121" s="43"/>
      <c r="QEQ121" s="43"/>
      <c r="QER121" s="43"/>
      <c r="QES121" s="43"/>
      <c r="QET121" s="43"/>
      <c r="QEU121" s="43"/>
      <c r="QEV121" s="43"/>
      <c r="QEW121" s="43"/>
      <c r="QEX121" s="43"/>
      <c r="QEY121" s="43"/>
      <c r="QEZ121" s="43"/>
      <c r="QFA121" s="43"/>
      <c r="QFB121" s="43"/>
      <c r="QFC121" s="43"/>
      <c r="QFD121" s="43"/>
      <c r="QFE121" s="43"/>
      <c r="QFF121" s="43"/>
      <c r="QFG121" s="43"/>
      <c r="QFH121" s="43"/>
      <c r="QFI121" s="43"/>
      <c r="QFJ121" s="43"/>
      <c r="QFK121" s="43"/>
      <c r="QFL121" s="43"/>
      <c r="QFM121" s="43"/>
      <c r="QFN121" s="43"/>
      <c r="QFO121" s="43"/>
      <c r="QFP121" s="43"/>
      <c r="QFQ121" s="43"/>
      <c r="QFR121" s="43"/>
      <c r="QFS121" s="43"/>
      <c r="QFT121" s="43"/>
      <c r="QFU121" s="43"/>
      <c r="QFV121" s="43"/>
      <c r="QFW121" s="43"/>
      <c r="QFX121" s="43"/>
      <c r="QFY121" s="43"/>
      <c r="QFZ121" s="43"/>
      <c r="QGA121" s="43"/>
      <c r="QGB121" s="43"/>
      <c r="QGC121" s="43"/>
      <c r="QGD121" s="43"/>
      <c r="QGE121" s="43"/>
      <c r="QGF121" s="43"/>
      <c r="QGG121" s="43"/>
      <c r="QGH121" s="43"/>
      <c r="QGI121" s="43"/>
      <c r="QGJ121" s="43"/>
      <c r="QGK121" s="43"/>
      <c r="QGL121" s="43"/>
      <c r="QGM121" s="43"/>
      <c r="QGN121" s="43"/>
      <c r="QGO121" s="43"/>
      <c r="QGP121" s="43"/>
      <c r="QGQ121" s="43"/>
      <c r="QGR121" s="43"/>
      <c r="QGS121" s="43"/>
      <c r="QGT121" s="43"/>
      <c r="QGU121" s="43"/>
      <c r="QGV121" s="43"/>
      <c r="QGW121" s="43"/>
      <c r="QGX121" s="43"/>
      <c r="QGY121" s="43"/>
      <c r="QGZ121" s="43"/>
      <c r="QHA121" s="43"/>
      <c r="QHB121" s="43"/>
      <c r="QHC121" s="43"/>
      <c r="QHD121" s="43"/>
      <c r="QHE121" s="43"/>
      <c r="QHF121" s="43"/>
      <c r="QHG121" s="43"/>
      <c r="QHH121" s="43"/>
      <c r="QHI121" s="43"/>
      <c r="QHJ121" s="43"/>
      <c r="QHK121" s="43"/>
      <c r="QHL121" s="43"/>
      <c r="QHM121" s="43"/>
      <c r="QHN121" s="43"/>
      <c r="QHO121" s="43"/>
      <c r="QHP121" s="43"/>
      <c r="QHQ121" s="43"/>
      <c r="QHR121" s="43"/>
      <c r="QHS121" s="43"/>
      <c r="QHT121" s="43"/>
      <c r="QHU121" s="43"/>
      <c r="QHV121" s="43"/>
      <c r="QHW121" s="43"/>
      <c r="QHX121" s="43"/>
      <c r="QHY121" s="43"/>
      <c r="QHZ121" s="43"/>
      <c r="QIA121" s="43"/>
      <c r="QIB121" s="43"/>
      <c r="QIC121" s="43"/>
      <c r="QID121" s="43"/>
      <c r="QIE121" s="43"/>
      <c r="QIF121" s="43"/>
      <c r="QIG121" s="43"/>
      <c r="QIH121" s="43"/>
      <c r="QII121" s="43"/>
      <c r="QIJ121" s="43"/>
      <c r="QIK121" s="43"/>
      <c r="QIL121" s="43"/>
      <c r="QIM121" s="43"/>
      <c r="QIN121" s="43"/>
      <c r="QIO121" s="43"/>
      <c r="QIP121" s="43"/>
      <c r="QIQ121" s="43"/>
      <c r="QIR121" s="43"/>
      <c r="QIS121" s="43"/>
      <c r="QIT121" s="43"/>
      <c r="QIU121" s="43"/>
      <c r="QIV121" s="43"/>
      <c r="QIW121" s="43"/>
      <c r="QIX121" s="43"/>
      <c r="QIY121" s="43"/>
      <c r="QIZ121" s="43"/>
      <c r="QJA121" s="43"/>
      <c r="QJB121" s="43"/>
      <c r="QJC121" s="43"/>
      <c r="QJD121" s="43"/>
      <c r="QJE121" s="43"/>
      <c r="QJF121" s="43"/>
      <c r="QJG121" s="43"/>
      <c r="QJH121" s="43"/>
      <c r="QJI121" s="43"/>
      <c r="QJJ121" s="43"/>
      <c r="QJK121" s="43"/>
      <c r="QJL121" s="43"/>
      <c r="QJM121" s="43"/>
      <c r="QJN121" s="43"/>
      <c r="QJO121" s="43"/>
      <c r="QJP121" s="43"/>
      <c r="QJQ121" s="43"/>
      <c r="QJR121" s="43"/>
      <c r="QJS121" s="43"/>
      <c r="QJT121" s="43"/>
      <c r="QJU121" s="43"/>
      <c r="QJV121" s="43"/>
      <c r="QJW121" s="43"/>
      <c r="QJX121" s="43"/>
      <c r="QJY121" s="43"/>
      <c r="QJZ121" s="43"/>
      <c r="QKA121" s="43"/>
      <c r="QKB121" s="43"/>
      <c r="QKC121" s="43"/>
      <c r="QKD121" s="43"/>
      <c r="QKE121" s="43"/>
      <c r="QKF121" s="43"/>
      <c r="QKG121" s="43"/>
      <c r="QKH121" s="43"/>
      <c r="QKI121" s="43"/>
      <c r="QKJ121" s="43"/>
      <c r="QKK121" s="43"/>
      <c r="QKL121" s="43"/>
      <c r="QKM121" s="43"/>
      <c r="QKN121" s="43"/>
      <c r="QKO121" s="43"/>
      <c r="QKP121" s="43"/>
      <c r="QKQ121" s="43"/>
      <c r="QKR121" s="43"/>
      <c r="QKS121" s="43"/>
      <c r="QKT121" s="43"/>
      <c r="QKU121" s="43"/>
      <c r="QKV121" s="43"/>
      <c r="QKW121" s="43"/>
      <c r="QKX121" s="43"/>
      <c r="QKY121" s="43"/>
      <c r="QKZ121" s="43"/>
      <c r="QLA121" s="43"/>
      <c r="QLB121" s="43"/>
      <c r="QLC121" s="43"/>
      <c r="QLD121" s="43"/>
      <c r="QLE121" s="43"/>
      <c r="QLF121" s="43"/>
      <c r="QLG121" s="43"/>
      <c r="QLH121" s="43"/>
      <c r="QLI121" s="43"/>
      <c r="QLJ121" s="43"/>
      <c r="QLK121" s="43"/>
      <c r="QLL121" s="43"/>
      <c r="QLM121" s="43"/>
      <c r="QLN121" s="43"/>
      <c r="QLO121" s="43"/>
      <c r="QLP121" s="43"/>
      <c r="QLQ121" s="43"/>
      <c r="QLR121" s="43"/>
      <c r="QLS121" s="43"/>
      <c r="QLT121" s="43"/>
      <c r="QLU121" s="43"/>
      <c r="QLV121" s="43"/>
      <c r="QLW121" s="43"/>
      <c r="QLX121" s="43"/>
      <c r="QLY121" s="43"/>
      <c r="QLZ121" s="43"/>
      <c r="QMA121" s="43"/>
      <c r="QMB121" s="43"/>
      <c r="QMC121" s="43"/>
      <c r="QMD121" s="43"/>
      <c r="QME121" s="43"/>
      <c r="QMF121" s="43"/>
      <c r="QMG121" s="43"/>
      <c r="QMH121" s="43"/>
      <c r="QMI121" s="43"/>
      <c r="QMJ121" s="43"/>
      <c r="QMK121" s="43"/>
      <c r="QML121" s="43"/>
      <c r="QMM121" s="43"/>
      <c r="QMN121" s="43"/>
      <c r="QMO121" s="43"/>
      <c r="QMP121" s="43"/>
      <c r="QMQ121" s="43"/>
      <c r="QMR121" s="43"/>
      <c r="QMS121" s="43"/>
      <c r="QMT121" s="43"/>
      <c r="QMU121" s="43"/>
      <c r="QMV121" s="43"/>
      <c r="QMW121" s="43"/>
      <c r="QMX121" s="43"/>
      <c r="QMY121" s="43"/>
      <c r="QMZ121" s="43"/>
      <c r="QNA121" s="43"/>
      <c r="QNB121" s="43"/>
      <c r="QNC121" s="43"/>
      <c r="QND121" s="43"/>
      <c r="QNE121" s="43"/>
      <c r="QNF121" s="43"/>
      <c r="QNG121" s="43"/>
      <c r="QNH121" s="43"/>
      <c r="QNI121" s="43"/>
      <c r="QNJ121" s="43"/>
      <c r="QNK121" s="43"/>
      <c r="QNL121" s="43"/>
      <c r="QNM121" s="43"/>
      <c r="QNN121" s="43"/>
      <c r="QNO121" s="43"/>
      <c r="QNP121" s="43"/>
      <c r="QNQ121" s="43"/>
      <c r="QNR121" s="43"/>
      <c r="QNS121" s="43"/>
      <c r="QNT121" s="43"/>
      <c r="QNU121" s="43"/>
      <c r="QNV121" s="43"/>
      <c r="QNW121" s="43"/>
      <c r="QNX121" s="43"/>
      <c r="QNY121" s="43"/>
      <c r="QNZ121" s="43"/>
      <c r="QOA121" s="43"/>
      <c r="QOB121" s="43"/>
      <c r="QOC121" s="43"/>
      <c r="QOD121" s="43"/>
      <c r="QOE121" s="43"/>
      <c r="QOF121" s="43"/>
      <c r="QOG121" s="43"/>
      <c r="QOH121" s="43"/>
      <c r="QOI121" s="43"/>
      <c r="QOJ121" s="43"/>
      <c r="QOK121" s="43"/>
      <c r="QOL121" s="43"/>
      <c r="QOM121" s="43"/>
      <c r="QON121" s="43"/>
      <c r="QOO121" s="43"/>
      <c r="QOP121" s="43"/>
      <c r="QOQ121" s="43"/>
      <c r="QOR121" s="43"/>
      <c r="QOS121" s="43"/>
      <c r="QOT121" s="43"/>
      <c r="QOU121" s="43"/>
      <c r="QOV121" s="43"/>
      <c r="QOW121" s="43"/>
      <c r="QOX121" s="43"/>
      <c r="QOY121" s="43"/>
      <c r="QOZ121" s="43"/>
      <c r="QPA121" s="43"/>
      <c r="QPB121" s="43"/>
      <c r="QPC121" s="43"/>
      <c r="QPD121" s="43"/>
      <c r="QPE121" s="43"/>
      <c r="QPF121" s="43"/>
      <c r="QPG121" s="43"/>
      <c r="QPH121" s="43"/>
      <c r="QPI121" s="43"/>
      <c r="QPJ121" s="43"/>
      <c r="QPK121" s="43"/>
      <c r="QPL121" s="43"/>
      <c r="QPM121" s="43"/>
      <c r="QPN121" s="43"/>
      <c r="QPO121" s="43"/>
      <c r="QPP121" s="43"/>
      <c r="QPQ121" s="43"/>
      <c r="QPR121" s="43"/>
      <c r="QPS121" s="43"/>
      <c r="QPT121" s="43"/>
      <c r="QPU121" s="43"/>
      <c r="QPV121" s="43"/>
      <c r="QPW121" s="43"/>
      <c r="QPX121" s="43"/>
      <c r="QPY121" s="43"/>
      <c r="QPZ121" s="43"/>
      <c r="QQA121" s="43"/>
      <c r="QQB121" s="43"/>
      <c r="QQC121" s="43"/>
      <c r="QQD121" s="43"/>
      <c r="QQE121" s="43"/>
      <c r="QQF121" s="43"/>
      <c r="QQG121" s="43"/>
      <c r="QQH121" s="43"/>
      <c r="QQI121" s="43"/>
      <c r="QQJ121" s="43"/>
      <c r="QQK121" s="43"/>
      <c r="QQL121" s="43"/>
      <c r="QQM121" s="43"/>
      <c r="QQN121" s="43"/>
      <c r="QQO121" s="43"/>
      <c r="QQP121" s="43"/>
      <c r="QQQ121" s="43"/>
      <c r="QQR121" s="43"/>
      <c r="QQS121" s="43"/>
      <c r="QQT121" s="43"/>
      <c r="QQU121" s="43"/>
      <c r="QQV121" s="43"/>
      <c r="QQW121" s="43"/>
      <c r="QQX121" s="43"/>
      <c r="QQY121" s="43"/>
      <c r="QQZ121" s="43"/>
      <c r="QRA121" s="43"/>
      <c r="QRB121" s="43"/>
      <c r="QRC121" s="43"/>
      <c r="QRD121" s="43"/>
      <c r="QRE121" s="43"/>
      <c r="QRF121" s="43"/>
      <c r="QRG121" s="43"/>
      <c r="QRH121" s="43"/>
      <c r="QRI121" s="43"/>
      <c r="QRJ121" s="43"/>
      <c r="QRK121" s="43"/>
      <c r="QRL121" s="43"/>
      <c r="QRM121" s="43"/>
      <c r="QRN121" s="43"/>
      <c r="QRO121" s="43"/>
      <c r="QRP121" s="43"/>
      <c r="QRQ121" s="43"/>
      <c r="QRR121" s="43"/>
      <c r="QRS121" s="43"/>
      <c r="QRT121" s="43"/>
      <c r="QRU121" s="43"/>
      <c r="QRV121" s="43"/>
      <c r="QRW121" s="43"/>
      <c r="QRX121" s="43"/>
      <c r="QRY121" s="43"/>
      <c r="QRZ121" s="43"/>
      <c r="QSA121" s="43"/>
      <c r="QSB121" s="43"/>
      <c r="QSC121" s="43"/>
      <c r="QSD121" s="43"/>
      <c r="QSE121" s="43"/>
      <c r="QSF121" s="43"/>
      <c r="QSG121" s="43"/>
      <c r="QSH121" s="43"/>
      <c r="QSI121" s="43"/>
      <c r="QSJ121" s="43"/>
      <c r="QSK121" s="43"/>
      <c r="QSL121" s="43"/>
      <c r="QSM121" s="43"/>
      <c r="QSN121" s="43"/>
      <c r="QSO121" s="43"/>
      <c r="QSP121" s="43"/>
      <c r="QSQ121" s="43"/>
      <c r="QSR121" s="43"/>
      <c r="QSS121" s="43"/>
      <c r="QST121" s="43"/>
      <c r="QSU121" s="43"/>
      <c r="QSV121" s="43"/>
      <c r="QSW121" s="43"/>
      <c r="QSX121" s="43"/>
      <c r="QSY121" s="43"/>
      <c r="QSZ121" s="43"/>
      <c r="QTA121" s="43"/>
      <c r="QTB121" s="43"/>
      <c r="QTC121" s="43"/>
      <c r="QTD121" s="43"/>
      <c r="QTE121" s="43"/>
      <c r="QTF121" s="43"/>
      <c r="QTG121" s="43"/>
      <c r="QTH121" s="43"/>
      <c r="QTI121" s="43"/>
      <c r="QTJ121" s="43"/>
      <c r="QTK121" s="43"/>
      <c r="QTL121" s="43"/>
      <c r="QTM121" s="43"/>
      <c r="QTN121" s="43"/>
      <c r="QTO121" s="43"/>
      <c r="QTP121" s="43"/>
      <c r="QTQ121" s="43"/>
      <c r="QTR121" s="43"/>
      <c r="QTS121" s="43"/>
      <c r="QTT121" s="43"/>
      <c r="QTU121" s="43"/>
      <c r="QTV121" s="43"/>
      <c r="QTW121" s="43"/>
      <c r="QTX121" s="43"/>
      <c r="QTY121" s="43"/>
      <c r="QTZ121" s="43"/>
      <c r="QUA121" s="43"/>
      <c r="QUB121" s="43"/>
      <c r="QUC121" s="43"/>
      <c r="QUD121" s="43"/>
      <c r="QUE121" s="43"/>
      <c r="QUF121" s="43"/>
      <c r="QUG121" s="43"/>
      <c r="QUH121" s="43"/>
      <c r="QUI121" s="43"/>
      <c r="QUJ121" s="43"/>
      <c r="QUK121" s="43"/>
      <c r="QUL121" s="43"/>
      <c r="QUM121" s="43"/>
      <c r="QUN121" s="43"/>
      <c r="QUO121" s="43"/>
      <c r="QUP121" s="43"/>
      <c r="QUQ121" s="43"/>
      <c r="QUR121" s="43"/>
      <c r="QUS121" s="43"/>
      <c r="QUT121" s="43"/>
      <c r="QUU121" s="43"/>
      <c r="QUV121" s="43"/>
      <c r="QUW121" s="43"/>
      <c r="QUX121" s="43"/>
      <c r="QUY121" s="43"/>
      <c r="QUZ121" s="43"/>
      <c r="QVA121" s="43"/>
      <c r="QVB121" s="43"/>
      <c r="QVC121" s="43"/>
      <c r="QVD121" s="43"/>
      <c r="QVE121" s="43"/>
      <c r="QVF121" s="43"/>
      <c r="QVG121" s="43"/>
      <c r="QVH121" s="43"/>
      <c r="QVI121" s="43"/>
      <c r="QVJ121" s="43"/>
      <c r="QVK121" s="43"/>
      <c r="QVL121" s="43"/>
      <c r="QVM121" s="43"/>
      <c r="QVN121" s="43"/>
      <c r="QVO121" s="43"/>
      <c r="QVP121" s="43"/>
      <c r="QVQ121" s="43"/>
      <c r="QVR121" s="43"/>
      <c r="QVS121" s="43"/>
      <c r="QVT121" s="43"/>
      <c r="QVU121" s="43"/>
      <c r="QVV121" s="43"/>
      <c r="QVW121" s="43"/>
      <c r="QVX121" s="43"/>
      <c r="QVY121" s="43"/>
      <c r="QVZ121" s="43"/>
      <c r="QWA121" s="43"/>
      <c r="QWB121" s="43"/>
      <c r="QWC121" s="43"/>
      <c r="QWD121" s="43"/>
      <c r="QWE121" s="43"/>
      <c r="QWF121" s="43"/>
      <c r="QWG121" s="43"/>
      <c r="QWH121" s="43"/>
      <c r="QWI121" s="43"/>
      <c r="QWJ121" s="43"/>
      <c r="QWK121" s="43"/>
      <c r="QWL121" s="43"/>
      <c r="QWM121" s="43"/>
      <c r="QWN121" s="43"/>
      <c r="QWO121" s="43"/>
      <c r="QWP121" s="43"/>
      <c r="QWQ121" s="43"/>
      <c r="QWR121" s="43"/>
      <c r="QWS121" s="43"/>
      <c r="QWT121" s="43"/>
      <c r="QWU121" s="43"/>
      <c r="QWV121" s="43"/>
      <c r="QWW121" s="43"/>
      <c r="QWX121" s="43"/>
      <c r="QWY121" s="43"/>
      <c r="QWZ121" s="43"/>
      <c r="QXA121" s="43"/>
      <c r="QXB121" s="43"/>
      <c r="QXC121" s="43"/>
      <c r="QXD121" s="43"/>
      <c r="QXE121" s="43"/>
      <c r="QXF121" s="43"/>
      <c r="QXG121" s="43"/>
      <c r="QXH121" s="43"/>
      <c r="QXI121" s="43"/>
      <c r="QXJ121" s="43"/>
      <c r="QXK121" s="43"/>
      <c r="QXL121" s="43"/>
      <c r="QXM121" s="43"/>
      <c r="QXN121" s="43"/>
      <c r="QXO121" s="43"/>
      <c r="QXP121" s="43"/>
      <c r="QXQ121" s="43"/>
      <c r="QXR121" s="43"/>
      <c r="QXS121" s="43"/>
      <c r="QXT121" s="43"/>
      <c r="QXU121" s="43"/>
      <c r="QXV121" s="43"/>
      <c r="QXW121" s="43"/>
      <c r="QXX121" s="43"/>
      <c r="QXY121" s="43"/>
      <c r="QXZ121" s="43"/>
      <c r="QYA121" s="43"/>
      <c r="QYB121" s="43"/>
      <c r="QYC121" s="43"/>
      <c r="QYD121" s="43"/>
      <c r="QYE121" s="43"/>
      <c r="QYF121" s="43"/>
      <c r="QYG121" s="43"/>
      <c r="QYH121" s="43"/>
      <c r="QYI121" s="43"/>
      <c r="QYJ121" s="43"/>
      <c r="QYK121" s="43"/>
      <c r="QYL121" s="43"/>
      <c r="QYM121" s="43"/>
      <c r="QYN121" s="43"/>
      <c r="QYO121" s="43"/>
      <c r="QYP121" s="43"/>
      <c r="QYQ121" s="43"/>
      <c r="QYR121" s="43"/>
      <c r="QYS121" s="43"/>
      <c r="QYT121" s="43"/>
      <c r="QYU121" s="43"/>
      <c r="QYV121" s="43"/>
      <c r="QYW121" s="43"/>
      <c r="QYX121" s="43"/>
      <c r="QYY121" s="43"/>
      <c r="QYZ121" s="43"/>
      <c r="QZA121" s="43"/>
      <c r="QZB121" s="43"/>
      <c r="QZC121" s="43"/>
      <c r="QZD121" s="43"/>
      <c r="QZE121" s="43"/>
      <c r="QZF121" s="43"/>
      <c r="QZG121" s="43"/>
      <c r="QZH121" s="43"/>
      <c r="QZI121" s="43"/>
      <c r="QZJ121" s="43"/>
      <c r="QZK121" s="43"/>
      <c r="QZL121" s="43"/>
      <c r="QZM121" s="43"/>
      <c r="QZN121" s="43"/>
      <c r="QZO121" s="43"/>
      <c r="QZP121" s="43"/>
      <c r="QZQ121" s="43"/>
      <c r="QZR121" s="43"/>
      <c r="QZS121" s="43"/>
      <c r="QZT121" s="43"/>
      <c r="QZU121" s="43"/>
      <c r="QZV121" s="43"/>
      <c r="QZW121" s="43"/>
      <c r="QZX121" s="43"/>
      <c r="QZY121" s="43"/>
      <c r="QZZ121" s="43"/>
      <c r="RAA121" s="43"/>
      <c r="RAB121" s="43"/>
      <c r="RAC121" s="43"/>
      <c r="RAD121" s="43"/>
      <c r="RAE121" s="43"/>
      <c r="RAF121" s="43"/>
      <c r="RAG121" s="43"/>
      <c r="RAH121" s="43"/>
      <c r="RAI121" s="43"/>
      <c r="RAJ121" s="43"/>
      <c r="RAK121" s="43"/>
      <c r="RAL121" s="43"/>
      <c r="RAM121" s="43"/>
      <c r="RAN121" s="43"/>
      <c r="RAO121" s="43"/>
      <c r="RAP121" s="43"/>
      <c r="RAQ121" s="43"/>
      <c r="RAR121" s="43"/>
      <c r="RAS121" s="43"/>
      <c r="RAT121" s="43"/>
      <c r="RAU121" s="43"/>
      <c r="RAV121" s="43"/>
      <c r="RAW121" s="43"/>
      <c r="RAX121" s="43"/>
      <c r="RAY121" s="43"/>
      <c r="RAZ121" s="43"/>
      <c r="RBA121" s="43"/>
      <c r="RBB121" s="43"/>
      <c r="RBC121" s="43"/>
      <c r="RBD121" s="43"/>
      <c r="RBE121" s="43"/>
      <c r="RBF121" s="43"/>
      <c r="RBG121" s="43"/>
      <c r="RBH121" s="43"/>
      <c r="RBI121" s="43"/>
      <c r="RBJ121" s="43"/>
      <c r="RBK121" s="43"/>
      <c r="RBL121" s="43"/>
      <c r="RBM121" s="43"/>
      <c r="RBN121" s="43"/>
      <c r="RBO121" s="43"/>
      <c r="RBP121" s="43"/>
      <c r="RBQ121" s="43"/>
      <c r="RBR121" s="43"/>
      <c r="RBS121" s="43"/>
      <c r="RBT121" s="43"/>
      <c r="RBU121" s="43"/>
      <c r="RBV121" s="43"/>
      <c r="RBW121" s="43"/>
      <c r="RBX121" s="43"/>
      <c r="RBY121" s="43"/>
      <c r="RBZ121" s="43"/>
      <c r="RCA121" s="43"/>
      <c r="RCB121" s="43"/>
      <c r="RCC121" s="43"/>
      <c r="RCD121" s="43"/>
      <c r="RCE121" s="43"/>
      <c r="RCF121" s="43"/>
      <c r="RCG121" s="43"/>
      <c r="RCH121" s="43"/>
      <c r="RCI121" s="43"/>
      <c r="RCJ121" s="43"/>
      <c r="RCK121" s="43"/>
      <c r="RCL121" s="43"/>
      <c r="RCM121" s="43"/>
      <c r="RCN121" s="43"/>
      <c r="RCO121" s="43"/>
      <c r="RCP121" s="43"/>
      <c r="RCQ121" s="43"/>
      <c r="RCR121" s="43"/>
      <c r="RCS121" s="43"/>
      <c r="RCT121" s="43"/>
      <c r="RCU121" s="43"/>
      <c r="RCV121" s="43"/>
      <c r="RCW121" s="43"/>
      <c r="RCX121" s="43"/>
      <c r="RCY121" s="43"/>
      <c r="RCZ121" s="43"/>
      <c r="RDA121" s="43"/>
      <c r="RDB121" s="43"/>
      <c r="RDC121" s="43"/>
      <c r="RDD121" s="43"/>
      <c r="RDE121" s="43"/>
      <c r="RDF121" s="43"/>
      <c r="RDG121" s="43"/>
      <c r="RDH121" s="43"/>
      <c r="RDI121" s="43"/>
      <c r="RDJ121" s="43"/>
      <c r="RDK121" s="43"/>
      <c r="RDL121" s="43"/>
      <c r="RDM121" s="43"/>
      <c r="RDN121" s="43"/>
      <c r="RDO121" s="43"/>
      <c r="RDP121" s="43"/>
      <c r="RDQ121" s="43"/>
      <c r="RDR121" s="43"/>
      <c r="RDS121" s="43"/>
      <c r="RDT121" s="43"/>
      <c r="RDU121" s="43"/>
      <c r="RDV121" s="43"/>
      <c r="RDW121" s="43"/>
      <c r="RDX121" s="43"/>
      <c r="RDY121" s="43"/>
      <c r="RDZ121" s="43"/>
      <c r="REA121" s="43"/>
      <c r="REB121" s="43"/>
      <c r="REC121" s="43"/>
      <c r="RED121" s="43"/>
      <c r="REE121" s="43"/>
      <c r="REF121" s="43"/>
      <c r="REG121" s="43"/>
      <c r="REH121" s="43"/>
      <c r="REI121" s="43"/>
      <c r="REJ121" s="43"/>
      <c r="REK121" s="43"/>
      <c r="REL121" s="43"/>
      <c r="REM121" s="43"/>
      <c r="REN121" s="43"/>
      <c r="REO121" s="43"/>
      <c r="REP121" s="43"/>
      <c r="REQ121" s="43"/>
      <c r="RER121" s="43"/>
      <c r="RES121" s="43"/>
      <c r="RET121" s="43"/>
      <c r="REU121" s="43"/>
      <c r="REV121" s="43"/>
      <c r="REW121" s="43"/>
      <c r="REX121" s="43"/>
      <c r="REY121" s="43"/>
      <c r="REZ121" s="43"/>
      <c r="RFA121" s="43"/>
      <c r="RFB121" s="43"/>
      <c r="RFC121" s="43"/>
      <c r="RFD121" s="43"/>
      <c r="RFE121" s="43"/>
      <c r="RFF121" s="43"/>
      <c r="RFG121" s="43"/>
      <c r="RFH121" s="43"/>
      <c r="RFI121" s="43"/>
      <c r="RFJ121" s="43"/>
      <c r="RFK121" s="43"/>
      <c r="RFL121" s="43"/>
      <c r="RFM121" s="43"/>
      <c r="RFN121" s="43"/>
      <c r="RFO121" s="43"/>
      <c r="RFP121" s="43"/>
      <c r="RFQ121" s="43"/>
      <c r="RFR121" s="43"/>
      <c r="RFS121" s="43"/>
      <c r="RFT121" s="43"/>
      <c r="RFU121" s="43"/>
      <c r="RFV121" s="43"/>
      <c r="RFW121" s="43"/>
      <c r="RFX121" s="43"/>
      <c r="RFY121" s="43"/>
      <c r="RFZ121" s="43"/>
      <c r="RGA121" s="43"/>
      <c r="RGB121" s="43"/>
      <c r="RGC121" s="43"/>
      <c r="RGD121" s="43"/>
      <c r="RGE121" s="43"/>
      <c r="RGF121" s="43"/>
      <c r="RGG121" s="43"/>
      <c r="RGH121" s="43"/>
      <c r="RGI121" s="43"/>
      <c r="RGJ121" s="43"/>
      <c r="RGK121" s="43"/>
      <c r="RGL121" s="43"/>
      <c r="RGM121" s="43"/>
      <c r="RGN121" s="43"/>
      <c r="RGO121" s="43"/>
      <c r="RGP121" s="43"/>
      <c r="RGQ121" s="43"/>
      <c r="RGR121" s="43"/>
      <c r="RGS121" s="43"/>
      <c r="RGT121" s="43"/>
      <c r="RGU121" s="43"/>
      <c r="RGV121" s="43"/>
      <c r="RGW121" s="43"/>
      <c r="RGX121" s="43"/>
      <c r="RGY121" s="43"/>
      <c r="RGZ121" s="43"/>
      <c r="RHA121" s="43"/>
      <c r="RHB121" s="43"/>
      <c r="RHC121" s="43"/>
      <c r="RHD121" s="43"/>
      <c r="RHE121" s="43"/>
      <c r="RHF121" s="43"/>
      <c r="RHG121" s="43"/>
      <c r="RHH121" s="43"/>
      <c r="RHI121" s="43"/>
      <c r="RHJ121" s="43"/>
      <c r="RHK121" s="43"/>
      <c r="RHL121" s="43"/>
      <c r="RHM121" s="43"/>
      <c r="RHN121" s="43"/>
      <c r="RHO121" s="43"/>
      <c r="RHP121" s="43"/>
      <c r="RHQ121" s="43"/>
      <c r="RHR121" s="43"/>
      <c r="RHS121" s="43"/>
      <c r="RHT121" s="43"/>
      <c r="RHU121" s="43"/>
      <c r="RHV121" s="43"/>
      <c r="RHW121" s="43"/>
      <c r="RHX121" s="43"/>
      <c r="RHY121" s="43"/>
      <c r="RHZ121" s="43"/>
      <c r="RIA121" s="43"/>
      <c r="RIB121" s="43"/>
      <c r="RIC121" s="43"/>
      <c r="RID121" s="43"/>
      <c r="RIE121" s="43"/>
      <c r="RIF121" s="43"/>
      <c r="RIG121" s="43"/>
      <c r="RIH121" s="43"/>
      <c r="RII121" s="43"/>
      <c r="RIJ121" s="43"/>
      <c r="RIK121" s="43"/>
      <c r="RIL121" s="43"/>
      <c r="RIM121" s="43"/>
      <c r="RIN121" s="43"/>
      <c r="RIO121" s="43"/>
      <c r="RIP121" s="43"/>
      <c r="RIQ121" s="43"/>
      <c r="RIR121" s="43"/>
      <c r="RIS121" s="43"/>
      <c r="RIT121" s="43"/>
      <c r="RIU121" s="43"/>
      <c r="RIV121" s="43"/>
      <c r="RIW121" s="43"/>
      <c r="RIX121" s="43"/>
      <c r="RIY121" s="43"/>
      <c r="RIZ121" s="43"/>
      <c r="RJA121" s="43"/>
      <c r="RJB121" s="43"/>
      <c r="RJC121" s="43"/>
      <c r="RJD121" s="43"/>
      <c r="RJE121" s="43"/>
      <c r="RJF121" s="43"/>
      <c r="RJG121" s="43"/>
      <c r="RJH121" s="43"/>
      <c r="RJI121" s="43"/>
      <c r="RJJ121" s="43"/>
      <c r="RJK121" s="43"/>
      <c r="RJL121" s="43"/>
      <c r="RJM121" s="43"/>
      <c r="RJN121" s="43"/>
      <c r="RJO121" s="43"/>
      <c r="RJP121" s="43"/>
      <c r="RJQ121" s="43"/>
      <c r="RJR121" s="43"/>
      <c r="RJS121" s="43"/>
      <c r="RJT121" s="43"/>
      <c r="RJU121" s="43"/>
      <c r="RJV121" s="43"/>
      <c r="RJW121" s="43"/>
      <c r="RJX121" s="43"/>
      <c r="RJY121" s="43"/>
      <c r="RJZ121" s="43"/>
      <c r="RKA121" s="43"/>
      <c r="RKB121" s="43"/>
      <c r="RKC121" s="43"/>
      <c r="RKD121" s="43"/>
      <c r="RKE121" s="43"/>
      <c r="RKF121" s="43"/>
      <c r="RKG121" s="43"/>
      <c r="RKH121" s="43"/>
      <c r="RKI121" s="43"/>
      <c r="RKJ121" s="43"/>
      <c r="RKK121" s="43"/>
      <c r="RKL121" s="43"/>
      <c r="RKM121" s="43"/>
      <c r="RKN121" s="43"/>
      <c r="RKO121" s="43"/>
      <c r="RKP121" s="43"/>
      <c r="RKQ121" s="43"/>
      <c r="RKR121" s="43"/>
      <c r="RKS121" s="43"/>
      <c r="RKT121" s="43"/>
      <c r="RKU121" s="43"/>
      <c r="RKV121" s="43"/>
      <c r="RKW121" s="43"/>
      <c r="RKX121" s="43"/>
      <c r="RKY121" s="43"/>
      <c r="RKZ121" s="43"/>
      <c r="RLA121" s="43"/>
      <c r="RLB121" s="43"/>
      <c r="RLC121" s="43"/>
      <c r="RLD121" s="43"/>
      <c r="RLE121" s="43"/>
      <c r="RLF121" s="43"/>
      <c r="RLG121" s="43"/>
      <c r="RLH121" s="43"/>
      <c r="RLI121" s="43"/>
      <c r="RLJ121" s="43"/>
      <c r="RLK121" s="43"/>
      <c r="RLL121" s="43"/>
      <c r="RLM121" s="43"/>
      <c r="RLN121" s="43"/>
      <c r="RLO121" s="43"/>
      <c r="RLP121" s="43"/>
      <c r="RLQ121" s="43"/>
      <c r="RLR121" s="43"/>
      <c r="RLS121" s="43"/>
      <c r="RLT121" s="43"/>
      <c r="RLU121" s="43"/>
      <c r="RLV121" s="43"/>
      <c r="RLW121" s="43"/>
      <c r="RLX121" s="43"/>
      <c r="RLY121" s="43"/>
      <c r="RLZ121" s="43"/>
      <c r="RMA121" s="43"/>
      <c r="RMB121" s="43"/>
      <c r="RMC121" s="43"/>
      <c r="RMD121" s="43"/>
      <c r="RME121" s="43"/>
      <c r="RMF121" s="43"/>
      <c r="RMG121" s="43"/>
      <c r="RMH121" s="43"/>
      <c r="RMI121" s="43"/>
      <c r="RMJ121" s="43"/>
      <c r="RMK121" s="43"/>
      <c r="RML121" s="43"/>
      <c r="RMM121" s="43"/>
      <c r="RMN121" s="43"/>
      <c r="RMO121" s="43"/>
      <c r="RMP121" s="43"/>
      <c r="RMQ121" s="43"/>
      <c r="RMR121" s="43"/>
      <c r="RMS121" s="43"/>
      <c r="RMT121" s="43"/>
      <c r="RMU121" s="43"/>
      <c r="RMV121" s="43"/>
      <c r="RMW121" s="43"/>
      <c r="RMX121" s="43"/>
      <c r="RMY121" s="43"/>
      <c r="RMZ121" s="43"/>
      <c r="RNA121" s="43"/>
      <c r="RNB121" s="43"/>
      <c r="RNC121" s="43"/>
      <c r="RND121" s="43"/>
      <c r="RNE121" s="43"/>
      <c r="RNF121" s="43"/>
      <c r="RNG121" s="43"/>
      <c r="RNH121" s="43"/>
      <c r="RNI121" s="43"/>
      <c r="RNJ121" s="43"/>
      <c r="RNK121" s="43"/>
      <c r="RNL121" s="43"/>
      <c r="RNM121" s="43"/>
      <c r="RNN121" s="43"/>
      <c r="RNO121" s="43"/>
      <c r="RNP121" s="43"/>
      <c r="RNQ121" s="43"/>
      <c r="RNR121" s="43"/>
      <c r="RNS121" s="43"/>
      <c r="RNT121" s="43"/>
      <c r="RNU121" s="43"/>
      <c r="RNV121" s="43"/>
      <c r="RNW121" s="43"/>
      <c r="RNX121" s="43"/>
      <c r="RNY121" s="43"/>
      <c r="RNZ121" s="43"/>
      <c r="ROA121" s="43"/>
      <c r="ROB121" s="43"/>
      <c r="ROC121" s="43"/>
      <c r="ROD121" s="43"/>
      <c r="ROE121" s="43"/>
      <c r="ROF121" s="43"/>
      <c r="ROG121" s="43"/>
      <c r="ROH121" s="43"/>
      <c r="ROI121" s="43"/>
      <c r="ROJ121" s="43"/>
      <c r="ROK121" s="43"/>
      <c r="ROL121" s="43"/>
      <c r="ROM121" s="43"/>
      <c r="RON121" s="43"/>
      <c r="ROO121" s="43"/>
      <c r="ROP121" s="43"/>
      <c r="ROQ121" s="43"/>
      <c r="ROR121" s="43"/>
      <c r="ROS121" s="43"/>
      <c r="ROT121" s="43"/>
      <c r="ROU121" s="43"/>
      <c r="ROV121" s="43"/>
      <c r="ROW121" s="43"/>
      <c r="ROX121" s="43"/>
      <c r="ROY121" s="43"/>
      <c r="ROZ121" s="43"/>
      <c r="RPA121" s="43"/>
      <c r="RPB121" s="43"/>
      <c r="RPC121" s="43"/>
      <c r="RPD121" s="43"/>
      <c r="RPE121" s="43"/>
      <c r="RPF121" s="43"/>
      <c r="RPG121" s="43"/>
      <c r="RPH121" s="43"/>
      <c r="RPI121" s="43"/>
      <c r="RPJ121" s="43"/>
      <c r="RPK121" s="43"/>
      <c r="RPL121" s="43"/>
      <c r="RPM121" s="43"/>
      <c r="RPN121" s="43"/>
      <c r="RPO121" s="43"/>
      <c r="RPP121" s="43"/>
      <c r="RPQ121" s="43"/>
      <c r="RPR121" s="43"/>
      <c r="RPS121" s="43"/>
      <c r="RPT121" s="43"/>
      <c r="RPU121" s="43"/>
      <c r="RPV121" s="43"/>
      <c r="RPW121" s="43"/>
      <c r="RPX121" s="43"/>
      <c r="RPY121" s="43"/>
      <c r="RPZ121" s="43"/>
      <c r="RQA121" s="43"/>
      <c r="RQB121" s="43"/>
      <c r="RQC121" s="43"/>
      <c r="RQD121" s="43"/>
      <c r="RQE121" s="43"/>
      <c r="RQF121" s="43"/>
      <c r="RQG121" s="43"/>
      <c r="RQH121" s="43"/>
      <c r="RQI121" s="43"/>
      <c r="RQJ121" s="43"/>
      <c r="RQK121" s="43"/>
      <c r="RQL121" s="43"/>
      <c r="RQM121" s="43"/>
      <c r="RQN121" s="43"/>
      <c r="RQO121" s="43"/>
      <c r="RQP121" s="43"/>
      <c r="RQQ121" s="43"/>
      <c r="RQR121" s="43"/>
      <c r="RQS121" s="43"/>
      <c r="RQT121" s="43"/>
      <c r="RQU121" s="43"/>
      <c r="RQV121" s="43"/>
      <c r="RQW121" s="43"/>
      <c r="RQX121" s="43"/>
      <c r="RQY121" s="43"/>
      <c r="RQZ121" s="43"/>
      <c r="RRA121" s="43"/>
      <c r="RRB121" s="43"/>
      <c r="RRC121" s="43"/>
      <c r="RRD121" s="43"/>
      <c r="RRE121" s="43"/>
      <c r="RRF121" s="43"/>
      <c r="RRG121" s="43"/>
      <c r="RRH121" s="43"/>
      <c r="RRI121" s="43"/>
      <c r="RRJ121" s="43"/>
      <c r="RRK121" s="43"/>
      <c r="RRL121" s="43"/>
      <c r="RRM121" s="43"/>
      <c r="RRN121" s="43"/>
      <c r="RRO121" s="43"/>
      <c r="RRP121" s="43"/>
      <c r="RRQ121" s="43"/>
      <c r="RRR121" s="43"/>
      <c r="RRS121" s="43"/>
      <c r="RRT121" s="43"/>
      <c r="RRU121" s="43"/>
      <c r="RRV121" s="43"/>
      <c r="RRW121" s="43"/>
      <c r="RRX121" s="43"/>
      <c r="RRY121" s="43"/>
      <c r="RRZ121" s="43"/>
      <c r="RSA121" s="43"/>
      <c r="RSB121" s="43"/>
      <c r="RSC121" s="43"/>
      <c r="RSD121" s="43"/>
      <c r="RSE121" s="43"/>
      <c r="RSF121" s="43"/>
      <c r="RSG121" s="43"/>
      <c r="RSH121" s="43"/>
      <c r="RSI121" s="43"/>
      <c r="RSJ121" s="43"/>
      <c r="RSK121" s="43"/>
      <c r="RSL121" s="43"/>
      <c r="RSM121" s="43"/>
      <c r="RSN121" s="43"/>
      <c r="RSO121" s="43"/>
      <c r="RSP121" s="43"/>
      <c r="RSQ121" s="43"/>
      <c r="RSR121" s="43"/>
      <c r="RSS121" s="43"/>
      <c r="RST121" s="43"/>
      <c r="RSU121" s="43"/>
      <c r="RSV121" s="43"/>
      <c r="RSW121" s="43"/>
      <c r="RSX121" s="43"/>
      <c r="RSY121" s="43"/>
      <c r="RSZ121" s="43"/>
      <c r="RTA121" s="43"/>
      <c r="RTB121" s="43"/>
      <c r="RTC121" s="43"/>
      <c r="RTD121" s="43"/>
      <c r="RTE121" s="43"/>
      <c r="RTF121" s="43"/>
      <c r="RTG121" s="43"/>
      <c r="RTH121" s="43"/>
      <c r="RTI121" s="43"/>
      <c r="RTJ121" s="43"/>
      <c r="RTK121" s="43"/>
      <c r="RTL121" s="43"/>
      <c r="RTM121" s="43"/>
      <c r="RTN121" s="43"/>
      <c r="RTO121" s="43"/>
      <c r="RTP121" s="43"/>
      <c r="RTQ121" s="43"/>
      <c r="RTR121" s="43"/>
      <c r="RTS121" s="43"/>
      <c r="RTT121" s="43"/>
      <c r="RTU121" s="43"/>
      <c r="RTV121" s="43"/>
      <c r="RTW121" s="43"/>
      <c r="RTX121" s="43"/>
      <c r="RTY121" s="43"/>
      <c r="RTZ121" s="43"/>
      <c r="RUA121" s="43"/>
      <c r="RUB121" s="43"/>
      <c r="RUC121" s="43"/>
      <c r="RUD121" s="43"/>
      <c r="RUE121" s="43"/>
      <c r="RUF121" s="43"/>
      <c r="RUG121" s="43"/>
      <c r="RUH121" s="43"/>
      <c r="RUI121" s="43"/>
      <c r="RUJ121" s="43"/>
      <c r="RUK121" s="43"/>
      <c r="RUL121" s="43"/>
      <c r="RUM121" s="43"/>
      <c r="RUN121" s="43"/>
      <c r="RUO121" s="43"/>
      <c r="RUP121" s="43"/>
      <c r="RUQ121" s="43"/>
      <c r="RUR121" s="43"/>
      <c r="RUS121" s="43"/>
      <c r="RUT121" s="43"/>
      <c r="RUU121" s="43"/>
      <c r="RUV121" s="43"/>
      <c r="RUW121" s="43"/>
      <c r="RUX121" s="43"/>
      <c r="RUY121" s="43"/>
      <c r="RUZ121" s="43"/>
      <c r="RVA121" s="43"/>
      <c r="RVB121" s="43"/>
      <c r="RVC121" s="43"/>
      <c r="RVD121" s="43"/>
      <c r="RVE121" s="43"/>
      <c r="RVF121" s="43"/>
      <c r="RVG121" s="43"/>
      <c r="RVH121" s="43"/>
      <c r="RVI121" s="43"/>
      <c r="RVJ121" s="43"/>
      <c r="RVK121" s="43"/>
      <c r="RVL121" s="43"/>
      <c r="RVM121" s="43"/>
      <c r="RVN121" s="43"/>
      <c r="RVO121" s="43"/>
      <c r="RVP121" s="43"/>
      <c r="RVQ121" s="43"/>
      <c r="RVR121" s="43"/>
      <c r="RVS121" s="43"/>
      <c r="RVT121" s="43"/>
      <c r="RVU121" s="43"/>
      <c r="RVV121" s="43"/>
      <c r="RVW121" s="43"/>
      <c r="RVX121" s="43"/>
      <c r="RVY121" s="43"/>
      <c r="RVZ121" s="43"/>
      <c r="RWA121" s="43"/>
      <c r="RWB121" s="43"/>
      <c r="RWC121" s="43"/>
      <c r="RWD121" s="43"/>
      <c r="RWE121" s="43"/>
      <c r="RWF121" s="43"/>
      <c r="RWG121" s="43"/>
      <c r="RWH121" s="43"/>
      <c r="RWI121" s="43"/>
      <c r="RWJ121" s="43"/>
      <c r="RWK121" s="43"/>
      <c r="RWL121" s="43"/>
      <c r="RWM121" s="43"/>
      <c r="RWN121" s="43"/>
      <c r="RWO121" s="43"/>
      <c r="RWP121" s="43"/>
      <c r="RWQ121" s="43"/>
      <c r="RWR121" s="43"/>
      <c r="RWS121" s="43"/>
      <c r="RWT121" s="43"/>
      <c r="RWU121" s="43"/>
      <c r="RWV121" s="43"/>
      <c r="RWW121" s="43"/>
      <c r="RWX121" s="43"/>
      <c r="RWY121" s="43"/>
      <c r="RWZ121" s="43"/>
      <c r="RXA121" s="43"/>
      <c r="RXB121" s="43"/>
      <c r="RXC121" s="43"/>
      <c r="RXD121" s="43"/>
      <c r="RXE121" s="43"/>
      <c r="RXF121" s="43"/>
      <c r="RXG121" s="43"/>
      <c r="RXH121" s="43"/>
      <c r="RXI121" s="43"/>
      <c r="RXJ121" s="43"/>
      <c r="RXK121" s="43"/>
      <c r="RXL121" s="43"/>
      <c r="RXM121" s="43"/>
      <c r="RXN121" s="43"/>
      <c r="RXO121" s="43"/>
      <c r="RXP121" s="43"/>
      <c r="RXQ121" s="43"/>
      <c r="RXR121" s="43"/>
      <c r="RXS121" s="43"/>
      <c r="RXT121" s="43"/>
      <c r="RXU121" s="43"/>
      <c r="RXV121" s="43"/>
      <c r="RXW121" s="43"/>
      <c r="RXX121" s="43"/>
      <c r="RXY121" s="43"/>
      <c r="RXZ121" s="43"/>
      <c r="RYA121" s="43"/>
      <c r="RYB121" s="43"/>
      <c r="RYC121" s="43"/>
      <c r="RYD121" s="43"/>
      <c r="RYE121" s="43"/>
      <c r="RYF121" s="43"/>
      <c r="RYG121" s="43"/>
      <c r="RYH121" s="43"/>
      <c r="RYI121" s="43"/>
      <c r="RYJ121" s="43"/>
      <c r="RYK121" s="43"/>
      <c r="RYL121" s="43"/>
      <c r="RYM121" s="43"/>
      <c r="RYN121" s="43"/>
      <c r="RYO121" s="43"/>
      <c r="RYP121" s="43"/>
      <c r="RYQ121" s="43"/>
      <c r="RYR121" s="43"/>
      <c r="RYS121" s="43"/>
      <c r="RYT121" s="43"/>
      <c r="RYU121" s="43"/>
      <c r="RYV121" s="43"/>
      <c r="RYW121" s="43"/>
      <c r="RYX121" s="43"/>
      <c r="RYY121" s="43"/>
      <c r="RYZ121" s="43"/>
      <c r="RZA121" s="43"/>
      <c r="RZB121" s="43"/>
      <c r="RZC121" s="43"/>
      <c r="RZD121" s="43"/>
      <c r="RZE121" s="43"/>
      <c r="RZF121" s="43"/>
      <c r="RZG121" s="43"/>
      <c r="RZH121" s="43"/>
      <c r="RZI121" s="43"/>
      <c r="RZJ121" s="43"/>
      <c r="RZK121" s="43"/>
      <c r="RZL121" s="43"/>
      <c r="RZM121" s="43"/>
      <c r="RZN121" s="43"/>
      <c r="RZO121" s="43"/>
      <c r="RZP121" s="43"/>
      <c r="RZQ121" s="43"/>
      <c r="RZR121" s="43"/>
      <c r="RZS121" s="43"/>
      <c r="RZT121" s="43"/>
      <c r="RZU121" s="43"/>
      <c r="RZV121" s="43"/>
      <c r="RZW121" s="43"/>
      <c r="RZX121" s="43"/>
      <c r="RZY121" s="43"/>
      <c r="RZZ121" s="43"/>
      <c r="SAA121" s="43"/>
      <c r="SAB121" s="43"/>
      <c r="SAC121" s="43"/>
      <c r="SAD121" s="43"/>
      <c r="SAE121" s="43"/>
      <c r="SAF121" s="43"/>
      <c r="SAG121" s="43"/>
      <c r="SAH121" s="43"/>
      <c r="SAI121" s="43"/>
      <c r="SAJ121" s="43"/>
      <c r="SAK121" s="43"/>
      <c r="SAL121" s="43"/>
      <c r="SAM121" s="43"/>
      <c r="SAN121" s="43"/>
      <c r="SAO121" s="43"/>
      <c r="SAP121" s="43"/>
      <c r="SAQ121" s="43"/>
      <c r="SAR121" s="43"/>
      <c r="SAS121" s="43"/>
      <c r="SAT121" s="43"/>
      <c r="SAU121" s="43"/>
      <c r="SAV121" s="43"/>
      <c r="SAW121" s="43"/>
      <c r="SAX121" s="43"/>
      <c r="SAY121" s="43"/>
      <c r="SAZ121" s="43"/>
      <c r="SBA121" s="43"/>
      <c r="SBB121" s="43"/>
      <c r="SBC121" s="43"/>
      <c r="SBD121" s="43"/>
      <c r="SBE121" s="43"/>
      <c r="SBF121" s="43"/>
      <c r="SBG121" s="43"/>
      <c r="SBH121" s="43"/>
      <c r="SBI121" s="43"/>
      <c r="SBJ121" s="43"/>
      <c r="SBK121" s="43"/>
      <c r="SBL121" s="43"/>
      <c r="SBM121" s="43"/>
      <c r="SBN121" s="43"/>
      <c r="SBO121" s="43"/>
      <c r="SBP121" s="43"/>
      <c r="SBQ121" s="43"/>
      <c r="SBR121" s="43"/>
      <c r="SBS121" s="43"/>
      <c r="SBT121" s="43"/>
      <c r="SBU121" s="43"/>
      <c r="SBV121" s="43"/>
      <c r="SBW121" s="43"/>
      <c r="SBX121" s="43"/>
      <c r="SBY121" s="43"/>
      <c r="SBZ121" s="43"/>
      <c r="SCA121" s="43"/>
      <c r="SCB121" s="43"/>
      <c r="SCC121" s="43"/>
      <c r="SCD121" s="43"/>
      <c r="SCE121" s="43"/>
      <c r="SCF121" s="43"/>
      <c r="SCG121" s="43"/>
      <c r="SCH121" s="43"/>
      <c r="SCI121" s="43"/>
      <c r="SCJ121" s="43"/>
      <c r="SCK121" s="43"/>
      <c r="SCL121" s="43"/>
      <c r="SCM121" s="43"/>
      <c r="SCN121" s="43"/>
      <c r="SCO121" s="43"/>
      <c r="SCP121" s="43"/>
      <c r="SCQ121" s="43"/>
      <c r="SCR121" s="43"/>
      <c r="SCS121" s="43"/>
      <c r="SCT121" s="43"/>
      <c r="SCU121" s="43"/>
      <c r="SCV121" s="43"/>
      <c r="SCW121" s="43"/>
      <c r="SCX121" s="43"/>
      <c r="SCY121" s="43"/>
      <c r="SCZ121" s="43"/>
      <c r="SDA121" s="43"/>
      <c r="SDB121" s="43"/>
      <c r="SDC121" s="43"/>
      <c r="SDD121" s="43"/>
      <c r="SDE121" s="43"/>
      <c r="SDF121" s="43"/>
      <c r="SDG121" s="43"/>
      <c r="SDH121" s="43"/>
      <c r="SDI121" s="43"/>
      <c r="SDJ121" s="43"/>
      <c r="SDK121" s="43"/>
      <c r="SDL121" s="43"/>
      <c r="SDM121" s="43"/>
      <c r="SDN121" s="43"/>
      <c r="SDO121" s="43"/>
      <c r="SDP121" s="43"/>
      <c r="SDQ121" s="43"/>
      <c r="SDR121" s="43"/>
      <c r="SDS121" s="43"/>
      <c r="SDT121" s="43"/>
      <c r="SDU121" s="43"/>
      <c r="SDV121" s="43"/>
      <c r="SDW121" s="43"/>
      <c r="SDX121" s="43"/>
      <c r="SDY121" s="43"/>
      <c r="SDZ121" s="43"/>
      <c r="SEA121" s="43"/>
      <c r="SEB121" s="43"/>
      <c r="SEC121" s="43"/>
      <c r="SED121" s="43"/>
      <c r="SEE121" s="43"/>
      <c r="SEF121" s="43"/>
      <c r="SEG121" s="43"/>
      <c r="SEH121" s="43"/>
      <c r="SEI121" s="43"/>
      <c r="SEJ121" s="43"/>
      <c r="SEK121" s="43"/>
      <c r="SEL121" s="43"/>
      <c r="SEM121" s="43"/>
      <c r="SEN121" s="43"/>
      <c r="SEO121" s="43"/>
      <c r="SEP121" s="43"/>
      <c r="SEQ121" s="43"/>
      <c r="SER121" s="43"/>
      <c r="SES121" s="43"/>
      <c r="SET121" s="43"/>
      <c r="SEU121" s="43"/>
      <c r="SEV121" s="43"/>
      <c r="SEW121" s="43"/>
      <c r="SEX121" s="43"/>
      <c r="SEY121" s="43"/>
      <c r="SEZ121" s="43"/>
      <c r="SFA121" s="43"/>
      <c r="SFB121" s="43"/>
      <c r="SFC121" s="43"/>
      <c r="SFD121" s="43"/>
      <c r="SFE121" s="43"/>
      <c r="SFF121" s="43"/>
      <c r="SFG121" s="43"/>
      <c r="SFH121" s="43"/>
      <c r="SFI121" s="43"/>
      <c r="SFJ121" s="43"/>
      <c r="SFK121" s="43"/>
      <c r="SFL121" s="43"/>
      <c r="SFM121" s="43"/>
      <c r="SFN121" s="43"/>
      <c r="SFO121" s="43"/>
      <c r="SFP121" s="43"/>
      <c r="SFQ121" s="43"/>
      <c r="SFR121" s="43"/>
      <c r="SFS121" s="43"/>
      <c r="SFT121" s="43"/>
      <c r="SFU121" s="43"/>
      <c r="SFV121" s="43"/>
      <c r="SFW121" s="43"/>
      <c r="SFX121" s="43"/>
      <c r="SFY121" s="43"/>
      <c r="SFZ121" s="43"/>
      <c r="SGA121" s="43"/>
      <c r="SGB121" s="43"/>
      <c r="SGC121" s="43"/>
      <c r="SGD121" s="43"/>
      <c r="SGE121" s="43"/>
      <c r="SGF121" s="43"/>
      <c r="SGG121" s="43"/>
      <c r="SGH121" s="43"/>
      <c r="SGI121" s="43"/>
      <c r="SGJ121" s="43"/>
      <c r="SGK121" s="43"/>
      <c r="SGL121" s="43"/>
      <c r="SGM121" s="43"/>
      <c r="SGN121" s="43"/>
      <c r="SGO121" s="43"/>
      <c r="SGP121" s="43"/>
      <c r="SGQ121" s="43"/>
      <c r="SGR121" s="43"/>
      <c r="SGS121" s="43"/>
      <c r="SGT121" s="43"/>
      <c r="SGU121" s="43"/>
      <c r="SGV121" s="43"/>
      <c r="SGW121" s="43"/>
      <c r="SGX121" s="43"/>
      <c r="SGY121" s="43"/>
      <c r="SGZ121" s="43"/>
      <c r="SHA121" s="43"/>
      <c r="SHB121" s="43"/>
      <c r="SHC121" s="43"/>
      <c r="SHD121" s="43"/>
      <c r="SHE121" s="43"/>
      <c r="SHF121" s="43"/>
      <c r="SHG121" s="43"/>
      <c r="SHH121" s="43"/>
      <c r="SHI121" s="43"/>
      <c r="SHJ121" s="43"/>
      <c r="SHK121" s="43"/>
      <c r="SHL121" s="43"/>
      <c r="SHM121" s="43"/>
      <c r="SHN121" s="43"/>
      <c r="SHO121" s="43"/>
      <c r="SHP121" s="43"/>
      <c r="SHQ121" s="43"/>
      <c r="SHR121" s="43"/>
      <c r="SHS121" s="43"/>
      <c r="SHT121" s="43"/>
      <c r="SHU121" s="43"/>
      <c r="SHV121" s="43"/>
      <c r="SHW121" s="43"/>
      <c r="SHX121" s="43"/>
      <c r="SHY121" s="43"/>
      <c r="SHZ121" s="43"/>
      <c r="SIA121" s="43"/>
      <c r="SIB121" s="43"/>
      <c r="SIC121" s="43"/>
      <c r="SID121" s="43"/>
      <c r="SIE121" s="43"/>
      <c r="SIF121" s="43"/>
      <c r="SIG121" s="43"/>
      <c r="SIH121" s="43"/>
      <c r="SII121" s="43"/>
      <c r="SIJ121" s="43"/>
      <c r="SIK121" s="43"/>
      <c r="SIL121" s="43"/>
      <c r="SIM121" s="43"/>
      <c r="SIN121" s="43"/>
      <c r="SIO121" s="43"/>
      <c r="SIP121" s="43"/>
      <c r="SIQ121" s="43"/>
      <c r="SIR121" s="43"/>
      <c r="SIS121" s="43"/>
      <c r="SIT121" s="43"/>
      <c r="SIU121" s="43"/>
      <c r="SIV121" s="43"/>
      <c r="SIW121" s="43"/>
      <c r="SIX121" s="43"/>
      <c r="SIY121" s="43"/>
      <c r="SIZ121" s="43"/>
      <c r="SJA121" s="43"/>
      <c r="SJB121" s="43"/>
      <c r="SJC121" s="43"/>
      <c r="SJD121" s="43"/>
      <c r="SJE121" s="43"/>
      <c r="SJF121" s="43"/>
      <c r="SJG121" s="43"/>
      <c r="SJH121" s="43"/>
      <c r="SJI121" s="43"/>
      <c r="SJJ121" s="43"/>
      <c r="SJK121" s="43"/>
      <c r="SJL121" s="43"/>
      <c r="SJM121" s="43"/>
      <c r="SJN121" s="43"/>
      <c r="SJO121" s="43"/>
      <c r="SJP121" s="43"/>
      <c r="SJQ121" s="43"/>
      <c r="SJR121" s="43"/>
      <c r="SJS121" s="43"/>
      <c r="SJT121" s="43"/>
      <c r="SJU121" s="43"/>
      <c r="SJV121" s="43"/>
      <c r="SJW121" s="43"/>
      <c r="SJX121" s="43"/>
      <c r="SJY121" s="43"/>
      <c r="SJZ121" s="43"/>
      <c r="SKA121" s="43"/>
      <c r="SKB121" s="43"/>
      <c r="SKC121" s="43"/>
      <c r="SKD121" s="43"/>
      <c r="SKE121" s="43"/>
      <c r="SKF121" s="43"/>
      <c r="SKG121" s="43"/>
      <c r="SKH121" s="43"/>
      <c r="SKI121" s="43"/>
      <c r="SKJ121" s="43"/>
      <c r="SKK121" s="43"/>
      <c r="SKL121" s="43"/>
      <c r="SKM121" s="43"/>
      <c r="SKN121" s="43"/>
      <c r="SKO121" s="43"/>
      <c r="SKP121" s="43"/>
      <c r="SKQ121" s="43"/>
      <c r="SKR121" s="43"/>
      <c r="SKS121" s="43"/>
      <c r="SKT121" s="43"/>
      <c r="SKU121" s="43"/>
      <c r="SKV121" s="43"/>
      <c r="SKW121" s="43"/>
      <c r="SKX121" s="43"/>
      <c r="SKY121" s="43"/>
      <c r="SKZ121" s="43"/>
      <c r="SLA121" s="43"/>
      <c r="SLB121" s="43"/>
      <c r="SLC121" s="43"/>
      <c r="SLD121" s="43"/>
      <c r="SLE121" s="43"/>
      <c r="SLF121" s="43"/>
      <c r="SLG121" s="43"/>
      <c r="SLH121" s="43"/>
      <c r="SLI121" s="43"/>
      <c r="SLJ121" s="43"/>
      <c r="SLK121" s="43"/>
      <c r="SLL121" s="43"/>
      <c r="SLM121" s="43"/>
      <c r="SLN121" s="43"/>
      <c r="SLO121" s="43"/>
      <c r="SLP121" s="43"/>
      <c r="SLQ121" s="43"/>
      <c r="SLR121" s="43"/>
      <c r="SLS121" s="43"/>
      <c r="SLT121" s="43"/>
      <c r="SLU121" s="43"/>
      <c r="SLV121" s="43"/>
      <c r="SLW121" s="43"/>
      <c r="SLX121" s="43"/>
      <c r="SLY121" s="43"/>
      <c r="SLZ121" s="43"/>
      <c r="SMA121" s="43"/>
      <c r="SMB121" s="43"/>
      <c r="SMC121" s="43"/>
      <c r="SMD121" s="43"/>
      <c r="SME121" s="43"/>
      <c r="SMF121" s="43"/>
      <c r="SMG121" s="43"/>
      <c r="SMH121" s="43"/>
      <c r="SMI121" s="43"/>
      <c r="SMJ121" s="43"/>
      <c r="SMK121" s="43"/>
      <c r="SML121" s="43"/>
      <c r="SMM121" s="43"/>
      <c r="SMN121" s="43"/>
      <c r="SMO121" s="43"/>
      <c r="SMP121" s="43"/>
      <c r="SMQ121" s="43"/>
      <c r="SMR121" s="43"/>
      <c r="SMS121" s="43"/>
      <c r="SMT121" s="43"/>
      <c r="SMU121" s="43"/>
      <c r="SMV121" s="43"/>
      <c r="SMW121" s="43"/>
      <c r="SMX121" s="43"/>
      <c r="SMY121" s="43"/>
      <c r="SMZ121" s="43"/>
      <c r="SNA121" s="43"/>
      <c r="SNB121" s="43"/>
      <c r="SNC121" s="43"/>
      <c r="SND121" s="43"/>
      <c r="SNE121" s="43"/>
      <c r="SNF121" s="43"/>
      <c r="SNG121" s="43"/>
      <c r="SNH121" s="43"/>
      <c r="SNI121" s="43"/>
      <c r="SNJ121" s="43"/>
      <c r="SNK121" s="43"/>
      <c r="SNL121" s="43"/>
      <c r="SNM121" s="43"/>
      <c r="SNN121" s="43"/>
      <c r="SNO121" s="43"/>
      <c r="SNP121" s="43"/>
      <c r="SNQ121" s="43"/>
      <c r="SNR121" s="43"/>
      <c r="SNS121" s="43"/>
      <c r="SNT121" s="43"/>
      <c r="SNU121" s="43"/>
      <c r="SNV121" s="43"/>
      <c r="SNW121" s="43"/>
      <c r="SNX121" s="43"/>
      <c r="SNY121" s="43"/>
      <c r="SNZ121" s="43"/>
      <c r="SOA121" s="43"/>
      <c r="SOB121" s="43"/>
      <c r="SOC121" s="43"/>
      <c r="SOD121" s="43"/>
      <c r="SOE121" s="43"/>
      <c r="SOF121" s="43"/>
      <c r="SOG121" s="43"/>
      <c r="SOH121" s="43"/>
      <c r="SOI121" s="43"/>
      <c r="SOJ121" s="43"/>
      <c r="SOK121" s="43"/>
      <c r="SOL121" s="43"/>
      <c r="SOM121" s="43"/>
      <c r="SON121" s="43"/>
      <c r="SOO121" s="43"/>
      <c r="SOP121" s="43"/>
      <c r="SOQ121" s="43"/>
      <c r="SOR121" s="43"/>
      <c r="SOS121" s="43"/>
      <c r="SOT121" s="43"/>
      <c r="SOU121" s="43"/>
      <c r="SOV121" s="43"/>
      <c r="SOW121" s="43"/>
      <c r="SOX121" s="43"/>
      <c r="SOY121" s="43"/>
      <c r="SOZ121" s="43"/>
      <c r="SPA121" s="43"/>
      <c r="SPB121" s="43"/>
      <c r="SPC121" s="43"/>
      <c r="SPD121" s="43"/>
      <c r="SPE121" s="43"/>
      <c r="SPF121" s="43"/>
      <c r="SPG121" s="43"/>
      <c r="SPH121" s="43"/>
      <c r="SPI121" s="43"/>
      <c r="SPJ121" s="43"/>
      <c r="SPK121" s="43"/>
      <c r="SPL121" s="43"/>
      <c r="SPM121" s="43"/>
      <c r="SPN121" s="43"/>
      <c r="SPO121" s="43"/>
      <c r="SPP121" s="43"/>
      <c r="SPQ121" s="43"/>
      <c r="SPR121" s="43"/>
      <c r="SPS121" s="43"/>
      <c r="SPT121" s="43"/>
      <c r="SPU121" s="43"/>
      <c r="SPV121" s="43"/>
      <c r="SPW121" s="43"/>
      <c r="SPX121" s="43"/>
      <c r="SPY121" s="43"/>
      <c r="SPZ121" s="43"/>
      <c r="SQA121" s="43"/>
      <c r="SQB121" s="43"/>
      <c r="SQC121" s="43"/>
      <c r="SQD121" s="43"/>
      <c r="SQE121" s="43"/>
      <c r="SQF121" s="43"/>
      <c r="SQG121" s="43"/>
      <c r="SQH121" s="43"/>
      <c r="SQI121" s="43"/>
      <c r="SQJ121" s="43"/>
      <c r="SQK121" s="43"/>
      <c r="SQL121" s="43"/>
      <c r="SQM121" s="43"/>
      <c r="SQN121" s="43"/>
      <c r="SQO121" s="43"/>
      <c r="SQP121" s="43"/>
      <c r="SQQ121" s="43"/>
      <c r="SQR121" s="43"/>
      <c r="SQS121" s="43"/>
      <c r="SQT121" s="43"/>
      <c r="SQU121" s="43"/>
      <c r="SQV121" s="43"/>
      <c r="SQW121" s="43"/>
      <c r="SQX121" s="43"/>
      <c r="SQY121" s="43"/>
      <c r="SQZ121" s="43"/>
      <c r="SRA121" s="43"/>
      <c r="SRB121" s="43"/>
      <c r="SRC121" s="43"/>
      <c r="SRD121" s="43"/>
      <c r="SRE121" s="43"/>
      <c r="SRF121" s="43"/>
      <c r="SRG121" s="43"/>
      <c r="SRH121" s="43"/>
      <c r="SRI121" s="43"/>
      <c r="SRJ121" s="43"/>
      <c r="SRK121" s="43"/>
      <c r="SRL121" s="43"/>
      <c r="SRM121" s="43"/>
      <c r="SRN121" s="43"/>
      <c r="SRO121" s="43"/>
      <c r="SRP121" s="43"/>
      <c r="SRQ121" s="43"/>
      <c r="SRR121" s="43"/>
      <c r="SRS121" s="43"/>
      <c r="SRT121" s="43"/>
      <c r="SRU121" s="43"/>
      <c r="SRV121" s="43"/>
      <c r="SRW121" s="43"/>
      <c r="SRX121" s="43"/>
      <c r="SRY121" s="43"/>
      <c r="SRZ121" s="43"/>
      <c r="SSA121" s="43"/>
      <c r="SSB121" s="43"/>
      <c r="SSC121" s="43"/>
      <c r="SSD121" s="43"/>
      <c r="SSE121" s="43"/>
      <c r="SSF121" s="43"/>
      <c r="SSG121" s="43"/>
      <c r="SSH121" s="43"/>
      <c r="SSI121" s="43"/>
      <c r="SSJ121" s="43"/>
      <c r="SSK121" s="43"/>
      <c r="SSL121" s="43"/>
      <c r="SSM121" s="43"/>
      <c r="SSN121" s="43"/>
      <c r="SSO121" s="43"/>
      <c r="SSP121" s="43"/>
      <c r="SSQ121" s="43"/>
      <c r="SSR121" s="43"/>
      <c r="SSS121" s="43"/>
      <c r="SST121" s="43"/>
      <c r="SSU121" s="43"/>
      <c r="SSV121" s="43"/>
      <c r="SSW121" s="43"/>
      <c r="SSX121" s="43"/>
      <c r="SSY121" s="43"/>
      <c r="SSZ121" s="43"/>
      <c r="STA121" s="43"/>
      <c r="STB121" s="43"/>
      <c r="STC121" s="43"/>
      <c r="STD121" s="43"/>
      <c r="STE121" s="43"/>
      <c r="STF121" s="43"/>
      <c r="STG121" s="43"/>
      <c r="STH121" s="43"/>
      <c r="STI121" s="43"/>
      <c r="STJ121" s="43"/>
      <c r="STK121" s="43"/>
      <c r="STL121" s="43"/>
      <c r="STM121" s="43"/>
      <c r="STN121" s="43"/>
      <c r="STO121" s="43"/>
      <c r="STP121" s="43"/>
      <c r="STQ121" s="43"/>
      <c r="STR121" s="43"/>
      <c r="STS121" s="43"/>
      <c r="STT121" s="43"/>
      <c r="STU121" s="43"/>
      <c r="STV121" s="43"/>
      <c r="STW121" s="43"/>
      <c r="STX121" s="43"/>
      <c r="STY121" s="43"/>
      <c r="STZ121" s="43"/>
      <c r="SUA121" s="43"/>
      <c r="SUB121" s="43"/>
      <c r="SUC121" s="43"/>
      <c r="SUD121" s="43"/>
      <c r="SUE121" s="43"/>
      <c r="SUF121" s="43"/>
      <c r="SUG121" s="43"/>
      <c r="SUH121" s="43"/>
      <c r="SUI121" s="43"/>
      <c r="SUJ121" s="43"/>
      <c r="SUK121" s="43"/>
      <c r="SUL121" s="43"/>
      <c r="SUM121" s="43"/>
      <c r="SUN121" s="43"/>
      <c r="SUO121" s="43"/>
      <c r="SUP121" s="43"/>
      <c r="SUQ121" s="43"/>
      <c r="SUR121" s="43"/>
      <c r="SUS121" s="43"/>
      <c r="SUT121" s="43"/>
      <c r="SUU121" s="43"/>
      <c r="SUV121" s="43"/>
      <c r="SUW121" s="43"/>
      <c r="SUX121" s="43"/>
      <c r="SUY121" s="43"/>
      <c r="SUZ121" s="43"/>
      <c r="SVA121" s="43"/>
      <c r="SVB121" s="43"/>
      <c r="SVC121" s="43"/>
      <c r="SVD121" s="43"/>
      <c r="SVE121" s="43"/>
      <c r="SVF121" s="43"/>
      <c r="SVG121" s="43"/>
      <c r="SVH121" s="43"/>
      <c r="SVI121" s="43"/>
      <c r="SVJ121" s="43"/>
      <c r="SVK121" s="43"/>
      <c r="SVL121" s="43"/>
      <c r="SVM121" s="43"/>
      <c r="SVN121" s="43"/>
      <c r="SVO121" s="43"/>
      <c r="SVP121" s="43"/>
      <c r="SVQ121" s="43"/>
      <c r="SVR121" s="43"/>
      <c r="SVS121" s="43"/>
      <c r="SVT121" s="43"/>
      <c r="SVU121" s="43"/>
      <c r="SVV121" s="43"/>
      <c r="SVW121" s="43"/>
      <c r="SVX121" s="43"/>
      <c r="SVY121" s="43"/>
      <c r="SVZ121" s="43"/>
      <c r="SWA121" s="43"/>
      <c r="SWB121" s="43"/>
      <c r="SWC121" s="43"/>
      <c r="SWD121" s="43"/>
      <c r="SWE121" s="43"/>
      <c r="SWF121" s="43"/>
      <c r="SWG121" s="43"/>
      <c r="SWH121" s="43"/>
      <c r="SWI121" s="43"/>
      <c r="SWJ121" s="43"/>
      <c r="SWK121" s="43"/>
      <c r="SWL121" s="43"/>
      <c r="SWM121" s="43"/>
      <c r="SWN121" s="43"/>
      <c r="SWO121" s="43"/>
      <c r="SWP121" s="43"/>
      <c r="SWQ121" s="43"/>
      <c r="SWR121" s="43"/>
      <c r="SWS121" s="43"/>
      <c r="SWT121" s="43"/>
      <c r="SWU121" s="43"/>
      <c r="SWV121" s="43"/>
      <c r="SWW121" s="43"/>
      <c r="SWX121" s="43"/>
      <c r="SWY121" s="43"/>
      <c r="SWZ121" s="43"/>
      <c r="SXA121" s="43"/>
      <c r="SXB121" s="43"/>
      <c r="SXC121" s="43"/>
      <c r="SXD121" s="43"/>
      <c r="SXE121" s="43"/>
      <c r="SXF121" s="43"/>
      <c r="SXG121" s="43"/>
      <c r="SXH121" s="43"/>
      <c r="SXI121" s="43"/>
      <c r="SXJ121" s="43"/>
      <c r="SXK121" s="43"/>
      <c r="SXL121" s="43"/>
      <c r="SXM121" s="43"/>
      <c r="SXN121" s="43"/>
      <c r="SXO121" s="43"/>
      <c r="SXP121" s="43"/>
      <c r="SXQ121" s="43"/>
      <c r="SXR121" s="43"/>
      <c r="SXS121" s="43"/>
      <c r="SXT121" s="43"/>
      <c r="SXU121" s="43"/>
      <c r="SXV121" s="43"/>
      <c r="SXW121" s="43"/>
      <c r="SXX121" s="43"/>
      <c r="SXY121" s="43"/>
      <c r="SXZ121" s="43"/>
      <c r="SYA121" s="43"/>
      <c r="SYB121" s="43"/>
      <c r="SYC121" s="43"/>
      <c r="SYD121" s="43"/>
      <c r="SYE121" s="43"/>
      <c r="SYF121" s="43"/>
      <c r="SYG121" s="43"/>
      <c r="SYH121" s="43"/>
      <c r="SYI121" s="43"/>
      <c r="SYJ121" s="43"/>
      <c r="SYK121" s="43"/>
      <c r="SYL121" s="43"/>
      <c r="SYM121" s="43"/>
      <c r="SYN121" s="43"/>
      <c r="SYO121" s="43"/>
      <c r="SYP121" s="43"/>
      <c r="SYQ121" s="43"/>
      <c r="SYR121" s="43"/>
      <c r="SYS121" s="43"/>
      <c r="SYT121" s="43"/>
      <c r="SYU121" s="43"/>
      <c r="SYV121" s="43"/>
      <c r="SYW121" s="43"/>
      <c r="SYX121" s="43"/>
      <c r="SYY121" s="43"/>
      <c r="SYZ121" s="43"/>
      <c r="SZA121" s="43"/>
      <c r="SZB121" s="43"/>
      <c r="SZC121" s="43"/>
      <c r="SZD121" s="43"/>
      <c r="SZE121" s="43"/>
      <c r="SZF121" s="43"/>
      <c r="SZG121" s="43"/>
      <c r="SZH121" s="43"/>
      <c r="SZI121" s="43"/>
      <c r="SZJ121" s="43"/>
      <c r="SZK121" s="43"/>
      <c r="SZL121" s="43"/>
      <c r="SZM121" s="43"/>
      <c r="SZN121" s="43"/>
      <c r="SZO121" s="43"/>
      <c r="SZP121" s="43"/>
      <c r="SZQ121" s="43"/>
      <c r="SZR121" s="43"/>
      <c r="SZS121" s="43"/>
      <c r="SZT121" s="43"/>
      <c r="SZU121" s="43"/>
      <c r="SZV121" s="43"/>
      <c r="SZW121" s="43"/>
      <c r="SZX121" s="43"/>
      <c r="SZY121" s="43"/>
      <c r="SZZ121" s="43"/>
      <c r="TAA121" s="43"/>
      <c r="TAB121" s="43"/>
      <c r="TAC121" s="43"/>
      <c r="TAD121" s="43"/>
      <c r="TAE121" s="43"/>
      <c r="TAF121" s="43"/>
      <c r="TAG121" s="43"/>
      <c r="TAH121" s="43"/>
      <c r="TAI121" s="43"/>
      <c r="TAJ121" s="43"/>
      <c r="TAK121" s="43"/>
      <c r="TAL121" s="43"/>
      <c r="TAM121" s="43"/>
      <c r="TAN121" s="43"/>
      <c r="TAO121" s="43"/>
      <c r="TAP121" s="43"/>
      <c r="TAQ121" s="43"/>
      <c r="TAR121" s="43"/>
      <c r="TAS121" s="43"/>
      <c r="TAT121" s="43"/>
      <c r="TAU121" s="43"/>
      <c r="TAV121" s="43"/>
      <c r="TAW121" s="43"/>
      <c r="TAX121" s="43"/>
      <c r="TAY121" s="43"/>
      <c r="TAZ121" s="43"/>
      <c r="TBA121" s="43"/>
      <c r="TBB121" s="43"/>
      <c r="TBC121" s="43"/>
      <c r="TBD121" s="43"/>
      <c r="TBE121" s="43"/>
      <c r="TBF121" s="43"/>
      <c r="TBG121" s="43"/>
      <c r="TBH121" s="43"/>
      <c r="TBI121" s="43"/>
      <c r="TBJ121" s="43"/>
      <c r="TBK121" s="43"/>
      <c r="TBL121" s="43"/>
      <c r="TBM121" s="43"/>
      <c r="TBN121" s="43"/>
      <c r="TBO121" s="43"/>
      <c r="TBP121" s="43"/>
      <c r="TBQ121" s="43"/>
      <c r="TBR121" s="43"/>
      <c r="TBS121" s="43"/>
      <c r="TBT121" s="43"/>
      <c r="TBU121" s="43"/>
      <c r="TBV121" s="43"/>
      <c r="TBW121" s="43"/>
      <c r="TBX121" s="43"/>
      <c r="TBY121" s="43"/>
      <c r="TBZ121" s="43"/>
      <c r="TCA121" s="43"/>
      <c r="TCB121" s="43"/>
      <c r="TCC121" s="43"/>
      <c r="TCD121" s="43"/>
      <c r="TCE121" s="43"/>
      <c r="TCF121" s="43"/>
      <c r="TCG121" s="43"/>
      <c r="TCH121" s="43"/>
      <c r="TCI121" s="43"/>
      <c r="TCJ121" s="43"/>
      <c r="TCK121" s="43"/>
      <c r="TCL121" s="43"/>
      <c r="TCM121" s="43"/>
      <c r="TCN121" s="43"/>
      <c r="TCO121" s="43"/>
      <c r="TCP121" s="43"/>
      <c r="TCQ121" s="43"/>
      <c r="TCR121" s="43"/>
      <c r="TCS121" s="43"/>
      <c r="TCT121" s="43"/>
      <c r="TCU121" s="43"/>
      <c r="TCV121" s="43"/>
      <c r="TCW121" s="43"/>
      <c r="TCX121" s="43"/>
      <c r="TCY121" s="43"/>
      <c r="TCZ121" s="43"/>
      <c r="TDA121" s="43"/>
      <c r="TDB121" s="43"/>
      <c r="TDC121" s="43"/>
      <c r="TDD121" s="43"/>
      <c r="TDE121" s="43"/>
      <c r="TDF121" s="43"/>
      <c r="TDG121" s="43"/>
      <c r="TDH121" s="43"/>
      <c r="TDI121" s="43"/>
      <c r="TDJ121" s="43"/>
      <c r="TDK121" s="43"/>
      <c r="TDL121" s="43"/>
      <c r="TDM121" s="43"/>
      <c r="TDN121" s="43"/>
      <c r="TDO121" s="43"/>
      <c r="TDP121" s="43"/>
      <c r="TDQ121" s="43"/>
      <c r="TDR121" s="43"/>
      <c r="TDS121" s="43"/>
      <c r="TDT121" s="43"/>
      <c r="TDU121" s="43"/>
      <c r="TDV121" s="43"/>
      <c r="TDW121" s="43"/>
      <c r="TDX121" s="43"/>
      <c r="TDY121" s="43"/>
      <c r="TDZ121" s="43"/>
      <c r="TEA121" s="43"/>
      <c r="TEB121" s="43"/>
      <c r="TEC121" s="43"/>
      <c r="TED121" s="43"/>
      <c r="TEE121" s="43"/>
      <c r="TEF121" s="43"/>
      <c r="TEG121" s="43"/>
      <c r="TEH121" s="43"/>
      <c r="TEI121" s="43"/>
      <c r="TEJ121" s="43"/>
      <c r="TEK121" s="43"/>
      <c r="TEL121" s="43"/>
      <c r="TEM121" s="43"/>
      <c r="TEN121" s="43"/>
      <c r="TEO121" s="43"/>
      <c r="TEP121" s="43"/>
      <c r="TEQ121" s="43"/>
      <c r="TER121" s="43"/>
      <c r="TES121" s="43"/>
      <c r="TET121" s="43"/>
      <c r="TEU121" s="43"/>
      <c r="TEV121" s="43"/>
      <c r="TEW121" s="43"/>
      <c r="TEX121" s="43"/>
      <c r="TEY121" s="43"/>
      <c r="TEZ121" s="43"/>
      <c r="TFA121" s="43"/>
      <c r="TFB121" s="43"/>
      <c r="TFC121" s="43"/>
      <c r="TFD121" s="43"/>
      <c r="TFE121" s="43"/>
      <c r="TFF121" s="43"/>
      <c r="TFG121" s="43"/>
      <c r="TFH121" s="43"/>
      <c r="TFI121" s="43"/>
      <c r="TFJ121" s="43"/>
      <c r="TFK121" s="43"/>
      <c r="TFL121" s="43"/>
      <c r="TFM121" s="43"/>
      <c r="TFN121" s="43"/>
      <c r="TFO121" s="43"/>
      <c r="TFP121" s="43"/>
      <c r="TFQ121" s="43"/>
      <c r="TFR121" s="43"/>
      <c r="TFS121" s="43"/>
      <c r="TFT121" s="43"/>
      <c r="TFU121" s="43"/>
      <c r="TFV121" s="43"/>
      <c r="TFW121" s="43"/>
      <c r="TFX121" s="43"/>
      <c r="TFY121" s="43"/>
      <c r="TFZ121" s="43"/>
      <c r="TGA121" s="43"/>
      <c r="TGB121" s="43"/>
      <c r="TGC121" s="43"/>
      <c r="TGD121" s="43"/>
      <c r="TGE121" s="43"/>
      <c r="TGF121" s="43"/>
      <c r="TGG121" s="43"/>
      <c r="TGH121" s="43"/>
      <c r="TGI121" s="43"/>
      <c r="TGJ121" s="43"/>
      <c r="TGK121" s="43"/>
      <c r="TGL121" s="43"/>
      <c r="TGM121" s="43"/>
      <c r="TGN121" s="43"/>
      <c r="TGO121" s="43"/>
      <c r="TGP121" s="43"/>
      <c r="TGQ121" s="43"/>
      <c r="TGR121" s="43"/>
      <c r="TGS121" s="43"/>
      <c r="TGT121" s="43"/>
      <c r="TGU121" s="43"/>
      <c r="TGV121" s="43"/>
      <c r="TGW121" s="43"/>
      <c r="TGX121" s="43"/>
      <c r="TGY121" s="43"/>
      <c r="TGZ121" s="43"/>
      <c r="THA121" s="43"/>
      <c r="THB121" s="43"/>
      <c r="THC121" s="43"/>
      <c r="THD121" s="43"/>
      <c r="THE121" s="43"/>
      <c r="THF121" s="43"/>
      <c r="THG121" s="43"/>
      <c r="THH121" s="43"/>
      <c r="THI121" s="43"/>
      <c r="THJ121" s="43"/>
      <c r="THK121" s="43"/>
      <c r="THL121" s="43"/>
      <c r="THM121" s="43"/>
      <c r="THN121" s="43"/>
      <c r="THO121" s="43"/>
      <c r="THP121" s="43"/>
      <c r="THQ121" s="43"/>
      <c r="THR121" s="43"/>
      <c r="THS121" s="43"/>
      <c r="THT121" s="43"/>
      <c r="THU121" s="43"/>
      <c r="THV121" s="43"/>
      <c r="THW121" s="43"/>
      <c r="THX121" s="43"/>
      <c r="THY121" s="43"/>
      <c r="THZ121" s="43"/>
      <c r="TIA121" s="43"/>
      <c r="TIB121" s="43"/>
      <c r="TIC121" s="43"/>
      <c r="TID121" s="43"/>
      <c r="TIE121" s="43"/>
      <c r="TIF121" s="43"/>
      <c r="TIG121" s="43"/>
      <c r="TIH121" s="43"/>
      <c r="TII121" s="43"/>
      <c r="TIJ121" s="43"/>
      <c r="TIK121" s="43"/>
      <c r="TIL121" s="43"/>
      <c r="TIM121" s="43"/>
      <c r="TIN121" s="43"/>
      <c r="TIO121" s="43"/>
      <c r="TIP121" s="43"/>
      <c r="TIQ121" s="43"/>
      <c r="TIR121" s="43"/>
      <c r="TIS121" s="43"/>
      <c r="TIT121" s="43"/>
      <c r="TIU121" s="43"/>
      <c r="TIV121" s="43"/>
      <c r="TIW121" s="43"/>
      <c r="TIX121" s="43"/>
      <c r="TIY121" s="43"/>
      <c r="TIZ121" s="43"/>
      <c r="TJA121" s="43"/>
      <c r="TJB121" s="43"/>
      <c r="TJC121" s="43"/>
      <c r="TJD121" s="43"/>
      <c r="TJE121" s="43"/>
      <c r="TJF121" s="43"/>
      <c r="TJG121" s="43"/>
      <c r="TJH121" s="43"/>
      <c r="TJI121" s="43"/>
      <c r="TJJ121" s="43"/>
      <c r="TJK121" s="43"/>
      <c r="TJL121" s="43"/>
      <c r="TJM121" s="43"/>
      <c r="TJN121" s="43"/>
      <c r="TJO121" s="43"/>
      <c r="TJP121" s="43"/>
      <c r="TJQ121" s="43"/>
      <c r="TJR121" s="43"/>
      <c r="TJS121" s="43"/>
      <c r="TJT121" s="43"/>
      <c r="TJU121" s="43"/>
      <c r="TJV121" s="43"/>
      <c r="TJW121" s="43"/>
      <c r="TJX121" s="43"/>
      <c r="TJY121" s="43"/>
      <c r="TJZ121" s="43"/>
      <c r="TKA121" s="43"/>
      <c r="TKB121" s="43"/>
      <c r="TKC121" s="43"/>
      <c r="TKD121" s="43"/>
      <c r="TKE121" s="43"/>
      <c r="TKF121" s="43"/>
      <c r="TKG121" s="43"/>
      <c r="TKH121" s="43"/>
      <c r="TKI121" s="43"/>
      <c r="TKJ121" s="43"/>
      <c r="TKK121" s="43"/>
      <c r="TKL121" s="43"/>
      <c r="TKM121" s="43"/>
      <c r="TKN121" s="43"/>
      <c r="TKO121" s="43"/>
      <c r="TKP121" s="43"/>
      <c r="TKQ121" s="43"/>
      <c r="TKR121" s="43"/>
      <c r="TKS121" s="43"/>
      <c r="TKT121" s="43"/>
      <c r="TKU121" s="43"/>
      <c r="TKV121" s="43"/>
      <c r="TKW121" s="43"/>
      <c r="TKX121" s="43"/>
      <c r="TKY121" s="43"/>
      <c r="TKZ121" s="43"/>
      <c r="TLA121" s="43"/>
      <c r="TLB121" s="43"/>
      <c r="TLC121" s="43"/>
      <c r="TLD121" s="43"/>
      <c r="TLE121" s="43"/>
      <c r="TLF121" s="43"/>
      <c r="TLG121" s="43"/>
      <c r="TLH121" s="43"/>
      <c r="TLI121" s="43"/>
      <c r="TLJ121" s="43"/>
      <c r="TLK121" s="43"/>
      <c r="TLL121" s="43"/>
      <c r="TLM121" s="43"/>
      <c r="TLN121" s="43"/>
      <c r="TLO121" s="43"/>
      <c r="TLP121" s="43"/>
      <c r="TLQ121" s="43"/>
      <c r="TLR121" s="43"/>
      <c r="TLS121" s="43"/>
      <c r="TLT121" s="43"/>
      <c r="TLU121" s="43"/>
      <c r="TLV121" s="43"/>
      <c r="TLW121" s="43"/>
      <c r="TLX121" s="43"/>
      <c r="TLY121" s="43"/>
      <c r="TLZ121" s="43"/>
      <c r="TMA121" s="43"/>
      <c r="TMB121" s="43"/>
      <c r="TMC121" s="43"/>
      <c r="TMD121" s="43"/>
      <c r="TME121" s="43"/>
      <c r="TMF121" s="43"/>
      <c r="TMG121" s="43"/>
      <c r="TMH121" s="43"/>
      <c r="TMI121" s="43"/>
      <c r="TMJ121" s="43"/>
      <c r="TMK121" s="43"/>
      <c r="TML121" s="43"/>
      <c r="TMM121" s="43"/>
      <c r="TMN121" s="43"/>
      <c r="TMO121" s="43"/>
      <c r="TMP121" s="43"/>
      <c r="TMQ121" s="43"/>
      <c r="TMR121" s="43"/>
      <c r="TMS121" s="43"/>
      <c r="TMT121" s="43"/>
      <c r="TMU121" s="43"/>
      <c r="TMV121" s="43"/>
      <c r="TMW121" s="43"/>
      <c r="TMX121" s="43"/>
      <c r="TMY121" s="43"/>
      <c r="TMZ121" s="43"/>
      <c r="TNA121" s="43"/>
      <c r="TNB121" s="43"/>
      <c r="TNC121" s="43"/>
      <c r="TND121" s="43"/>
      <c r="TNE121" s="43"/>
      <c r="TNF121" s="43"/>
      <c r="TNG121" s="43"/>
      <c r="TNH121" s="43"/>
      <c r="TNI121" s="43"/>
      <c r="TNJ121" s="43"/>
      <c r="TNK121" s="43"/>
      <c r="TNL121" s="43"/>
      <c r="TNM121" s="43"/>
      <c r="TNN121" s="43"/>
      <c r="TNO121" s="43"/>
      <c r="TNP121" s="43"/>
      <c r="TNQ121" s="43"/>
      <c r="TNR121" s="43"/>
      <c r="TNS121" s="43"/>
      <c r="TNT121" s="43"/>
      <c r="TNU121" s="43"/>
      <c r="TNV121" s="43"/>
      <c r="TNW121" s="43"/>
      <c r="TNX121" s="43"/>
      <c r="TNY121" s="43"/>
      <c r="TNZ121" s="43"/>
      <c r="TOA121" s="43"/>
      <c r="TOB121" s="43"/>
      <c r="TOC121" s="43"/>
      <c r="TOD121" s="43"/>
      <c r="TOE121" s="43"/>
      <c r="TOF121" s="43"/>
      <c r="TOG121" s="43"/>
      <c r="TOH121" s="43"/>
      <c r="TOI121" s="43"/>
      <c r="TOJ121" s="43"/>
      <c r="TOK121" s="43"/>
      <c r="TOL121" s="43"/>
      <c r="TOM121" s="43"/>
      <c r="TON121" s="43"/>
      <c r="TOO121" s="43"/>
      <c r="TOP121" s="43"/>
      <c r="TOQ121" s="43"/>
      <c r="TOR121" s="43"/>
      <c r="TOS121" s="43"/>
      <c r="TOT121" s="43"/>
      <c r="TOU121" s="43"/>
      <c r="TOV121" s="43"/>
      <c r="TOW121" s="43"/>
      <c r="TOX121" s="43"/>
      <c r="TOY121" s="43"/>
      <c r="TOZ121" s="43"/>
      <c r="TPA121" s="43"/>
      <c r="TPB121" s="43"/>
      <c r="TPC121" s="43"/>
      <c r="TPD121" s="43"/>
      <c r="TPE121" s="43"/>
      <c r="TPF121" s="43"/>
      <c r="TPG121" s="43"/>
      <c r="TPH121" s="43"/>
      <c r="TPI121" s="43"/>
      <c r="TPJ121" s="43"/>
      <c r="TPK121" s="43"/>
      <c r="TPL121" s="43"/>
      <c r="TPM121" s="43"/>
      <c r="TPN121" s="43"/>
      <c r="TPO121" s="43"/>
      <c r="TPP121" s="43"/>
      <c r="TPQ121" s="43"/>
      <c r="TPR121" s="43"/>
      <c r="TPS121" s="43"/>
      <c r="TPT121" s="43"/>
      <c r="TPU121" s="43"/>
      <c r="TPV121" s="43"/>
      <c r="TPW121" s="43"/>
      <c r="TPX121" s="43"/>
      <c r="TPY121" s="43"/>
      <c r="TPZ121" s="43"/>
      <c r="TQA121" s="43"/>
      <c r="TQB121" s="43"/>
      <c r="TQC121" s="43"/>
      <c r="TQD121" s="43"/>
      <c r="TQE121" s="43"/>
      <c r="TQF121" s="43"/>
      <c r="TQG121" s="43"/>
      <c r="TQH121" s="43"/>
      <c r="TQI121" s="43"/>
      <c r="TQJ121" s="43"/>
      <c r="TQK121" s="43"/>
      <c r="TQL121" s="43"/>
      <c r="TQM121" s="43"/>
      <c r="TQN121" s="43"/>
      <c r="TQO121" s="43"/>
      <c r="TQP121" s="43"/>
      <c r="TQQ121" s="43"/>
      <c r="TQR121" s="43"/>
      <c r="TQS121" s="43"/>
      <c r="TQT121" s="43"/>
      <c r="TQU121" s="43"/>
      <c r="TQV121" s="43"/>
      <c r="TQW121" s="43"/>
      <c r="TQX121" s="43"/>
      <c r="TQY121" s="43"/>
      <c r="TQZ121" s="43"/>
      <c r="TRA121" s="43"/>
      <c r="TRB121" s="43"/>
      <c r="TRC121" s="43"/>
      <c r="TRD121" s="43"/>
      <c r="TRE121" s="43"/>
      <c r="TRF121" s="43"/>
      <c r="TRG121" s="43"/>
      <c r="TRH121" s="43"/>
      <c r="TRI121" s="43"/>
      <c r="TRJ121" s="43"/>
      <c r="TRK121" s="43"/>
      <c r="TRL121" s="43"/>
      <c r="TRM121" s="43"/>
      <c r="TRN121" s="43"/>
      <c r="TRO121" s="43"/>
      <c r="TRP121" s="43"/>
      <c r="TRQ121" s="43"/>
      <c r="TRR121" s="43"/>
      <c r="TRS121" s="43"/>
      <c r="TRT121" s="43"/>
      <c r="TRU121" s="43"/>
      <c r="TRV121" s="43"/>
      <c r="TRW121" s="43"/>
      <c r="TRX121" s="43"/>
      <c r="TRY121" s="43"/>
      <c r="TRZ121" s="43"/>
      <c r="TSA121" s="43"/>
      <c r="TSB121" s="43"/>
      <c r="TSC121" s="43"/>
      <c r="TSD121" s="43"/>
      <c r="TSE121" s="43"/>
      <c r="TSF121" s="43"/>
      <c r="TSG121" s="43"/>
      <c r="TSH121" s="43"/>
      <c r="TSI121" s="43"/>
      <c r="TSJ121" s="43"/>
      <c r="TSK121" s="43"/>
      <c r="TSL121" s="43"/>
      <c r="TSM121" s="43"/>
      <c r="TSN121" s="43"/>
      <c r="TSO121" s="43"/>
      <c r="TSP121" s="43"/>
      <c r="TSQ121" s="43"/>
      <c r="TSR121" s="43"/>
      <c r="TSS121" s="43"/>
      <c r="TST121" s="43"/>
      <c r="TSU121" s="43"/>
      <c r="TSV121" s="43"/>
      <c r="TSW121" s="43"/>
      <c r="TSX121" s="43"/>
      <c r="TSY121" s="43"/>
      <c r="TSZ121" s="43"/>
      <c r="TTA121" s="43"/>
      <c r="TTB121" s="43"/>
      <c r="TTC121" s="43"/>
      <c r="TTD121" s="43"/>
      <c r="TTE121" s="43"/>
      <c r="TTF121" s="43"/>
      <c r="TTG121" s="43"/>
      <c r="TTH121" s="43"/>
      <c r="TTI121" s="43"/>
      <c r="TTJ121" s="43"/>
      <c r="TTK121" s="43"/>
      <c r="TTL121" s="43"/>
      <c r="TTM121" s="43"/>
      <c r="TTN121" s="43"/>
      <c r="TTO121" s="43"/>
      <c r="TTP121" s="43"/>
      <c r="TTQ121" s="43"/>
      <c r="TTR121" s="43"/>
      <c r="TTS121" s="43"/>
      <c r="TTT121" s="43"/>
      <c r="TTU121" s="43"/>
      <c r="TTV121" s="43"/>
      <c r="TTW121" s="43"/>
      <c r="TTX121" s="43"/>
      <c r="TTY121" s="43"/>
      <c r="TTZ121" s="43"/>
      <c r="TUA121" s="43"/>
      <c r="TUB121" s="43"/>
      <c r="TUC121" s="43"/>
      <c r="TUD121" s="43"/>
      <c r="TUE121" s="43"/>
      <c r="TUF121" s="43"/>
      <c r="TUG121" s="43"/>
      <c r="TUH121" s="43"/>
      <c r="TUI121" s="43"/>
      <c r="TUJ121" s="43"/>
      <c r="TUK121" s="43"/>
      <c r="TUL121" s="43"/>
      <c r="TUM121" s="43"/>
      <c r="TUN121" s="43"/>
      <c r="TUO121" s="43"/>
      <c r="TUP121" s="43"/>
      <c r="TUQ121" s="43"/>
      <c r="TUR121" s="43"/>
      <c r="TUS121" s="43"/>
      <c r="TUT121" s="43"/>
      <c r="TUU121" s="43"/>
      <c r="TUV121" s="43"/>
      <c r="TUW121" s="43"/>
      <c r="TUX121" s="43"/>
      <c r="TUY121" s="43"/>
      <c r="TUZ121" s="43"/>
      <c r="TVA121" s="43"/>
      <c r="TVB121" s="43"/>
      <c r="TVC121" s="43"/>
      <c r="TVD121" s="43"/>
      <c r="TVE121" s="43"/>
      <c r="TVF121" s="43"/>
      <c r="TVG121" s="43"/>
      <c r="TVH121" s="43"/>
      <c r="TVI121" s="43"/>
      <c r="TVJ121" s="43"/>
      <c r="TVK121" s="43"/>
      <c r="TVL121" s="43"/>
      <c r="TVM121" s="43"/>
      <c r="TVN121" s="43"/>
      <c r="TVO121" s="43"/>
      <c r="TVP121" s="43"/>
      <c r="TVQ121" s="43"/>
      <c r="TVR121" s="43"/>
      <c r="TVS121" s="43"/>
      <c r="TVT121" s="43"/>
      <c r="TVU121" s="43"/>
      <c r="TVV121" s="43"/>
      <c r="TVW121" s="43"/>
      <c r="TVX121" s="43"/>
      <c r="TVY121" s="43"/>
      <c r="TVZ121" s="43"/>
      <c r="TWA121" s="43"/>
      <c r="TWB121" s="43"/>
      <c r="TWC121" s="43"/>
      <c r="TWD121" s="43"/>
      <c r="TWE121" s="43"/>
      <c r="TWF121" s="43"/>
      <c r="TWG121" s="43"/>
      <c r="TWH121" s="43"/>
      <c r="TWI121" s="43"/>
      <c r="TWJ121" s="43"/>
      <c r="TWK121" s="43"/>
      <c r="TWL121" s="43"/>
      <c r="TWM121" s="43"/>
      <c r="TWN121" s="43"/>
      <c r="TWO121" s="43"/>
      <c r="TWP121" s="43"/>
      <c r="TWQ121" s="43"/>
      <c r="TWR121" s="43"/>
      <c r="TWS121" s="43"/>
      <c r="TWT121" s="43"/>
      <c r="TWU121" s="43"/>
      <c r="TWV121" s="43"/>
      <c r="TWW121" s="43"/>
      <c r="TWX121" s="43"/>
      <c r="TWY121" s="43"/>
      <c r="TWZ121" s="43"/>
      <c r="TXA121" s="43"/>
      <c r="TXB121" s="43"/>
      <c r="TXC121" s="43"/>
      <c r="TXD121" s="43"/>
      <c r="TXE121" s="43"/>
      <c r="TXF121" s="43"/>
      <c r="TXG121" s="43"/>
      <c r="TXH121" s="43"/>
      <c r="TXI121" s="43"/>
      <c r="TXJ121" s="43"/>
      <c r="TXK121" s="43"/>
      <c r="TXL121" s="43"/>
      <c r="TXM121" s="43"/>
      <c r="TXN121" s="43"/>
      <c r="TXO121" s="43"/>
      <c r="TXP121" s="43"/>
      <c r="TXQ121" s="43"/>
      <c r="TXR121" s="43"/>
      <c r="TXS121" s="43"/>
      <c r="TXT121" s="43"/>
      <c r="TXU121" s="43"/>
      <c r="TXV121" s="43"/>
      <c r="TXW121" s="43"/>
      <c r="TXX121" s="43"/>
      <c r="TXY121" s="43"/>
      <c r="TXZ121" s="43"/>
      <c r="TYA121" s="43"/>
      <c r="TYB121" s="43"/>
      <c r="TYC121" s="43"/>
      <c r="TYD121" s="43"/>
      <c r="TYE121" s="43"/>
      <c r="TYF121" s="43"/>
      <c r="TYG121" s="43"/>
      <c r="TYH121" s="43"/>
      <c r="TYI121" s="43"/>
      <c r="TYJ121" s="43"/>
      <c r="TYK121" s="43"/>
      <c r="TYL121" s="43"/>
      <c r="TYM121" s="43"/>
      <c r="TYN121" s="43"/>
      <c r="TYO121" s="43"/>
      <c r="TYP121" s="43"/>
      <c r="TYQ121" s="43"/>
      <c r="TYR121" s="43"/>
      <c r="TYS121" s="43"/>
      <c r="TYT121" s="43"/>
      <c r="TYU121" s="43"/>
      <c r="TYV121" s="43"/>
      <c r="TYW121" s="43"/>
      <c r="TYX121" s="43"/>
      <c r="TYY121" s="43"/>
      <c r="TYZ121" s="43"/>
      <c r="TZA121" s="43"/>
      <c r="TZB121" s="43"/>
      <c r="TZC121" s="43"/>
      <c r="TZD121" s="43"/>
      <c r="TZE121" s="43"/>
      <c r="TZF121" s="43"/>
      <c r="TZG121" s="43"/>
      <c r="TZH121" s="43"/>
      <c r="TZI121" s="43"/>
      <c r="TZJ121" s="43"/>
      <c r="TZK121" s="43"/>
      <c r="TZL121" s="43"/>
      <c r="TZM121" s="43"/>
      <c r="TZN121" s="43"/>
      <c r="TZO121" s="43"/>
      <c r="TZP121" s="43"/>
      <c r="TZQ121" s="43"/>
      <c r="TZR121" s="43"/>
      <c r="TZS121" s="43"/>
      <c r="TZT121" s="43"/>
      <c r="TZU121" s="43"/>
      <c r="TZV121" s="43"/>
      <c r="TZW121" s="43"/>
      <c r="TZX121" s="43"/>
      <c r="TZY121" s="43"/>
      <c r="TZZ121" s="43"/>
      <c r="UAA121" s="43"/>
      <c r="UAB121" s="43"/>
      <c r="UAC121" s="43"/>
      <c r="UAD121" s="43"/>
      <c r="UAE121" s="43"/>
      <c r="UAF121" s="43"/>
      <c r="UAG121" s="43"/>
      <c r="UAH121" s="43"/>
      <c r="UAI121" s="43"/>
      <c r="UAJ121" s="43"/>
      <c r="UAK121" s="43"/>
      <c r="UAL121" s="43"/>
      <c r="UAM121" s="43"/>
      <c r="UAN121" s="43"/>
      <c r="UAO121" s="43"/>
      <c r="UAP121" s="43"/>
      <c r="UAQ121" s="43"/>
      <c r="UAR121" s="43"/>
      <c r="UAS121" s="43"/>
      <c r="UAT121" s="43"/>
      <c r="UAU121" s="43"/>
      <c r="UAV121" s="43"/>
      <c r="UAW121" s="43"/>
      <c r="UAX121" s="43"/>
      <c r="UAY121" s="43"/>
      <c r="UAZ121" s="43"/>
      <c r="UBA121" s="43"/>
      <c r="UBB121" s="43"/>
      <c r="UBC121" s="43"/>
      <c r="UBD121" s="43"/>
      <c r="UBE121" s="43"/>
      <c r="UBF121" s="43"/>
      <c r="UBG121" s="43"/>
      <c r="UBH121" s="43"/>
      <c r="UBI121" s="43"/>
      <c r="UBJ121" s="43"/>
      <c r="UBK121" s="43"/>
      <c r="UBL121" s="43"/>
      <c r="UBM121" s="43"/>
      <c r="UBN121" s="43"/>
      <c r="UBO121" s="43"/>
      <c r="UBP121" s="43"/>
      <c r="UBQ121" s="43"/>
      <c r="UBR121" s="43"/>
      <c r="UBS121" s="43"/>
      <c r="UBT121" s="43"/>
      <c r="UBU121" s="43"/>
      <c r="UBV121" s="43"/>
      <c r="UBW121" s="43"/>
      <c r="UBX121" s="43"/>
      <c r="UBY121" s="43"/>
      <c r="UBZ121" s="43"/>
      <c r="UCA121" s="43"/>
      <c r="UCB121" s="43"/>
      <c r="UCC121" s="43"/>
      <c r="UCD121" s="43"/>
      <c r="UCE121" s="43"/>
      <c r="UCF121" s="43"/>
      <c r="UCG121" s="43"/>
      <c r="UCH121" s="43"/>
      <c r="UCI121" s="43"/>
      <c r="UCJ121" s="43"/>
      <c r="UCK121" s="43"/>
      <c r="UCL121" s="43"/>
      <c r="UCM121" s="43"/>
      <c r="UCN121" s="43"/>
      <c r="UCO121" s="43"/>
      <c r="UCP121" s="43"/>
      <c r="UCQ121" s="43"/>
      <c r="UCR121" s="43"/>
      <c r="UCS121" s="43"/>
      <c r="UCT121" s="43"/>
      <c r="UCU121" s="43"/>
      <c r="UCV121" s="43"/>
      <c r="UCW121" s="43"/>
      <c r="UCX121" s="43"/>
      <c r="UCY121" s="43"/>
      <c r="UCZ121" s="43"/>
      <c r="UDA121" s="43"/>
      <c r="UDB121" s="43"/>
      <c r="UDC121" s="43"/>
      <c r="UDD121" s="43"/>
      <c r="UDE121" s="43"/>
      <c r="UDF121" s="43"/>
      <c r="UDG121" s="43"/>
      <c r="UDH121" s="43"/>
      <c r="UDI121" s="43"/>
      <c r="UDJ121" s="43"/>
      <c r="UDK121" s="43"/>
      <c r="UDL121" s="43"/>
      <c r="UDM121" s="43"/>
      <c r="UDN121" s="43"/>
      <c r="UDO121" s="43"/>
      <c r="UDP121" s="43"/>
      <c r="UDQ121" s="43"/>
      <c r="UDR121" s="43"/>
      <c r="UDS121" s="43"/>
      <c r="UDT121" s="43"/>
      <c r="UDU121" s="43"/>
      <c r="UDV121" s="43"/>
      <c r="UDW121" s="43"/>
      <c r="UDX121" s="43"/>
      <c r="UDY121" s="43"/>
      <c r="UDZ121" s="43"/>
      <c r="UEA121" s="43"/>
      <c r="UEB121" s="43"/>
      <c r="UEC121" s="43"/>
      <c r="UED121" s="43"/>
      <c r="UEE121" s="43"/>
      <c r="UEF121" s="43"/>
      <c r="UEG121" s="43"/>
      <c r="UEH121" s="43"/>
      <c r="UEI121" s="43"/>
      <c r="UEJ121" s="43"/>
      <c r="UEK121" s="43"/>
      <c r="UEL121" s="43"/>
      <c r="UEM121" s="43"/>
      <c r="UEN121" s="43"/>
      <c r="UEO121" s="43"/>
      <c r="UEP121" s="43"/>
      <c r="UEQ121" s="43"/>
      <c r="UER121" s="43"/>
      <c r="UES121" s="43"/>
      <c r="UET121" s="43"/>
      <c r="UEU121" s="43"/>
      <c r="UEV121" s="43"/>
      <c r="UEW121" s="43"/>
      <c r="UEX121" s="43"/>
      <c r="UEY121" s="43"/>
      <c r="UEZ121" s="43"/>
      <c r="UFA121" s="43"/>
      <c r="UFB121" s="43"/>
      <c r="UFC121" s="43"/>
      <c r="UFD121" s="43"/>
      <c r="UFE121" s="43"/>
      <c r="UFF121" s="43"/>
      <c r="UFG121" s="43"/>
      <c r="UFH121" s="43"/>
      <c r="UFI121" s="43"/>
      <c r="UFJ121" s="43"/>
      <c r="UFK121" s="43"/>
      <c r="UFL121" s="43"/>
      <c r="UFM121" s="43"/>
      <c r="UFN121" s="43"/>
      <c r="UFO121" s="43"/>
      <c r="UFP121" s="43"/>
      <c r="UFQ121" s="43"/>
      <c r="UFR121" s="43"/>
      <c r="UFS121" s="43"/>
      <c r="UFT121" s="43"/>
      <c r="UFU121" s="43"/>
      <c r="UFV121" s="43"/>
      <c r="UFW121" s="43"/>
      <c r="UFX121" s="43"/>
      <c r="UFY121" s="43"/>
      <c r="UFZ121" s="43"/>
      <c r="UGA121" s="43"/>
      <c r="UGB121" s="43"/>
      <c r="UGC121" s="43"/>
      <c r="UGD121" s="43"/>
      <c r="UGE121" s="43"/>
      <c r="UGF121" s="43"/>
      <c r="UGG121" s="43"/>
      <c r="UGH121" s="43"/>
      <c r="UGI121" s="43"/>
      <c r="UGJ121" s="43"/>
      <c r="UGK121" s="43"/>
      <c r="UGL121" s="43"/>
      <c r="UGM121" s="43"/>
      <c r="UGN121" s="43"/>
      <c r="UGO121" s="43"/>
      <c r="UGP121" s="43"/>
      <c r="UGQ121" s="43"/>
      <c r="UGR121" s="43"/>
      <c r="UGS121" s="43"/>
      <c r="UGT121" s="43"/>
      <c r="UGU121" s="43"/>
      <c r="UGV121" s="43"/>
      <c r="UGW121" s="43"/>
      <c r="UGX121" s="43"/>
      <c r="UGY121" s="43"/>
      <c r="UGZ121" s="43"/>
      <c r="UHA121" s="43"/>
      <c r="UHB121" s="43"/>
      <c r="UHC121" s="43"/>
      <c r="UHD121" s="43"/>
      <c r="UHE121" s="43"/>
      <c r="UHF121" s="43"/>
      <c r="UHG121" s="43"/>
      <c r="UHH121" s="43"/>
      <c r="UHI121" s="43"/>
      <c r="UHJ121" s="43"/>
      <c r="UHK121" s="43"/>
      <c r="UHL121" s="43"/>
      <c r="UHM121" s="43"/>
      <c r="UHN121" s="43"/>
      <c r="UHO121" s="43"/>
      <c r="UHP121" s="43"/>
      <c r="UHQ121" s="43"/>
      <c r="UHR121" s="43"/>
      <c r="UHS121" s="43"/>
      <c r="UHT121" s="43"/>
      <c r="UHU121" s="43"/>
      <c r="UHV121" s="43"/>
      <c r="UHW121" s="43"/>
      <c r="UHX121" s="43"/>
      <c r="UHY121" s="43"/>
      <c r="UHZ121" s="43"/>
      <c r="UIA121" s="43"/>
      <c r="UIB121" s="43"/>
      <c r="UIC121" s="43"/>
      <c r="UID121" s="43"/>
      <c r="UIE121" s="43"/>
      <c r="UIF121" s="43"/>
      <c r="UIG121" s="43"/>
      <c r="UIH121" s="43"/>
      <c r="UII121" s="43"/>
      <c r="UIJ121" s="43"/>
      <c r="UIK121" s="43"/>
      <c r="UIL121" s="43"/>
      <c r="UIM121" s="43"/>
      <c r="UIN121" s="43"/>
      <c r="UIO121" s="43"/>
      <c r="UIP121" s="43"/>
      <c r="UIQ121" s="43"/>
      <c r="UIR121" s="43"/>
      <c r="UIS121" s="43"/>
      <c r="UIT121" s="43"/>
      <c r="UIU121" s="43"/>
      <c r="UIV121" s="43"/>
      <c r="UIW121" s="43"/>
      <c r="UIX121" s="43"/>
      <c r="UIY121" s="43"/>
      <c r="UIZ121" s="43"/>
      <c r="UJA121" s="43"/>
      <c r="UJB121" s="43"/>
      <c r="UJC121" s="43"/>
      <c r="UJD121" s="43"/>
      <c r="UJE121" s="43"/>
      <c r="UJF121" s="43"/>
      <c r="UJG121" s="43"/>
      <c r="UJH121" s="43"/>
      <c r="UJI121" s="43"/>
      <c r="UJJ121" s="43"/>
      <c r="UJK121" s="43"/>
      <c r="UJL121" s="43"/>
      <c r="UJM121" s="43"/>
      <c r="UJN121" s="43"/>
      <c r="UJO121" s="43"/>
      <c r="UJP121" s="43"/>
      <c r="UJQ121" s="43"/>
      <c r="UJR121" s="43"/>
      <c r="UJS121" s="43"/>
      <c r="UJT121" s="43"/>
      <c r="UJU121" s="43"/>
      <c r="UJV121" s="43"/>
      <c r="UJW121" s="43"/>
      <c r="UJX121" s="43"/>
      <c r="UJY121" s="43"/>
      <c r="UJZ121" s="43"/>
      <c r="UKA121" s="43"/>
      <c r="UKB121" s="43"/>
      <c r="UKC121" s="43"/>
      <c r="UKD121" s="43"/>
      <c r="UKE121" s="43"/>
      <c r="UKF121" s="43"/>
      <c r="UKG121" s="43"/>
      <c r="UKH121" s="43"/>
      <c r="UKI121" s="43"/>
      <c r="UKJ121" s="43"/>
      <c r="UKK121" s="43"/>
      <c r="UKL121" s="43"/>
      <c r="UKM121" s="43"/>
      <c r="UKN121" s="43"/>
      <c r="UKO121" s="43"/>
      <c r="UKP121" s="43"/>
      <c r="UKQ121" s="43"/>
      <c r="UKR121" s="43"/>
      <c r="UKS121" s="43"/>
      <c r="UKT121" s="43"/>
      <c r="UKU121" s="43"/>
      <c r="UKV121" s="43"/>
      <c r="UKW121" s="43"/>
      <c r="UKX121" s="43"/>
      <c r="UKY121" s="43"/>
      <c r="UKZ121" s="43"/>
      <c r="ULA121" s="43"/>
      <c r="ULB121" s="43"/>
      <c r="ULC121" s="43"/>
      <c r="ULD121" s="43"/>
      <c r="ULE121" s="43"/>
      <c r="ULF121" s="43"/>
      <c r="ULG121" s="43"/>
      <c r="ULH121" s="43"/>
      <c r="ULI121" s="43"/>
      <c r="ULJ121" s="43"/>
      <c r="ULK121" s="43"/>
      <c r="ULL121" s="43"/>
      <c r="ULM121" s="43"/>
      <c r="ULN121" s="43"/>
      <c r="ULO121" s="43"/>
      <c r="ULP121" s="43"/>
      <c r="ULQ121" s="43"/>
      <c r="ULR121" s="43"/>
      <c r="ULS121" s="43"/>
      <c r="ULT121" s="43"/>
      <c r="ULU121" s="43"/>
      <c r="ULV121" s="43"/>
      <c r="ULW121" s="43"/>
      <c r="ULX121" s="43"/>
      <c r="ULY121" s="43"/>
      <c r="ULZ121" s="43"/>
      <c r="UMA121" s="43"/>
      <c r="UMB121" s="43"/>
      <c r="UMC121" s="43"/>
      <c r="UMD121" s="43"/>
      <c r="UME121" s="43"/>
      <c r="UMF121" s="43"/>
      <c r="UMG121" s="43"/>
      <c r="UMH121" s="43"/>
      <c r="UMI121" s="43"/>
      <c r="UMJ121" s="43"/>
      <c r="UMK121" s="43"/>
      <c r="UML121" s="43"/>
      <c r="UMM121" s="43"/>
      <c r="UMN121" s="43"/>
      <c r="UMO121" s="43"/>
      <c r="UMP121" s="43"/>
      <c r="UMQ121" s="43"/>
      <c r="UMR121" s="43"/>
      <c r="UMS121" s="43"/>
      <c r="UMT121" s="43"/>
      <c r="UMU121" s="43"/>
      <c r="UMV121" s="43"/>
      <c r="UMW121" s="43"/>
      <c r="UMX121" s="43"/>
      <c r="UMY121" s="43"/>
      <c r="UMZ121" s="43"/>
      <c r="UNA121" s="43"/>
      <c r="UNB121" s="43"/>
      <c r="UNC121" s="43"/>
      <c r="UND121" s="43"/>
      <c r="UNE121" s="43"/>
      <c r="UNF121" s="43"/>
      <c r="UNG121" s="43"/>
      <c r="UNH121" s="43"/>
      <c r="UNI121" s="43"/>
      <c r="UNJ121" s="43"/>
      <c r="UNK121" s="43"/>
      <c r="UNL121" s="43"/>
      <c r="UNM121" s="43"/>
      <c r="UNN121" s="43"/>
      <c r="UNO121" s="43"/>
      <c r="UNP121" s="43"/>
      <c r="UNQ121" s="43"/>
      <c r="UNR121" s="43"/>
      <c r="UNS121" s="43"/>
      <c r="UNT121" s="43"/>
      <c r="UNU121" s="43"/>
      <c r="UNV121" s="43"/>
      <c r="UNW121" s="43"/>
      <c r="UNX121" s="43"/>
      <c r="UNY121" s="43"/>
      <c r="UNZ121" s="43"/>
      <c r="UOA121" s="43"/>
      <c r="UOB121" s="43"/>
      <c r="UOC121" s="43"/>
      <c r="UOD121" s="43"/>
      <c r="UOE121" s="43"/>
      <c r="UOF121" s="43"/>
      <c r="UOG121" s="43"/>
      <c r="UOH121" s="43"/>
      <c r="UOI121" s="43"/>
      <c r="UOJ121" s="43"/>
      <c r="UOK121" s="43"/>
      <c r="UOL121" s="43"/>
      <c r="UOM121" s="43"/>
      <c r="UON121" s="43"/>
      <c r="UOO121" s="43"/>
      <c r="UOP121" s="43"/>
      <c r="UOQ121" s="43"/>
      <c r="UOR121" s="43"/>
      <c r="UOS121" s="43"/>
      <c r="UOT121" s="43"/>
      <c r="UOU121" s="43"/>
      <c r="UOV121" s="43"/>
      <c r="UOW121" s="43"/>
      <c r="UOX121" s="43"/>
      <c r="UOY121" s="43"/>
      <c r="UOZ121" s="43"/>
      <c r="UPA121" s="43"/>
      <c r="UPB121" s="43"/>
      <c r="UPC121" s="43"/>
      <c r="UPD121" s="43"/>
      <c r="UPE121" s="43"/>
      <c r="UPF121" s="43"/>
      <c r="UPG121" s="43"/>
      <c r="UPH121" s="43"/>
      <c r="UPI121" s="43"/>
      <c r="UPJ121" s="43"/>
      <c r="UPK121" s="43"/>
      <c r="UPL121" s="43"/>
      <c r="UPM121" s="43"/>
      <c r="UPN121" s="43"/>
      <c r="UPO121" s="43"/>
      <c r="UPP121" s="43"/>
      <c r="UPQ121" s="43"/>
      <c r="UPR121" s="43"/>
      <c r="UPS121" s="43"/>
      <c r="UPT121" s="43"/>
      <c r="UPU121" s="43"/>
      <c r="UPV121" s="43"/>
      <c r="UPW121" s="43"/>
      <c r="UPX121" s="43"/>
      <c r="UPY121" s="43"/>
      <c r="UPZ121" s="43"/>
      <c r="UQA121" s="43"/>
      <c r="UQB121" s="43"/>
      <c r="UQC121" s="43"/>
      <c r="UQD121" s="43"/>
      <c r="UQE121" s="43"/>
      <c r="UQF121" s="43"/>
      <c r="UQG121" s="43"/>
      <c r="UQH121" s="43"/>
      <c r="UQI121" s="43"/>
      <c r="UQJ121" s="43"/>
      <c r="UQK121" s="43"/>
      <c r="UQL121" s="43"/>
      <c r="UQM121" s="43"/>
      <c r="UQN121" s="43"/>
      <c r="UQO121" s="43"/>
      <c r="UQP121" s="43"/>
      <c r="UQQ121" s="43"/>
      <c r="UQR121" s="43"/>
      <c r="UQS121" s="43"/>
      <c r="UQT121" s="43"/>
      <c r="UQU121" s="43"/>
      <c r="UQV121" s="43"/>
      <c r="UQW121" s="43"/>
      <c r="UQX121" s="43"/>
      <c r="UQY121" s="43"/>
      <c r="UQZ121" s="43"/>
      <c r="URA121" s="43"/>
      <c r="URB121" s="43"/>
      <c r="URC121" s="43"/>
      <c r="URD121" s="43"/>
      <c r="URE121" s="43"/>
      <c r="URF121" s="43"/>
      <c r="URG121" s="43"/>
      <c r="URH121" s="43"/>
      <c r="URI121" s="43"/>
      <c r="URJ121" s="43"/>
      <c r="URK121" s="43"/>
      <c r="URL121" s="43"/>
      <c r="URM121" s="43"/>
      <c r="URN121" s="43"/>
      <c r="URO121" s="43"/>
      <c r="URP121" s="43"/>
      <c r="URQ121" s="43"/>
      <c r="URR121" s="43"/>
      <c r="URS121" s="43"/>
      <c r="URT121" s="43"/>
      <c r="URU121" s="43"/>
      <c r="URV121" s="43"/>
      <c r="URW121" s="43"/>
      <c r="URX121" s="43"/>
      <c r="URY121" s="43"/>
      <c r="URZ121" s="43"/>
      <c r="USA121" s="43"/>
      <c r="USB121" s="43"/>
      <c r="USC121" s="43"/>
      <c r="USD121" s="43"/>
      <c r="USE121" s="43"/>
      <c r="USF121" s="43"/>
      <c r="USG121" s="43"/>
      <c r="USH121" s="43"/>
      <c r="USI121" s="43"/>
      <c r="USJ121" s="43"/>
      <c r="USK121" s="43"/>
      <c r="USL121" s="43"/>
      <c r="USM121" s="43"/>
      <c r="USN121" s="43"/>
      <c r="USO121" s="43"/>
      <c r="USP121" s="43"/>
      <c r="USQ121" s="43"/>
      <c r="USR121" s="43"/>
      <c r="USS121" s="43"/>
      <c r="UST121" s="43"/>
      <c r="USU121" s="43"/>
      <c r="USV121" s="43"/>
      <c r="USW121" s="43"/>
      <c r="USX121" s="43"/>
      <c r="USY121" s="43"/>
      <c r="USZ121" s="43"/>
      <c r="UTA121" s="43"/>
      <c r="UTB121" s="43"/>
      <c r="UTC121" s="43"/>
      <c r="UTD121" s="43"/>
      <c r="UTE121" s="43"/>
      <c r="UTF121" s="43"/>
      <c r="UTG121" s="43"/>
      <c r="UTH121" s="43"/>
      <c r="UTI121" s="43"/>
      <c r="UTJ121" s="43"/>
      <c r="UTK121" s="43"/>
      <c r="UTL121" s="43"/>
      <c r="UTM121" s="43"/>
      <c r="UTN121" s="43"/>
      <c r="UTO121" s="43"/>
      <c r="UTP121" s="43"/>
      <c r="UTQ121" s="43"/>
      <c r="UTR121" s="43"/>
      <c r="UTS121" s="43"/>
      <c r="UTT121" s="43"/>
      <c r="UTU121" s="43"/>
      <c r="UTV121" s="43"/>
      <c r="UTW121" s="43"/>
      <c r="UTX121" s="43"/>
      <c r="UTY121" s="43"/>
      <c r="UTZ121" s="43"/>
      <c r="UUA121" s="43"/>
      <c r="UUB121" s="43"/>
      <c r="UUC121" s="43"/>
      <c r="UUD121" s="43"/>
      <c r="UUE121" s="43"/>
      <c r="UUF121" s="43"/>
      <c r="UUG121" s="43"/>
      <c r="UUH121" s="43"/>
      <c r="UUI121" s="43"/>
      <c r="UUJ121" s="43"/>
      <c r="UUK121" s="43"/>
      <c r="UUL121" s="43"/>
      <c r="UUM121" s="43"/>
      <c r="UUN121" s="43"/>
      <c r="UUO121" s="43"/>
      <c r="UUP121" s="43"/>
      <c r="UUQ121" s="43"/>
      <c r="UUR121" s="43"/>
      <c r="UUS121" s="43"/>
      <c r="UUT121" s="43"/>
      <c r="UUU121" s="43"/>
      <c r="UUV121" s="43"/>
      <c r="UUW121" s="43"/>
      <c r="UUX121" s="43"/>
      <c r="UUY121" s="43"/>
      <c r="UUZ121" s="43"/>
      <c r="UVA121" s="43"/>
      <c r="UVB121" s="43"/>
      <c r="UVC121" s="43"/>
      <c r="UVD121" s="43"/>
      <c r="UVE121" s="43"/>
      <c r="UVF121" s="43"/>
      <c r="UVG121" s="43"/>
      <c r="UVH121" s="43"/>
      <c r="UVI121" s="43"/>
      <c r="UVJ121" s="43"/>
      <c r="UVK121" s="43"/>
      <c r="UVL121" s="43"/>
      <c r="UVM121" s="43"/>
      <c r="UVN121" s="43"/>
      <c r="UVO121" s="43"/>
      <c r="UVP121" s="43"/>
      <c r="UVQ121" s="43"/>
      <c r="UVR121" s="43"/>
      <c r="UVS121" s="43"/>
      <c r="UVT121" s="43"/>
      <c r="UVU121" s="43"/>
      <c r="UVV121" s="43"/>
      <c r="UVW121" s="43"/>
      <c r="UVX121" s="43"/>
      <c r="UVY121" s="43"/>
      <c r="UVZ121" s="43"/>
      <c r="UWA121" s="43"/>
      <c r="UWB121" s="43"/>
      <c r="UWC121" s="43"/>
      <c r="UWD121" s="43"/>
      <c r="UWE121" s="43"/>
      <c r="UWF121" s="43"/>
      <c r="UWG121" s="43"/>
      <c r="UWH121" s="43"/>
      <c r="UWI121" s="43"/>
      <c r="UWJ121" s="43"/>
      <c r="UWK121" s="43"/>
      <c r="UWL121" s="43"/>
      <c r="UWM121" s="43"/>
      <c r="UWN121" s="43"/>
      <c r="UWO121" s="43"/>
      <c r="UWP121" s="43"/>
      <c r="UWQ121" s="43"/>
      <c r="UWR121" s="43"/>
      <c r="UWS121" s="43"/>
      <c r="UWT121" s="43"/>
      <c r="UWU121" s="43"/>
      <c r="UWV121" s="43"/>
      <c r="UWW121" s="43"/>
      <c r="UWX121" s="43"/>
      <c r="UWY121" s="43"/>
      <c r="UWZ121" s="43"/>
      <c r="UXA121" s="43"/>
      <c r="UXB121" s="43"/>
      <c r="UXC121" s="43"/>
      <c r="UXD121" s="43"/>
      <c r="UXE121" s="43"/>
      <c r="UXF121" s="43"/>
      <c r="UXG121" s="43"/>
      <c r="UXH121" s="43"/>
      <c r="UXI121" s="43"/>
      <c r="UXJ121" s="43"/>
      <c r="UXK121" s="43"/>
      <c r="UXL121" s="43"/>
      <c r="UXM121" s="43"/>
      <c r="UXN121" s="43"/>
      <c r="UXO121" s="43"/>
      <c r="UXP121" s="43"/>
      <c r="UXQ121" s="43"/>
      <c r="UXR121" s="43"/>
      <c r="UXS121" s="43"/>
      <c r="UXT121" s="43"/>
      <c r="UXU121" s="43"/>
      <c r="UXV121" s="43"/>
      <c r="UXW121" s="43"/>
      <c r="UXX121" s="43"/>
      <c r="UXY121" s="43"/>
      <c r="UXZ121" s="43"/>
      <c r="UYA121" s="43"/>
      <c r="UYB121" s="43"/>
      <c r="UYC121" s="43"/>
      <c r="UYD121" s="43"/>
      <c r="UYE121" s="43"/>
      <c r="UYF121" s="43"/>
      <c r="UYG121" s="43"/>
      <c r="UYH121" s="43"/>
      <c r="UYI121" s="43"/>
      <c r="UYJ121" s="43"/>
      <c r="UYK121" s="43"/>
      <c r="UYL121" s="43"/>
      <c r="UYM121" s="43"/>
      <c r="UYN121" s="43"/>
      <c r="UYO121" s="43"/>
      <c r="UYP121" s="43"/>
      <c r="UYQ121" s="43"/>
      <c r="UYR121" s="43"/>
      <c r="UYS121" s="43"/>
      <c r="UYT121" s="43"/>
      <c r="UYU121" s="43"/>
      <c r="UYV121" s="43"/>
      <c r="UYW121" s="43"/>
      <c r="UYX121" s="43"/>
      <c r="UYY121" s="43"/>
      <c r="UYZ121" s="43"/>
      <c r="UZA121" s="43"/>
      <c r="UZB121" s="43"/>
      <c r="UZC121" s="43"/>
      <c r="UZD121" s="43"/>
      <c r="UZE121" s="43"/>
      <c r="UZF121" s="43"/>
      <c r="UZG121" s="43"/>
      <c r="UZH121" s="43"/>
      <c r="UZI121" s="43"/>
      <c r="UZJ121" s="43"/>
      <c r="UZK121" s="43"/>
      <c r="UZL121" s="43"/>
      <c r="UZM121" s="43"/>
      <c r="UZN121" s="43"/>
      <c r="UZO121" s="43"/>
      <c r="UZP121" s="43"/>
      <c r="UZQ121" s="43"/>
      <c r="UZR121" s="43"/>
      <c r="UZS121" s="43"/>
      <c r="UZT121" s="43"/>
      <c r="UZU121" s="43"/>
      <c r="UZV121" s="43"/>
      <c r="UZW121" s="43"/>
      <c r="UZX121" s="43"/>
      <c r="UZY121" s="43"/>
      <c r="UZZ121" s="43"/>
      <c r="VAA121" s="43"/>
      <c r="VAB121" s="43"/>
      <c r="VAC121" s="43"/>
      <c r="VAD121" s="43"/>
      <c r="VAE121" s="43"/>
      <c r="VAF121" s="43"/>
      <c r="VAG121" s="43"/>
      <c r="VAH121" s="43"/>
      <c r="VAI121" s="43"/>
      <c r="VAJ121" s="43"/>
      <c r="VAK121" s="43"/>
      <c r="VAL121" s="43"/>
      <c r="VAM121" s="43"/>
      <c r="VAN121" s="43"/>
      <c r="VAO121" s="43"/>
      <c r="VAP121" s="43"/>
      <c r="VAQ121" s="43"/>
      <c r="VAR121" s="43"/>
      <c r="VAS121" s="43"/>
      <c r="VAT121" s="43"/>
      <c r="VAU121" s="43"/>
      <c r="VAV121" s="43"/>
      <c r="VAW121" s="43"/>
      <c r="VAX121" s="43"/>
      <c r="VAY121" s="43"/>
      <c r="VAZ121" s="43"/>
      <c r="VBA121" s="43"/>
      <c r="VBB121" s="43"/>
      <c r="VBC121" s="43"/>
      <c r="VBD121" s="43"/>
      <c r="VBE121" s="43"/>
      <c r="VBF121" s="43"/>
      <c r="VBG121" s="43"/>
      <c r="VBH121" s="43"/>
      <c r="VBI121" s="43"/>
      <c r="VBJ121" s="43"/>
      <c r="VBK121" s="43"/>
      <c r="VBL121" s="43"/>
      <c r="VBM121" s="43"/>
      <c r="VBN121" s="43"/>
      <c r="VBO121" s="43"/>
      <c r="VBP121" s="43"/>
      <c r="VBQ121" s="43"/>
      <c r="VBR121" s="43"/>
      <c r="VBS121" s="43"/>
      <c r="VBT121" s="43"/>
      <c r="VBU121" s="43"/>
      <c r="VBV121" s="43"/>
      <c r="VBW121" s="43"/>
      <c r="VBX121" s="43"/>
      <c r="VBY121" s="43"/>
      <c r="VBZ121" s="43"/>
      <c r="VCA121" s="43"/>
      <c r="VCB121" s="43"/>
      <c r="VCC121" s="43"/>
      <c r="VCD121" s="43"/>
      <c r="VCE121" s="43"/>
      <c r="VCF121" s="43"/>
      <c r="VCG121" s="43"/>
      <c r="VCH121" s="43"/>
      <c r="VCI121" s="43"/>
      <c r="VCJ121" s="43"/>
      <c r="VCK121" s="43"/>
      <c r="VCL121" s="43"/>
      <c r="VCM121" s="43"/>
      <c r="VCN121" s="43"/>
      <c r="VCO121" s="43"/>
      <c r="VCP121" s="43"/>
      <c r="VCQ121" s="43"/>
      <c r="VCR121" s="43"/>
      <c r="VCS121" s="43"/>
      <c r="VCT121" s="43"/>
      <c r="VCU121" s="43"/>
      <c r="VCV121" s="43"/>
      <c r="VCW121" s="43"/>
      <c r="VCX121" s="43"/>
      <c r="VCY121" s="43"/>
      <c r="VCZ121" s="43"/>
      <c r="VDA121" s="43"/>
      <c r="VDB121" s="43"/>
      <c r="VDC121" s="43"/>
      <c r="VDD121" s="43"/>
      <c r="VDE121" s="43"/>
      <c r="VDF121" s="43"/>
      <c r="VDG121" s="43"/>
      <c r="VDH121" s="43"/>
      <c r="VDI121" s="43"/>
      <c r="VDJ121" s="43"/>
      <c r="VDK121" s="43"/>
      <c r="VDL121" s="43"/>
      <c r="VDM121" s="43"/>
      <c r="VDN121" s="43"/>
      <c r="VDO121" s="43"/>
      <c r="VDP121" s="43"/>
      <c r="VDQ121" s="43"/>
      <c r="VDR121" s="43"/>
      <c r="VDS121" s="43"/>
      <c r="VDT121" s="43"/>
      <c r="VDU121" s="43"/>
      <c r="VDV121" s="43"/>
      <c r="VDW121" s="43"/>
      <c r="VDX121" s="43"/>
      <c r="VDY121" s="43"/>
      <c r="VDZ121" s="43"/>
      <c r="VEA121" s="43"/>
      <c r="VEB121" s="43"/>
      <c r="VEC121" s="43"/>
      <c r="VED121" s="43"/>
      <c r="VEE121" s="43"/>
      <c r="VEF121" s="43"/>
      <c r="VEG121" s="43"/>
      <c r="VEH121" s="43"/>
      <c r="VEI121" s="43"/>
      <c r="VEJ121" s="43"/>
      <c r="VEK121" s="43"/>
      <c r="VEL121" s="43"/>
      <c r="VEM121" s="43"/>
      <c r="VEN121" s="43"/>
      <c r="VEO121" s="43"/>
      <c r="VEP121" s="43"/>
      <c r="VEQ121" s="43"/>
      <c r="VER121" s="43"/>
      <c r="VES121" s="43"/>
      <c r="VET121" s="43"/>
      <c r="VEU121" s="43"/>
      <c r="VEV121" s="43"/>
      <c r="VEW121" s="43"/>
      <c r="VEX121" s="43"/>
      <c r="VEY121" s="43"/>
      <c r="VEZ121" s="43"/>
      <c r="VFA121" s="43"/>
      <c r="VFB121" s="43"/>
      <c r="VFC121" s="43"/>
      <c r="VFD121" s="43"/>
      <c r="VFE121" s="43"/>
      <c r="VFF121" s="43"/>
      <c r="VFG121" s="43"/>
      <c r="VFH121" s="43"/>
      <c r="VFI121" s="43"/>
      <c r="VFJ121" s="43"/>
      <c r="VFK121" s="43"/>
      <c r="VFL121" s="43"/>
      <c r="VFM121" s="43"/>
      <c r="VFN121" s="43"/>
      <c r="VFO121" s="43"/>
      <c r="VFP121" s="43"/>
      <c r="VFQ121" s="43"/>
      <c r="VFR121" s="43"/>
      <c r="VFS121" s="43"/>
      <c r="VFT121" s="43"/>
      <c r="VFU121" s="43"/>
      <c r="VFV121" s="43"/>
      <c r="VFW121" s="43"/>
      <c r="VFX121" s="43"/>
      <c r="VFY121" s="43"/>
      <c r="VFZ121" s="43"/>
      <c r="VGA121" s="43"/>
      <c r="VGB121" s="43"/>
      <c r="VGC121" s="43"/>
      <c r="VGD121" s="43"/>
      <c r="VGE121" s="43"/>
      <c r="VGF121" s="43"/>
      <c r="VGG121" s="43"/>
      <c r="VGH121" s="43"/>
      <c r="VGI121" s="43"/>
      <c r="VGJ121" s="43"/>
      <c r="VGK121" s="43"/>
      <c r="VGL121" s="43"/>
      <c r="VGM121" s="43"/>
      <c r="VGN121" s="43"/>
      <c r="VGO121" s="43"/>
      <c r="VGP121" s="43"/>
      <c r="VGQ121" s="43"/>
      <c r="VGR121" s="43"/>
      <c r="VGS121" s="43"/>
      <c r="VGT121" s="43"/>
      <c r="VGU121" s="43"/>
      <c r="VGV121" s="43"/>
      <c r="VGW121" s="43"/>
      <c r="VGX121" s="43"/>
      <c r="VGY121" s="43"/>
      <c r="VGZ121" s="43"/>
      <c r="VHA121" s="43"/>
      <c r="VHB121" s="43"/>
      <c r="VHC121" s="43"/>
      <c r="VHD121" s="43"/>
      <c r="VHE121" s="43"/>
      <c r="VHF121" s="43"/>
      <c r="VHG121" s="43"/>
      <c r="VHH121" s="43"/>
      <c r="VHI121" s="43"/>
      <c r="VHJ121" s="43"/>
      <c r="VHK121" s="43"/>
      <c r="VHL121" s="43"/>
      <c r="VHM121" s="43"/>
      <c r="VHN121" s="43"/>
      <c r="VHO121" s="43"/>
      <c r="VHP121" s="43"/>
      <c r="VHQ121" s="43"/>
      <c r="VHR121" s="43"/>
      <c r="VHS121" s="43"/>
      <c r="VHT121" s="43"/>
      <c r="VHU121" s="43"/>
      <c r="VHV121" s="43"/>
      <c r="VHW121" s="43"/>
      <c r="VHX121" s="43"/>
      <c r="VHY121" s="43"/>
      <c r="VHZ121" s="43"/>
      <c r="VIA121" s="43"/>
      <c r="VIB121" s="43"/>
      <c r="VIC121" s="43"/>
      <c r="VID121" s="43"/>
      <c r="VIE121" s="43"/>
      <c r="VIF121" s="43"/>
      <c r="VIG121" s="43"/>
      <c r="VIH121" s="43"/>
      <c r="VII121" s="43"/>
      <c r="VIJ121" s="43"/>
      <c r="VIK121" s="43"/>
      <c r="VIL121" s="43"/>
      <c r="VIM121" s="43"/>
      <c r="VIN121" s="43"/>
      <c r="VIO121" s="43"/>
      <c r="VIP121" s="43"/>
      <c r="VIQ121" s="43"/>
      <c r="VIR121" s="43"/>
      <c r="VIS121" s="43"/>
      <c r="VIT121" s="43"/>
      <c r="VIU121" s="43"/>
      <c r="VIV121" s="43"/>
      <c r="VIW121" s="43"/>
      <c r="VIX121" s="43"/>
      <c r="VIY121" s="43"/>
      <c r="VIZ121" s="43"/>
      <c r="VJA121" s="43"/>
      <c r="VJB121" s="43"/>
      <c r="VJC121" s="43"/>
      <c r="VJD121" s="43"/>
      <c r="VJE121" s="43"/>
      <c r="VJF121" s="43"/>
      <c r="VJG121" s="43"/>
      <c r="VJH121" s="43"/>
      <c r="VJI121" s="43"/>
      <c r="VJJ121" s="43"/>
      <c r="VJK121" s="43"/>
      <c r="VJL121" s="43"/>
      <c r="VJM121" s="43"/>
      <c r="VJN121" s="43"/>
      <c r="VJO121" s="43"/>
      <c r="VJP121" s="43"/>
      <c r="VJQ121" s="43"/>
      <c r="VJR121" s="43"/>
      <c r="VJS121" s="43"/>
      <c r="VJT121" s="43"/>
      <c r="VJU121" s="43"/>
      <c r="VJV121" s="43"/>
      <c r="VJW121" s="43"/>
      <c r="VJX121" s="43"/>
      <c r="VJY121" s="43"/>
      <c r="VJZ121" s="43"/>
      <c r="VKA121" s="43"/>
      <c r="VKB121" s="43"/>
      <c r="VKC121" s="43"/>
      <c r="VKD121" s="43"/>
      <c r="VKE121" s="43"/>
      <c r="VKF121" s="43"/>
      <c r="VKG121" s="43"/>
      <c r="VKH121" s="43"/>
      <c r="VKI121" s="43"/>
      <c r="VKJ121" s="43"/>
      <c r="VKK121" s="43"/>
      <c r="VKL121" s="43"/>
      <c r="VKM121" s="43"/>
      <c r="VKN121" s="43"/>
      <c r="VKO121" s="43"/>
      <c r="VKP121" s="43"/>
      <c r="VKQ121" s="43"/>
      <c r="VKR121" s="43"/>
      <c r="VKS121" s="43"/>
      <c r="VKT121" s="43"/>
      <c r="VKU121" s="43"/>
      <c r="VKV121" s="43"/>
      <c r="VKW121" s="43"/>
      <c r="VKX121" s="43"/>
      <c r="VKY121" s="43"/>
      <c r="VKZ121" s="43"/>
      <c r="VLA121" s="43"/>
      <c r="VLB121" s="43"/>
      <c r="VLC121" s="43"/>
      <c r="VLD121" s="43"/>
      <c r="VLE121" s="43"/>
      <c r="VLF121" s="43"/>
      <c r="VLG121" s="43"/>
      <c r="VLH121" s="43"/>
      <c r="VLI121" s="43"/>
      <c r="VLJ121" s="43"/>
      <c r="VLK121" s="43"/>
      <c r="VLL121" s="43"/>
      <c r="VLM121" s="43"/>
      <c r="VLN121" s="43"/>
      <c r="VLO121" s="43"/>
      <c r="VLP121" s="43"/>
      <c r="VLQ121" s="43"/>
      <c r="VLR121" s="43"/>
      <c r="VLS121" s="43"/>
      <c r="VLT121" s="43"/>
      <c r="VLU121" s="43"/>
      <c r="VLV121" s="43"/>
      <c r="VLW121" s="43"/>
      <c r="VLX121" s="43"/>
      <c r="VLY121" s="43"/>
      <c r="VLZ121" s="43"/>
      <c r="VMA121" s="43"/>
      <c r="VMB121" s="43"/>
      <c r="VMC121" s="43"/>
      <c r="VMD121" s="43"/>
      <c r="VME121" s="43"/>
      <c r="VMF121" s="43"/>
      <c r="VMG121" s="43"/>
      <c r="VMH121" s="43"/>
      <c r="VMI121" s="43"/>
      <c r="VMJ121" s="43"/>
      <c r="VMK121" s="43"/>
      <c r="VML121" s="43"/>
      <c r="VMM121" s="43"/>
      <c r="VMN121" s="43"/>
      <c r="VMO121" s="43"/>
      <c r="VMP121" s="43"/>
      <c r="VMQ121" s="43"/>
      <c r="VMR121" s="43"/>
      <c r="VMS121" s="43"/>
      <c r="VMT121" s="43"/>
      <c r="VMU121" s="43"/>
      <c r="VMV121" s="43"/>
      <c r="VMW121" s="43"/>
      <c r="VMX121" s="43"/>
      <c r="VMY121" s="43"/>
      <c r="VMZ121" s="43"/>
      <c r="VNA121" s="43"/>
      <c r="VNB121" s="43"/>
      <c r="VNC121" s="43"/>
      <c r="VND121" s="43"/>
      <c r="VNE121" s="43"/>
      <c r="VNF121" s="43"/>
      <c r="VNG121" s="43"/>
      <c r="VNH121" s="43"/>
      <c r="VNI121" s="43"/>
      <c r="VNJ121" s="43"/>
      <c r="VNK121" s="43"/>
      <c r="VNL121" s="43"/>
      <c r="VNM121" s="43"/>
      <c r="VNN121" s="43"/>
      <c r="VNO121" s="43"/>
      <c r="VNP121" s="43"/>
      <c r="VNQ121" s="43"/>
      <c r="VNR121" s="43"/>
      <c r="VNS121" s="43"/>
      <c r="VNT121" s="43"/>
      <c r="VNU121" s="43"/>
      <c r="VNV121" s="43"/>
      <c r="VNW121" s="43"/>
      <c r="VNX121" s="43"/>
      <c r="VNY121" s="43"/>
      <c r="VNZ121" s="43"/>
      <c r="VOA121" s="43"/>
      <c r="VOB121" s="43"/>
      <c r="VOC121" s="43"/>
      <c r="VOD121" s="43"/>
      <c r="VOE121" s="43"/>
      <c r="VOF121" s="43"/>
      <c r="VOG121" s="43"/>
      <c r="VOH121" s="43"/>
      <c r="VOI121" s="43"/>
      <c r="VOJ121" s="43"/>
      <c r="VOK121" s="43"/>
      <c r="VOL121" s="43"/>
      <c r="VOM121" s="43"/>
      <c r="VON121" s="43"/>
      <c r="VOO121" s="43"/>
      <c r="VOP121" s="43"/>
      <c r="VOQ121" s="43"/>
      <c r="VOR121" s="43"/>
      <c r="VOS121" s="43"/>
      <c r="VOT121" s="43"/>
      <c r="VOU121" s="43"/>
      <c r="VOV121" s="43"/>
      <c r="VOW121" s="43"/>
      <c r="VOX121" s="43"/>
      <c r="VOY121" s="43"/>
      <c r="VOZ121" s="43"/>
      <c r="VPA121" s="43"/>
      <c r="VPB121" s="43"/>
      <c r="VPC121" s="43"/>
      <c r="VPD121" s="43"/>
      <c r="VPE121" s="43"/>
      <c r="VPF121" s="43"/>
      <c r="VPG121" s="43"/>
      <c r="VPH121" s="43"/>
      <c r="VPI121" s="43"/>
      <c r="VPJ121" s="43"/>
      <c r="VPK121" s="43"/>
      <c r="VPL121" s="43"/>
      <c r="VPM121" s="43"/>
      <c r="VPN121" s="43"/>
      <c r="VPO121" s="43"/>
      <c r="VPP121" s="43"/>
      <c r="VPQ121" s="43"/>
      <c r="VPR121" s="43"/>
      <c r="VPS121" s="43"/>
      <c r="VPT121" s="43"/>
      <c r="VPU121" s="43"/>
      <c r="VPV121" s="43"/>
      <c r="VPW121" s="43"/>
      <c r="VPX121" s="43"/>
      <c r="VPY121" s="43"/>
      <c r="VPZ121" s="43"/>
      <c r="VQA121" s="43"/>
      <c r="VQB121" s="43"/>
      <c r="VQC121" s="43"/>
      <c r="VQD121" s="43"/>
      <c r="VQE121" s="43"/>
      <c r="VQF121" s="43"/>
      <c r="VQG121" s="43"/>
      <c r="VQH121" s="43"/>
      <c r="VQI121" s="43"/>
      <c r="VQJ121" s="43"/>
      <c r="VQK121" s="43"/>
      <c r="VQL121" s="43"/>
      <c r="VQM121" s="43"/>
      <c r="VQN121" s="43"/>
      <c r="VQO121" s="43"/>
      <c r="VQP121" s="43"/>
      <c r="VQQ121" s="43"/>
      <c r="VQR121" s="43"/>
      <c r="VQS121" s="43"/>
      <c r="VQT121" s="43"/>
      <c r="VQU121" s="43"/>
      <c r="VQV121" s="43"/>
      <c r="VQW121" s="43"/>
      <c r="VQX121" s="43"/>
      <c r="VQY121" s="43"/>
      <c r="VQZ121" s="43"/>
      <c r="VRA121" s="43"/>
      <c r="VRB121" s="43"/>
      <c r="VRC121" s="43"/>
      <c r="VRD121" s="43"/>
      <c r="VRE121" s="43"/>
      <c r="VRF121" s="43"/>
      <c r="VRG121" s="43"/>
      <c r="VRH121" s="43"/>
      <c r="VRI121" s="43"/>
      <c r="VRJ121" s="43"/>
      <c r="VRK121" s="43"/>
      <c r="VRL121" s="43"/>
      <c r="VRM121" s="43"/>
      <c r="VRN121" s="43"/>
      <c r="VRO121" s="43"/>
      <c r="VRP121" s="43"/>
      <c r="VRQ121" s="43"/>
      <c r="VRR121" s="43"/>
      <c r="VRS121" s="43"/>
      <c r="VRT121" s="43"/>
      <c r="VRU121" s="43"/>
      <c r="VRV121" s="43"/>
      <c r="VRW121" s="43"/>
      <c r="VRX121" s="43"/>
      <c r="VRY121" s="43"/>
      <c r="VRZ121" s="43"/>
      <c r="VSA121" s="43"/>
      <c r="VSB121" s="43"/>
      <c r="VSC121" s="43"/>
      <c r="VSD121" s="43"/>
      <c r="VSE121" s="43"/>
      <c r="VSF121" s="43"/>
      <c r="VSG121" s="43"/>
      <c r="VSH121" s="43"/>
      <c r="VSI121" s="43"/>
      <c r="VSJ121" s="43"/>
      <c r="VSK121" s="43"/>
      <c r="VSL121" s="43"/>
      <c r="VSM121" s="43"/>
      <c r="VSN121" s="43"/>
      <c r="VSO121" s="43"/>
      <c r="VSP121" s="43"/>
      <c r="VSQ121" s="43"/>
      <c r="VSR121" s="43"/>
      <c r="VSS121" s="43"/>
      <c r="VST121" s="43"/>
      <c r="VSU121" s="43"/>
      <c r="VSV121" s="43"/>
      <c r="VSW121" s="43"/>
      <c r="VSX121" s="43"/>
      <c r="VSY121" s="43"/>
      <c r="VSZ121" s="43"/>
      <c r="VTA121" s="43"/>
      <c r="VTB121" s="43"/>
      <c r="VTC121" s="43"/>
      <c r="VTD121" s="43"/>
      <c r="VTE121" s="43"/>
      <c r="VTF121" s="43"/>
      <c r="VTG121" s="43"/>
      <c r="VTH121" s="43"/>
      <c r="VTI121" s="43"/>
      <c r="VTJ121" s="43"/>
      <c r="VTK121" s="43"/>
      <c r="VTL121" s="43"/>
      <c r="VTM121" s="43"/>
      <c r="VTN121" s="43"/>
      <c r="VTO121" s="43"/>
      <c r="VTP121" s="43"/>
      <c r="VTQ121" s="43"/>
      <c r="VTR121" s="43"/>
      <c r="VTS121" s="43"/>
      <c r="VTT121" s="43"/>
      <c r="VTU121" s="43"/>
      <c r="VTV121" s="43"/>
      <c r="VTW121" s="43"/>
      <c r="VTX121" s="43"/>
      <c r="VTY121" s="43"/>
      <c r="VTZ121" s="43"/>
      <c r="VUA121" s="43"/>
      <c r="VUB121" s="43"/>
      <c r="VUC121" s="43"/>
      <c r="VUD121" s="43"/>
      <c r="VUE121" s="43"/>
      <c r="VUF121" s="43"/>
      <c r="VUG121" s="43"/>
      <c r="VUH121" s="43"/>
      <c r="VUI121" s="43"/>
      <c r="VUJ121" s="43"/>
      <c r="VUK121" s="43"/>
      <c r="VUL121" s="43"/>
      <c r="VUM121" s="43"/>
      <c r="VUN121" s="43"/>
      <c r="VUO121" s="43"/>
      <c r="VUP121" s="43"/>
      <c r="VUQ121" s="43"/>
      <c r="VUR121" s="43"/>
      <c r="VUS121" s="43"/>
      <c r="VUT121" s="43"/>
      <c r="VUU121" s="43"/>
      <c r="VUV121" s="43"/>
      <c r="VUW121" s="43"/>
      <c r="VUX121" s="43"/>
      <c r="VUY121" s="43"/>
      <c r="VUZ121" s="43"/>
      <c r="VVA121" s="43"/>
      <c r="VVB121" s="43"/>
      <c r="VVC121" s="43"/>
      <c r="VVD121" s="43"/>
      <c r="VVE121" s="43"/>
      <c r="VVF121" s="43"/>
      <c r="VVG121" s="43"/>
      <c r="VVH121" s="43"/>
      <c r="VVI121" s="43"/>
      <c r="VVJ121" s="43"/>
      <c r="VVK121" s="43"/>
      <c r="VVL121" s="43"/>
      <c r="VVM121" s="43"/>
      <c r="VVN121" s="43"/>
      <c r="VVO121" s="43"/>
      <c r="VVP121" s="43"/>
      <c r="VVQ121" s="43"/>
      <c r="VVR121" s="43"/>
      <c r="VVS121" s="43"/>
      <c r="VVT121" s="43"/>
      <c r="VVU121" s="43"/>
      <c r="VVV121" s="43"/>
      <c r="VVW121" s="43"/>
      <c r="VVX121" s="43"/>
      <c r="VVY121" s="43"/>
      <c r="VVZ121" s="43"/>
      <c r="VWA121" s="43"/>
      <c r="VWB121" s="43"/>
      <c r="VWC121" s="43"/>
      <c r="VWD121" s="43"/>
      <c r="VWE121" s="43"/>
      <c r="VWF121" s="43"/>
      <c r="VWG121" s="43"/>
      <c r="VWH121" s="43"/>
      <c r="VWI121" s="43"/>
      <c r="VWJ121" s="43"/>
      <c r="VWK121" s="43"/>
      <c r="VWL121" s="43"/>
      <c r="VWM121" s="43"/>
      <c r="VWN121" s="43"/>
      <c r="VWO121" s="43"/>
      <c r="VWP121" s="43"/>
      <c r="VWQ121" s="43"/>
      <c r="VWR121" s="43"/>
      <c r="VWS121" s="43"/>
      <c r="VWT121" s="43"/>
      <c r="VWU121" s="43"/>
      <c r="VWV121" s="43"/>
      <c r="VWW121" s="43"/>
      <c r="VWX121" s="43"/>
      <c r="VWY121" s="43"/>
      <c r="VWZ121" s="43"/>
      <c r="VXA121" s="43"/>
      <c r="VXB121" s="43"/>
      <c r="VXC121" s="43"/>
      <c r="VXD121" s="43"/>
      <c r="VXE121" s="43"/>
      <c r="VXF121" s="43"/>
      <c r="VXG121" s="43"/>
      <c r="VXH121" s="43"/>
      <c r="VXI121" s="43"/>
      <c r="VXJ121" s="43"/>
      <c r="VXK121" s="43"/>
      <c r="VXL121" s="43"/>
      <c r="VXM121" s="43"/>
      <c r="VXN121" s="43"/>
      <c r="VXO121" s="43"/>
      <c r="VXP121" s="43"/>
      <c r="VXQ121" s="43"/>
      <c r="VXR121" s="43"/>
      <c r="VXS121" s="43"/>
      <c r="VXT121" s="43"/>
      <c r="VXU121" s="43"/>
      <c r="VXV121" s="43"/>
      <c r="VXW121" s="43"/>
      <c r="VXX121" s="43"/>
      <c r="VXY121" s="43"/>
      <c r="VXZ121" s="43"/>
      <c r="VYA121" s="43"/>
      <c r="VYB121" s="43"/>
      <c r="VYC121" s="43"/>
      <c r="VYD121" s="43"/>
      <c r="VYE121" s="43"/>
      <c r="VYF121" s="43"/>
      <c r="VYG121" s="43"/>
      <c r="VYH121" s="43"/>
      <c r="VYI121" s="43"/>
      <c r="VYJ121" s="43"/>
      <c r="VYK121" s="43"/>
      <c r="VYL121" s="43"/>
      <c r="VYM121" s="43"/>
      <c r="VYN121" s="43"/>
      <c r="VYO121" s="43"/>
      <c r="VYP121" s="43"/>
      <c r="VYQ121" s="43"/>
      <c r="VYR121" s="43"/>
      <c r="VYS121" s="43"/>
      <c r="VYT121" s="43"/>
      <c r="VYU121" s="43"/>
      <c r="VYV121" s="43"/>
      <c r="VYW121" s="43"/>
      <c r="VYX121" s="43"/>
      <c r="VYY121" s="43"/>
      <c r="VYZ121" s="43"/>
      <c r="VZA121" s="43"/>
      <c r="VZB121" s="43"/>
      <c r="VZC121" s="43"/>
      <c r="VZD121" s="43"/>
      <c r="VZE121" s="43"/>
      <c r="VZF121" s="43"/>
      <c r="VZG121" s="43"/>
      <c r="VZH121" s="43"/>
      <c r="VZI121" s="43"/>
      <c r="VZJ121" s="43"/>
      <c r="VZK121" s="43"/>
      <c r="VZL121" s="43"/>
      <c r="VZM121" s="43"/>
      <c r="VZN121" s="43"/>
      <c r="VZO121" s="43"/>
      <c r="VZP121" s="43"/>
      <c r="VZQ121" s="43"/>
      <c r="VZR121" s="43"/>
      <c r="VZS121" s="43"/>
      <c r="VZT121" s="43"/>
      <c r="VZU121" s="43"/>
      <c r="VZV121" s="43"/>
      <c r="VZW121" s="43"/>
      <c r="VZX121" s="43"/>
      <c r="VZY121" s="43"/>
      <c r="VZZ121" s="43"/>
      <c r="WAA121" s="43"/>
      <c r="WAB121" s="43"/>
      <c r="WAC121" s="43"/>
      <c r="WAD121" s="43"/>
      <c r="WAE121" s="43"/>
      <c r="WAF121" s="43"/>
      <c r="WAG121" s="43"/>
      <c r="WAH121" s="43"/>
      <c r="WAI121" s="43"/>
      <c r="WAJ121" s="43"/>
      <c r="WAK121" s="43"/>
      <c r="WAL121" s="43"/>
      <c r="WAM121" s="43"/>
      <c r="WAN121" s="43"/>
      <c r="WAO121" s="43"/>
      <c r="WAP121" s="43"/>
      <c r="WAQ121" s="43"/>
      <c r="WAR121" s="43"/>
      <c r="WAS121" s="43"/>
      <c r="WAT121" s="43"/>
      <c r="WAU121" s="43"/>
      <c r="WAV121" s="43"/>
      <c r="WAW121" s="43"/>
      <c r="WAX121" s="43"/>
      <c r="WAY121" s="43"/>
      <c r="WAZ121" s="43"/>
      <c r="WBA121" s="43"/>
      <c r="WBB121" s="43"/>
      <c r="WBC121" s="43"/>
      <c r="WBD121" s="43"/>
      <c r="WBE121" s="43"/>
      <c r="WBF121" s="43"/>
      <c r="WBG121" s="43"/>
      <c r="WBH121" s="43"/>
      <c r="WBI121" s="43"/>
      <c r="WBJ121" s="43"/>
      <c r="WBK121" s="43"/>
      <c r="WBL121" s="43"/>
      <c r="WBM121" s="43"/>
      <c r="WBN121" s="43"/>
      <c r="WBO121" s="43"/>
      <c r="WBP121" s="43"/>
      <c r="WBQ121" s="43"/>
      <c r="WBR121" s="43"/>
      <c r="WBS121" s="43"/>
      <c r="WBT121" s="43"/>
      <c r="WBU121" s="43"/>
      <c r="WBV121" s="43"/>
      <c r="WBW121" s="43"/>
      <c r="WBX121" s="43"/>
      <c r="WBY121" s="43"/>
      <c r="WBZ121" s="43"/>
      <c r="WCA121" s="43"/>
      <c r="WCB121" s="43"/>
      <c r="WCC121" s="43"/>
      <c r="WCD121" s="43"/>
      <c r="WCE121" s="43"/>
      <c r="WCF121" s="43"/>
      <c r="WCG121" s="43"/>
      <c r="WCH121" s="43"/>
      <c r="WCI121" s="43"/>
      <c r="WCJ121" s="43"/>
      <c r="WCK121" s="43"/>
      <c r="WCL121" s="43"/>
      <c r="WCM121" s="43"/>
      <c r="WCN121" s="43"/>
      <c r="WCO121" s="43"/>
      <c r="WCP121" s="43"/>
      <c r="WCQ121" s="43"/>
      <c r="WCR121" s="43"/>
      <c r="WCS121" s="43"/>
      <c r="WCT121" s="43"/>
      <c r="WCU121" s="43"/>
      <c r="WCV121" s="43"/>
      <c r="WCW121" s="43"/>
      <c r="WCX121" s="43"/>
      <c r="WCY121" s="43"/>
      <c r="WCZ121" s="43"/>
      <c r="WDA121" s="43"/>
      <c r="WDB121" s="43"/>
      <c r="WDC121" s="43"/>
      <c r="WDD121" s="43"/>
      <c r="WDE121" s="43"/>
      <c r="WDF121" s="43"/>
      <c r="WDG121" s="43"/>
      <c r="WDH121" s="43"/>
      <c r="WDI121" s="43"/>
      <c r="WDJ121" s="43"/>
      <c r="WDK121" s="43"/>
      <c r="WDL121" s="43"/>
      <c r="WDM121" s="43"/>
      <c r="WDN121" s="43"/>
      <c r="WDO121" s="43"/>
      <c r="WDP121" s="43"/>
      <c r="WDQ121" s="43"/>
      <c r="WDR121" s="43"/>
      <c r="WDS121" s="43"/>
      <c r="WDT121" s="43"/>
      <c r="WDU121" s="43"/>
      <c r="WDV121" s="43"/>
      <c r="WDW121" s="43"/>
      <c r="WDX121" s="43"/>
      <c r="WDY121" s="43"/>
      <c r="WDZ121" s="43"/>
      <c r="WEA121" s="43"/>
      <c r="WEB121" s="43"/>
      <c r="WEC121" s="43"/>
      <c r="WED121" s="43"/>
      <c r="WEE121" s="43"/>
      <c r="WEF121" s="43"/>
      <c r="WEG121" s="43"/>
      <c r="WEH121" s="43"/>
      <c r="WEI121" s="43"/>
      <c r="WEJ121" s="43"/>
      <c r="WEK121" s="43"/>
      <c r="WEL121" s="43"/>
      <c r="WEM121" s="43"/>
      <c r="WEN121" s="43"/>
      <c r="WEO121" s="43"/>
      <c r="WEP121" s="43"/>
      <c r="WEQ121" s="43"/>
      <c r="WER121" s="43"/>
      <c r="WES121" s="43"/>
      <c r="WET121" s="43"/>
      <c r="WEU121" s="43"/>
      <c r="WEV121" s="43"/>
      <c r="WEW121" s="43"/>
      <c r="WEX121" s="43"/>
      <c r="WEY121" s="43"/>
      <c r="WEZ121" s="43"/>
      <c r="WFA121" s="43"/>
      <c r="WFB121" s="43"/>
      <c r="WFC121" s="43"/>
      <c r="WFD121" s="43"/>
      <c r="WFE121" s="43"/>
      <c r="WFF121" s="43"/>
      <c r="WFG121" s="43"/>
      <c r="WFH121" s="43"/>
      <c r="WFI121" s="43"/>
      <c r="WFJ121" s="43"/>
      <c r="WFK121" s="43"/>
      <c r="WFL121" s="43"/>
      <c r="WFM121" s="43"/>
      <c r="WFN121" s="43"/>
      <c r="WFO121" s="43"/>
      <c r="WFP121" s="43"/>
      <c r="WFQ121" s="43"/>
      <c r="WFR121" s="43"/>
      <c r="WFS121" s="43"/>
      <c r="WFT121" s="43"/>
      <c r="WFU121" s="43"/>
      <c r="WFV121" s="43"/>
      <c r="WFW121" s="43"/>
      <c r="WFX121" s="43"/>
      <c r="WFY121" s="43"/>
      <c r="WFZ121" s="43"/>
      <c r="WGA121" s="43"/>
      <c r="WGB121" s="43"/>
      <c r="WGC121" s="43"/>
      <c r="WGD121" s="43"/>
      <c r="WGE121" s="43"/>
      <c r="WGF121" s="43"/>
      <c r="WGG121" s="43"/>
      <c r="WGH121" s="43"/>
      <c r="WGI121" s="43"/>
      <c r="WGJ121" s="43"/>
      <c r="WGK121" s="43"/>
      <c r="WGL121" s="43"/>
      <c r="WGM121" s="43"/>
      <c r="WGN121" s="43"/>
      <c r="WGO121" s="43"/>
      <c r="WGP121" s="43"/>
      <c r="WGQ121" s="43"/>
      <c r="WGR121" s="43"/>
      <c r="WGS121" s="43"/>
      <c r="WGT121" s="43"/>
      <c r="WGU121" s="43"/>
      <c r="WGV121" s="43"/>
      <c r="WGW121" s="43"/>
      <c r="WGX121" s="43"/>
      <c r="WGY121" s="43"/>
      <c r="WGZ121" s="43"/>
      <c r="WHA121" s="43"/>
      <c r="WHB121" s="43"/>
      <c r="WHC121" s="43"/>
      <c r="WHD121" s="43"/>
      <c r="WHE121" s="43"/>
      <c r="WHF121" s="43"/>
      <c r="WHG121" s="43"/>
      <c r="WHH121" s="43"/>
      <c r="WHI121" s="43"/>
      <c r="WHJ121" s="43"/>
      <c r="WHK121" s="43"/>
      <c r="WHL121" s="43"/>
      <c r="WHM121" s="43"/>
      <c r="WHN121" s="43"/>
      <c r="WHO121" s="43"/>
      <c r="WHP121" s="43"/>
      <c r="WHQ121" s="43"/>
      <c r="WHR121" s="43"/>
      <c r="WHS121" s="43"/>
      <c r="WHT121" s="43"/>
      <c r="WHU121" s="43"/>
      <c r="WHV121" s="43"/>
      <c r="WHW121" s="43"/>
      <c r="WHX121" s="43"/>
      <c r="WHY121" s="43"/>
      <c r="WHZ121" s="43"/>
      <c r="WIA121" s="43"/>
      <c r="WIB121" s="43"/>
      <c r="WIC121" s="43"/>
      <c r="WID121" s="43"/>
      <c r="WIE121" s="43"/>
      <c r="WIF121" s="43"/>
      <c r="WIG121" s="43"/>
      <c r="WIH121" s="43"/>
      <c r="WII121" s="43"/>
      <c r="WIJ121" s="43"/>
      <c r="WIK121" s="43"/>
      <c r="WIL121" s="43"/>
      <c r="WIM121" s="43"/>
      <c r="WIN121" s="43"/>
      <c r="WIO121" s="43"/>
      <c r="WIP121" s="43"/>
      <c r="WIQ121" s="43"/>
      <c r="WIR121" s="43"/>
      <c r="WIS121" s="43"/>
      <c r="WIT121" s="43"/>
      <c r="WIU121" s="43"/>
      <c r="WIV121" s="43"/>
      <c r="WIW121" s="43"/>
      <c r="WIX121" s="43"/>
      <c r="WIY121" s="43"/>
      <c r="WIZ121" s="43"/>
      <c r="WJA121" s="43"/>
      <c r="WJB121" s="43"/>
      <c r="WJC121" s="43"/>
      <c r="WJD121" s="43"/>
      <c r="WJE121" s="43"/>
      <c r="WJF121" s="43"/>
      <c r="WJG121" s="43"/>
      <c r="WJH121" s="43"/>
      <c r="WJI121" s="43"/>
      <c r="WJJ121" s="43"/>
      <c r="WJK121" s="43"/>
      <c r="WJL121" s="43"/>
      <c r="WJM121" s="43"/>
      <c r="WJN121" s="43"/>
      <c r="WJO121" s="43"/>
      <c r="WJP121" s="43"/>
      <c r="WJQ121" s="43"/>
      <c r="WJR121" s="43"/>
      <c r="WJS121" s="43"/>
      <c r="WJT121" s="43"/>
      <c r="WJU121" s="43"/>
      <c r="WJV121" s="43"/>
      <c r="WJW121" s="43"/>
      <c r="WJX121" s="43"/>
      <c r="WJY121" s="43"/>
      <c r="WJZ121" s="43"/>
      <c r="WKA121" s="43"/>
      <c r="WKB121" s="43"/>
      <c r="WKC121" s="43"/>
      <c r="WKD121" s="43"/>
      <c r="WKE121" s="43"/>
      <c r="WKF121" s="43"/>
      <c r="WKG121" s="43"/>
      <c r="WKH121" s="43"/>
      <c r="WKI121" s="43"/>
      <c r="WKJ121" s="43"/>
      <c r="WKK121" s="43"/>
      <c r="WKL121" s="43"/>
      <c r="WKM121" s="43"/>
      <c r="WKN121" s="43"/>
      <c r="WKO121" s="43"/>
      <c r="WKP121" s="43"/>
      <c r="WKQ121" s="43"/>
      <c r="WKR121" s="43"/>
      <c r="WKS121" s="43"/>
      <c r="WKT121" s="43"/>
      <c r="WKU121" s="43"/>
      <c r="WKV121" s="43"/>
      <c r="WKW121" s="43"/>
      <c r="WKX121" s="43"/>
      <c r="WKY121" s="43"/>
      <c r="WKZ121" s="43"/>
      <c r="WLA121" s="43"/>
      <c r="WLB121" s="43"/>
      <c r="WLC121" s="43"/>
      <c r="WLD121" s="43"/>
      <c r="WLE121" s="43"/>
      <c r="WLF121" s="43"/>
      <c r="WLG121" s="43"/>
      <c r="WLH121" s="43"/>
      <c r="WLI121" s="43"/>
      <c r="WLJ121" s="43"/>
      <c r="WLK121" s="43"/>
      <c r="WLL121" s="43"/>
      <c r="WLM121" s="43"/>
      <c r="WLN121" s="43"/>
      <c r="WLO121" s="43"/>
      <c r="WLP121" s="43"/>
      <c r="WLQ121" s="43"/>
      <c r="WLR121" s="43"/>
      <c r="WLS121" s="43"/>
      <c r="WLT121" s="43"/>
      <c r="WLU121" s="43"/>
      <c r="WLV121" s="43"/>
      <c r="WLW121" s="43"/>
      <c r="WLX121" s="43"/>
      <c r="WLY121" s="43"/>
      <c r="WLZ121" s="43"/>
      <c r="WMA121" s="43"/>
      <c r="WMB121" s="43"/>
      <c r="WMC121" s="43"/>
      <c r="WMD121" s="43"/>
      <c r="WME121" s="43"/>
      <c r="WMF121" s="43"/>
      <c r="WMG121" s="43"/>
      <c r="WMH121" s="43"/>
      <c r="WMI121" s="43"/>
      <c r="WMJ121" s="43"/>
      <c r="WMK121" s="43"/>
      <c r="WML121" s="43"/>
      <c r="WMM121" s="43"/>
      <c r="WMN121" s="43"/>
      <c r="WMO121" s="43"/>
      <c r="WMP121" s="43"/>
      <c r="WMQ121" s="43"/>
      <c r="WMR121" s="43"/>
      <c r="WMS121" s="43"/>
      <c r="WMT121" s="43"/>
      <c r="WMU121" s="43"/>
      <c r="WMV121" s="43"/>
      <c r="WMW121" s="43"/>
      <c r="WMX121" s="43"/>
      <c r="WMY121" s="43"/>
      <c r="WMZ121" s="43"/>
      <c r="WNA121" s="43"/>
      <c r="WNB121" s="43"/>
      <c r="WNC121" s="43"/>
      <c r="WND121" s="43"/>
      <c r="WNE121" s="43"/>
      <c r="WNF121" s="43"/>
      <c r="WNG121" s="43"/>
      <c r="WNH121" s="43"/>
      <c r="WNI121" s="43"/>
      <c r="WNJ121" s="43"/>
      <c r="WNK121" s="43"/>
      <c r="WNL121" s="43"/>
      <c r="WNM121" s="43"/>
      <c r="WNN121" s="43"/>
      <c r="WNO121" s="43"/>
      <c r="WNP121" s="43"/>
      <c r="WNQ121" s="43"/>
      <c r="WNR121" s="43"/>
      <c r="WNS121" s="43"/>
      <c r="WNT121" s="43"/>
      <c r="WNU121" s="43"/>
      <c r="WNV121" s="43"/>
      <c r="WNW121" s="43"/>
      <c r="WNX121" s="43"/>
      <c r="WNY121" s="43"/>
      <c r="WNZ121" s="43"/>
      <c r="WOA121" s="43"/>
      <c r="WOB121" s="43"/>
      <c r="WOC121" s="43"/>
      <c r="WOD121" s="43"/>
      <c r="WOE121" s="43"/>
      <c r="WOF121" s="43"/>
      <c r="WOG121" s="43"/>
      <c r="WOH121" s="43"/>
      <c r="WOI121" s="43"/>
      <c r="WOJ121" s="43"/>
      <c r="WOK121" s="43"/>
      <c r="WOL121" s="43"/>
      <c r="WOM121" s="43"/>
      <c r="WON121" s="43"/>
      <c r="WOO121" s="43"/>
      <c r="WOP121" s="43"/>
      <c r="WOQ121" s="43"/>
      <c r="WOR121" s="43"/>
      <c r="WOS121" s="43"/>
      <c r="WOT121" s="43"/>
      <c r="WOU121" s="43"/>
      <c r="WOV121" s="43"/>
      <c r="WOW121" s="43"/>
      <c r="WOX121" s="43"/>
      <c r="WOY121" s="43"/>
      <c r="WOZ121" s="43"/>
      <c r="WPA121" s="43"/>
      <c r="WPB121" s="43"/>
      <c r="WPC121" s="43"/>
      <c r="WPD121" s="43"/>
      <c r="WPE121" s="43"/>
      <c r="WPF121" s="43"/>
      <c r="WPG121" s="43"/>
      <c r="WPH121" s="43"/>
      <c r="WPI121" s="43"/>
      <c r="WPJ121" s="43"/>
      <c r="WPK121" s="43"/>
      <c r="WPL121" s="43"/>
      <c r="WPM121" s="43"/>
      <c r="WPN121" s="43"/>
      <c r="WPO121" s="43"/>
      <c r="WPP121" s="43"/>
      <c r="WPQ121" s="43"/>
      <c r="WPR121" s="43"/>
      <c r="WPS121" s="43"/>
      <c r="WPT121" s="43"/>
      <c r="WPU121" s="43"/>
      <c r="WPV121" s="43"/>
      <c r="WPW121" s="43"/>
      <c r="WPX121" s="43"/>
      <c r="WPY121" s="43"/>
      <c r="WPZ121" s="43"/>
      <c r="WQA121" s="43"/>
      <c r="WQB121" s="43"/>
      <c r="WQC121" s="43"/>
      <c r="WQD121" s="43"/>
      <c r="WQE121" s="43"/>
      <c r="WQF121" s="43"/>
      <c r="WQG121" s="43"/>
      <c r="WQH121" s="43"/>
      <c r="WQI121" s="43"/>
      <c r="WQJ121" s="43"/>
      <c r="WQK121" s="43"/>
      <c r="WQL121" s="43"/>
      <c r="WQM121" s="43"/>
      <c r="WQN121" s="43"/>
      <c r="WQO121" s="43"/>
      <c r="WQP121" s="43"/>
      <c r="WQQ121" s="43"/>
      <c r="WQR121" s="43"/>
      <c r="WQS121" s="43"/>
      <c r="WQT121" s="43"/>
      <c r="WQU121" s="43"/>
      <c r="WQV121" s="43"/>
      <c r="WQW121" s="43"/>
      <c r="WQX121" s="43"/>
      <c r="WQY121" s="43"/>
      <c r="WQZ121" s="43"/>
      <c r="WRA121" s="43"/>
      <c r="WRB121" s="43"/>
      <c r="WRC121" s="43"/>
      <c r="WRD121" s="43"/>
      <c r="WRE121" s="43"/>
      <c r="WRF121" s="43"/>
      <c r="WRG121" s="43"/>
      <c r="WRH121" s="43"/>
      <c r="WRI121" s="43"/>
      <c r="WRJ121" s="43"/>
      <c r="WRK121" s="43"/>
      <c r="WRL121" s="43"/>
      <c r="WRM121" s="43"/>
      <c r="WRN121" s="43"/>
      <c r="WRO121" s="43"/>
      <c r="WRP121" s="43"/>
      <c r="WRQ121" s="43"/>
      <c r="WRR121" s="43"/>
      <c r="WRS121" s="43"/>
      <c r="WRT121" s="43"/>
      <c r="WRU121" s="43"/>
      <c r="WRV121" s="43"/>
      <c r="WRW121" s="43"/>
      <c r="WRX121" s="43"/>
      <c r="WRY121" s="43"/>
      <c r="WRZ121" s="43"/>
      <c r="WSA121" s="43"/>
      <c r="WSB121" s="43"/>
      <c r="WSC121" s="43"/>
      <c r="WSD121" s="43"/>
      <c r="WSE121" s="43"/>
      <c r="WSF121" s="43"/>
      <c r="WSG121" s="43"/>
      <c r="WSH121" s="43"/>
      <c r="WSI121" s="43"/>
      <c r="WSJ121" s="43"/>
      <c r="WSK121" s="43"/>
      <c r="WSL121" s="43"/>
      <c r="WSM121" s="43"/>
      <c r="WSN121" s="43"/>
      <c r="WSO121" s="43"/>
      <c r="WSP121" s="43"/>
      <c r="WSQ121" s="43"/>
      <c r="WSR121" s="43"/>
      <c r="WSS121" s="43"/>
      <c r="WST121" s="43"/>
      <c r="WSU121" s="43"/>
      <c r="WSV121" s="43"/>
      <c r="WSW121" s="43"/>
      <c r="WSX121" s="43"/>
      <c r="WSY121" s="43"/>
      <c r="WSZ121" s="43"/>
      <c r="WTA121" s="43"/>
      <c r="WTB121" s="43"/>
      <c r="WTC121" s="43"/>
      <c r="WTD121" s="43"/>
      <c r="WTE121" s="43"/>
      <c r="WTF121" s="43"/>
      <c r="WTG121" s="43"/>
      <c r="WTH121" s="43"/>
      <c r="WTI121" s="43"/>
      <c r="WTJ121" s="43"/>
      <c r="WTK121" s="43"/>
      <c r="WTL121" s="43"/>
      <c r="WTM121" s="43"/>
      <c r="WTN121" s="43"/>
      <c r="WTO121" s="43"/>
      <c r="WTP121" s="43"/>
      <c r="WTQ121" s="43"/>
      <c r="WTR121" s="43"/>
      <c r="WTS121" s="43"/>
      <c r="WTT121" s="43"/>
      <c r="WTU121" s="43"/>
      <c r="WTV121" s="43"/>
      <c r="WTW121" s="43"/>
      <c r="WTX121" s="43"/>
      <c r="WTY121" s="43"/>
      <c r="WTZ121" s="43"/>
      <c r="WUA121" s="43"/>
      <c r="WUB121" s="43"/>
      <c r="WUC121" s="43"/>
      <c r="WUD121" s="43"/>
      <c r="WUE121" s="43"/>
      <c r="WUF121" s="43"/>
      <c r="WUG121" s="43"/>
      <c r="WUH121" s="43"/>
      <c r="WUI121" s="43"/>
      <c r="WUJ121" s="43"/>
      <c r="WUK121" s="43"/>
      <c r="WUL121" s="43"/>
      <c r="WUM121" s="43"/>
      <c r="WUN121" s="43"/>
      <c r="WUO121" s="43"/>
      <c r="WUP121" s="43"/>
      <c r="WUQ121" s="43"/>
      <c r="WUR121" s="43"/>
      <c r="WUS121" s="43"/>
      <c r="WUT121" s="43"/>
      <c r="WUU121" s="43"/>
      <c r="WUV121" s="43"/>
      <c r="WUW121" s="43"/>
      <c r="WUX121" s="43"/>
      <c r="WUY121" s="43"/>
      <c r="WUZ121" s="43"/>
      <c r="WVA121" s="43"/>
      <c r="WVB121" s="43"/>
      <c r="WVC121" s="43"/>
      <c r="WVD121" s="43"/>
      <c r="WVE121" s="43"/>
      <c r="WVF121" s="43"/>
      <c r="WVG121" s="43"/>
      <c r="WVH121" s="43"/>
      <c r="WVI121" s="43"/>
      <c r="WVJ121" s="43"/>
      <c r="WVK121" s="43"/>
      <c r="WVL121" s="43"/>
      <c r="WVM121" s="43"/>
      <c r="WVN121" s="43"/>
      <c r="WVO121" s="43"/>
      <c r="WVP121" s="43"/>
      <c r="WVQ121" s="43"/>
      <c r="WVR121" s="43"/>
      <c r="WVS121" s="43"/>
      <c r="WVT121" s="43"/>
      <c r="WVU121" s="43"/>
      <c r="WVV121" s="43"/>
      <c r="WVW121" s="43"/>
      <c r="WVX121" s="43"/>
      <c r="WVY121" s="43"/>
      <c r="WVZ121" s="43"/>
      <c r="WWA121" s="43"/>
      <c r="WWB121" s="43"/>
      <c r="WWC121" s="43"/>
      <c r="WWD121" s="43"/>
      <c r="WWE121" s="43"/>
      <c r="WWF121" s="43"/>
      <c r="WWG121" s="43"/>
      <c r="WWH121" s="43"/>
      <c r="WWI121" s="43"/>
      <c r="WWJ121" s="43"/>
      <c r="WWK121" s="43"/>
      <c r="WWL121" s="43"/>
      <c r="WWM121" s="43"/>
      <c r="WWN121" s="43"/>
      <c r="WWO121" s="43"/>
      <c r="WWP121" s="43"/>
      <c r="WWQ121" s="43"/>
      <c r="WWR121" s="43"/>
      <c r="WWS121" s="43"/>
      <c r="WWT121" s="43"/>
      <c r="WWU121" s="43"/>
      <c r="WWV121" s="43"/>
      <c r="WWW121" s="43"/>
      <c r="WWX121" s="43"/>
      <c r="WWY121" s="43"/>
      <c r="WWZ121" s="43"/>
      <c r="WXA121" s="43"/>
      <c r="WXB121" s="43"/>
      <c r="WXC121" s="43"/>
      <c r="WXD121" s="43"/>
      <c r="WXE121" s="43"/>
      <c r="WXF121" s="43"/>
      <c r="WXG121" s="43"/>
      <c r="WXH121" s="43"/>
      <c r="WXI121" s="43"/>
      <c r="WXJ121" s="43"/>
      <c r="WXK121" s="43"/>
      <c r="WXL121" s="43"/>
      <c r="WXM121" s="43"/>
      <c r="WXN121" s="43"/>
      <c r="WXO121" s="43"/>
      <c r="WXP121" s="43"/>
      <c r="WXQ121" s="43"/>
      <c r="WXR121" s="43"/>
      <c r="WXS121" s="43"/>
      <c r="WXT121" s="43"/>
      <c r="WXU121" s="43"/>
      <c r="WXV121" s="43"/>
      <c r="WXW121" s="43"/>
      <c r="WXX121" s="43"/>
      <c r="WXY121" s="43"/>
      <c r="WXZ121" s="43"/>
      <c r="WYA121" s="43"/>
      <c r="WYB121" s="43"/>
      <c r="WYC121" s="43"/>
      <c r="WYD121" s="43"/>
      <c r="WYE121" s="43"/>
      <c r="WYF121" s="43"/>
      <c r="WYG121" s="43"/>
      <c r="WYH121" s="43"/>
      <c r="WYI121" s="43"/>
      <c r="WYJ121" s="43"/>
      <c r="WYK121" s="43"/>
      <c r="WYL121" s="43"/>
      <c r="WYM121" s="43"/>
      <c r="WYN121" s="43"/>
      <c r="WYO121" s="43"/>
      <c r="WYP121" s="43"/>
      <c r="WYQ121" s="43"/>
      <c r="WYR121" s="43"/>
      <c r="WYS121" s="43"/>
      <c r="WYT121" s="43"/>
      <c r="WYU121" s="43"/>
      <c r="WYV121" s="43"/>
      <c r="WYW121" s="43"/>
      <c r="WYX121" s="43"/>
      <c r="WYY121" s="43"/>
      <c r="WYZ121" s="43"/>
      <c r="WZA121" s="43"/>
      <c r="WZB121" s="43"/>
      <c r="WZC121" s="43"/>
      <c r="WZD121" s="43"/>
      <c r="WZE121" s="43"/>
      <c r="WZF121" s="43"/>
      <c r="WZG121" s="43"/>
      <c r="WZH121" s="43"/>
      <c r="WZI121" s="43"/>
      <c r="WZJ121" s="43"/>
      <c r="WZK121" s="43"/>
      <c r="WZL121" s="43"/>
      <c r="WZM121" s="43"/>
      <c r="WZN121" s="43"/>
      <c r="WZO121" s="43"/>
      <c r="WZP121" s="43"/>
      <c r="WZQ121" s="43"/>
      <c r="WZR121" s="43"/>
      <c r="WZS121" s="43"/>
      <c r="WZT121" s="43"/>
      <c r="WZU121" s="43"/>
      <c r="WZV121" s="43"/>
      <c r="WZW121" s="43"/>
      <c r="WZX121" s="43"/>
      <c r="WZY121" s="43"/>
      <c r="WZZ121" s="43"/>
      <c r="XAA121" s="43"/>
      <c r="XAB121" s="43"/>
      <c r="XAC121" s="43"/>
      <c r="XAD121" s="43"/>
      <c r="XAE121" s="43"/>
      <c r="XAF121" s="43"/>
      <c r="XAG121" s="43"/>
      <c r="XAH121" s="43"/>
      <c r="XAI121" s="43"/>
      <c r="XAJ121" s="43"/>
      <c r="XAK121" s="43"/>
      <c r="XAL121" s="43"/>
      <c r="XAM121" s="43"/>
      <c r="XAN121" s="43"/>
      <c r="XAO121" s="43"/>
      <c r="XAP121" s="43"/>
      <c r="XAQ121" s="43"/>
      <c r="XAR121" s="43"/>
      <c r="XAS121" s="43"/>
      <c r="XAT121" s="43"/>
      <c r="XAU121" s="43"/>
      <c r="XAV121" s="43"/>
      <c r="XAW121" s="43"/>
      <c r="XAX121" s="43"/>
      <c r="XAY121" s="43"/>
      <c r="XAZ121" s="43"/>
      <c r="XBA121" s="43"/>
      <c r="XBB121" s="43"/>
      <c r="XBC121" s="43"/>
      <c r="XBD121" s="43"/>
      <c r="XBE121" s="43"/>
      <c r="XBF121" s="43"/>
      <c r="XBG121" s="43"/>
      <c r="XBH121" s="43"/>
      <c r="XBI121" s="43"/>
      <c r="XBJ121" s="43"/>
      <c r="XBK121" s="43"/>
      <c r="XBL121" s="43"/>
      <c r="XBM121" s="43"/>
      <c r="XBN121" s="43"/>
      <c r="XBO121" s="43"/>
      <c r="XBP121" s="43"/>
      <c r="XBQ121" s="43"/>
      <c r="XBR121" s="43"/>
      <c r="XBS121" s="43"/>
      <c r="XBT121" s="43"/>
      <c r="XBU121" s="43"/>
      <c r="XBV121" s="43"/>
      <c r="XBW121" s="43"/>
      <c r="XBX121" s="43"/>
      <c r="XBY121" s="43"/>
      <c r="XBZ121" s="43"/>
      <c r="XCA121" s="43"/>
      <c r="XCB121" s="43"/>
      <c r="XCC121" s="43"/>
      <c r="XCD121" s="43"/>
      <c r="XCE121" s="43"/>
      <c r="XCF121" s="43"/>
      <c r="XCG121" s="43"/>
      <c r="XCH121" s="43"/>
      <c r="XCI121" s="43"/>
      <c r="XCJ121" s="43"/>
      <c r="XCK121" s="43"/>
      <c r="XCL121" s="43"/>
      <c r="XCM121" s="43"/>
      <c r="XCN121" s="43"/>
      <c r="XCO121" s="43"/>
      <c r="XCP121" s="43"/>
      <c r="XCQ121" s="43"/>
      <c r="XCR121" s="43"/>
      <c r="XCS121" s="43"/>
      <c r="XCT121" s="43"/>
      <c r="XCU121" s="43"/>
      <c r="XCV121" s="43"/>
      <c r="XCW121" s="43"/>
      <c r="XCX121" s="43"/>
      <c r="XCY121" s="43"/>
      <c r="XCZ121" s="43"/>
      <c r="XDA121" s="43"/>
      <c r="XDB121" s="43"/>
      <c r="XDC121" s="43"/>
      <c r="XDD121" s="43"/>
      <c r="XDE121" s="43"/>
      <c r="XDF121" s="43"/>
      <c r="XDG121" s="43"/>
      <c r="XDH121" s="43"/>
      <c r="XDI121" s="43"/>
      <c r="XDJ121" s="43"/>
      <c r="XDK121" s="43"/>
      <c r="XDL121" s="43"/>
      <c r="XDM121" s="43"/>
      <c r="XDN121" s="43"/>
      <c r="XDO121" s="43"/>
      <c r="XDP121" s="43"/>
      <c r="XDQ121" s="43"/>
      <c r="XDR121" s="43"/>
      <c r="XDS121" s="43"/>
      <c r="XDT121" s="43"/>
      <c r="XDU121" s="43"/>
      <c r="XDV121" s="43"/>
      <c r="XDW121" s="43"/>
      <c r="XDX121" s="43"/>
      <c r="XDY121" s="43"/>
      <c r="XDZ121" s="43"/>
      <c r="XEA121" s="43"/>
      <c r="XEB121" s="43"/>
      <c r="XEC121" s="43"/>
      <c r="XED121" s="43"/>
      <c r="XEE121" s="43"/>
      <c r="XEF121" s="43"/>
      <c r="XEG121" s="43"/>
      <c r="XEH121" s="43"/>
      <c r="XEI121" s="43"/>
      <c r="XEJ121" s="43"/>
    </row>
    <row r="122" spans="1:16364" s="45" customFormat="1" ht="12" hidden="1" customHeight="1" x14ac:dyDescent="0.3">
      <c r="A122" s="3"/>
      <c r="B122" s="3"/>
      <c r="C122" s="3"/>
      <c r="D122" s="3"/>
      <c r="E122" s="3"/>
      <c r="F122" s="3"/>
      <c r="G122" s="3"/>
      <c r="H122" s="3"/>
      <c r="I122" s="3"/>
      <c r="J122" s="3"/>
      <c r="K122" s="3"/>
      <c r="L122" s="3"/>
      <c r="M122" s="3"/>
      <c r="N122" s="3"/>
      <c r="O122" s="36"/>
      <c r="P122" s="3"/>
      <c r="Q122" s="3"/>
      <c r="R122" s="3"/>
      <c r="S122" s="43"/>
      <c r="T122" s="43"/>
      <c r="U122" s="43"/>
      <c r="V122" s="43"/>
      <c r="W122" s="43"/>
      <c r="X122" s="43"/>
      <c r="Y122" s="43"/>
      <c r="Z122" s="43"/>
      <c r="AA122" s="43"/>
      <c r="AB122" s="43"/>
      <c r="AC122" s="43"/>
      <c r="AD122" s="43"/>
      <c r="AE122" s="43"/>
      <c r="AF122" s="43"/>
      <c r="AG122" s="43"/>
      <c r="AH122" s="43"/>
      <c r="AI122" s="43"/>
      <c r="AJ122" s="43"/>
      <c r="AK122" s="43"/>
      <c r="AL122" s="43"/>
      <c r="AM122" s="43"/>
      <c r="AN122" s="43"/>
      <c r="AO122" s="43"/>
      <c r="AP122" s="43"/>
      <c r="AQ122" s="43"/>
      <c r="AR122" s="43"/>
      <c r="AS122" s="43"/>
      <c r="AT122" s="43"/>
      <c r="AU122" s="43"/>
      <c r="AV122" s="43"/>
      <c r="AW122" s="43"/>
      <c r="AX122" s="43"/>
      <c r="AY122" s="43"/>
      <c r="AZ122" s="43"/>
      <c r="BA122" s="43"/>
      <c r="BB122" s="43"/>
      <c r="BC122" s="43"/>
      <c r="BD122" s="43"/>
      <c r="BE122" s="43"/>
      <c r="BF122" s="43"/>
      <c r="BG122" s="43"/>
      <c r="BH122" s="43"/>
      <c r="BI122" s="43"/>
      <c r="BJ122" s="43"/>
      <c r="BK122" s="43"/>
      <c r="BL122" s="43"/>
      <c r="BM122" s="43"/>
      <c r="BN122" s="43"/>
      <c r="BO122" s="43"/>
      <c r="BP122" s="43"/>
      <c r="BQ122" s="43"/>
      <c r="BR122" s="43"/>
      <c r="BS122" s="43"/>
      <c r="BT122" s="43"/>
      <c r="BU122" s="43"/>
      <c r="BV122" s="43"/>
      <c r="BW122" s="43"/>
      <c r="BX122" s="43"/>
      <c r="BY122" s="43"/>
      <c r="BZ122" s="43"/>
      <c r="CA122" s="43"/>
      <c r="CB122" s="43"/>
      <c r="CC122" s="43"/>
      <c r="CD122" s="43"/>
      <c r="CE122" s="43"/>
      <c r="CF122" s="43"/>
      <c r="CG122" s="43"/>
      <c r="CH122" s="43"/>
      <c r="CI122" s="43"/>
      <c r="CJ122" s="43"/>
      <c r="CK122" s="43"/>
      <c r="CL122" s="43"/>
      <c r="CM122" s="43"/>
      <c r="CN122" s="43"/>
      <c r="CO122" s="43"/>
      <c r="CP122" s="43"/>
      <c r="CQ122" s="43"/>
      <c r="CR122" s="43"/>
      <c r="CS122" s="43"/>
      <c r="CT122" s="43"/>
      <c r="CU122" s="43"/>
      <c r="CV122" s="43"/>
      <c r="CW122" s="43"/>
      <c r="CX122" s="43"/>
      <c r="CY122" s="43"/>
      <c r="CZ122" s="43"/>
      <c r="DA122" s="43"/>
      <c r="DB122" s="43"/>
      <c r="DC122" s="43"/>
      <c r="DD122" s="43"/>
      <c r="DE122" s="43"/>
      <c r="DF122" s="43"/>
      <c r="DG122" s="43"/>
      <c r="DH122" s="43"/>
      <c r="DI122" s="43"/>
      <c r="DJ122" s="43"/>
      <c r="DK122" s="43"/>
      <c r="DL122" s="43"/>
      <c r="DM122" s="43"/>
      <c r="DN122" s="43"/>
      <c r="DO122" s="43"/>
      <c r="DP122" s="43"/>
      <c r="DQ122" s="43"/>
      <c r="DR122" s="43"/>
      <c r="DS122" s="43"/>
      <c r="DT122" s="43"/>
      <c r="DU122" s="43"/>
      <c r="DV122" s="43"/>
      <c r="DW122" s="43"/>
      <c r="DX122" s="43"/>
      <c r="DY122" s="43"/>
      <c r="DZ122" s="43"/>
      <c r="EA122" s="43"/>
      <c r="EB122" s="43"/>
      <c r="EC122" s="43"/>
      <c r="ED122" s="43"/>
      <c r="EE122" s="43"/>
      <c r="EF122" s="43"/>
      <c r="EG122" s="43"/>
      <c r="EH122" s="43"/>
      <c r="EI122" s="43"/>
      <c r="EJ122" s="43"/>
      <c r="EK122" s="43"/>
      <c r="EL122" s="43"/>
      <c r="EM122" s="43"/>
      <c r="EN122" s="43"/>
      <c r="EO122" s="43"/>
      <c r="EP122" s="43"/>
      <c r="EQ122" s="43"/>
      <c r="ER122" s="43"/>
      <c r="ES122" s="43"/>
      <c r="ET122" s="43"/>
      <c r="EU122" s="43"/>
      <c r="EV122" s="43"/>
      <c r="EW122" s="43"/>
      <c r="EX122" s="43"/>
      <c r="EY122" s="43"/>
      <c r="EZ122" s="43"/>
      <c r="FA122" s="43"/>
      <c r="FB122" s="43"/>
      <c r="FC122" s="43"/>
      <c r="FD122" s="43"/>
      <c r="FE122" s="43"/>
      <c r="FF122" s="43"/>
      <c r="FG122" s="43"/>
      <c r="FH122" s="43"/>
      <c r="FI122" s="43"/>
      <c r="FJ122" s="43"/>
      <c r="FK122" s="43"/>
      <c r="FL122" s="43"/>
      <c r="FM122" s="43"/>
      <c r="FN122" s="43"/>
      <c r="FO122" s="43"/>
      <c r="FP122" s="43"/>
      <c r="FQ122" s="43"/>
      <c r="FR122" s="43"/>
      <c r="FS122" s="43"/>
      <c r="FT122" s="43"/>
      <c r="FU122" s="43"/>
      <c r="FV122" s="43"/>
      <c r="FW122" s="43"/>
      <c r="FX122" s="43"/>
      <c r="FY122" s="43"/>
      <c r="FZ122" s="43"/>
      <c r="GA122" s="43"/>
      <c r="GB122" s="43"/>
      <c r="GC122" s="43"/>
      <c r="GD122" s="43"/>
      <c r="GE122" s="43"/>
      <c r="GF122" s="43"/>
      <c r="GG122" s="43"/>
      <c r="GH122" s="43"/>
      <c r="GI122" s="43"/>
      <c r="GJ122" s="43"/>
      <c r="GK122" s="43"/>
      <c r="GL122" s="43"/>
      <c r="GM122" s="43"/>
      <c r="GN122" s="43"/>
      <c r="GO122" s="43"/>
      <c r="GP122" s="43"/>
      <c r="GQ122" s="43"/>
      <c r="GR122" s="43"/>
      <c r="GS122" s="43"/>
      <c r="GT122" s="43"/>
      <c r="GU122" s="43"/>
      <c r="GV122" s="43"/>
      <c r="GW122" s="43"/>
      <c r="GX122" s="43"/>
      <c r="GY122" s="43"/>
      <c r="GZ122" s="43"/>
      <c r="HA122" s="43"/>
      <c r="HB122" s="43"/>
      <c r="HC122" s="43"/>
      <c r="HD122" s="43"/>
      <c r="HE122" s="43"/>
      <c r="HF122" s="43"/>
      <c r="HG122" s="43"/>
      <c r="HH122" s="43"/>
      <c r="HI122" s="43"/>
      <c r="HJ122" s="43"/>
      <c r="HK122" s="43"/>
      <c r="HL122" s="43"/>
      <c r="HM122" s="43"/>
      <c r="HN122" s="43"/>
      <c r="HO122" s="43"/>
      <c r="HP122" s="43"/>
      <c r="HQ122" s="43"/>
      <c r="HR122" s="43"/>
      <c r="HS122" s="43"/>
      <c r="HT122" s="43"/>
      <c r="HU122" s="43"/>
      <c r="HV122" s="43"/>
      <c r="HW122" s="43"/>
      <c r="HX122" s="43"/>
      <c r="HY122" s="43"/>
      <c r="HZ122" s="43"/>
      <c r="IA122" s="43"/>
      <c r="IB122" s="43"/>
      <c r="IC122" s="43"/>
      <c r="ID122" s="43"/>
      <c r="IE122" s="43"/>
      <c r="IF122" s="43"/>
      <c r="IG122" s="43"/>
      <c r="IH122" s="43"/>
      <c r="II122" s="43"/>
      <c r="IJ122" s="43"/>
      <c r="IK122" s="43"/>
      <c r="IL122" s="43"/>
      <c r="IM122" s="43"/>
      <c r="IN122" s="43"/>
      <c r="IO122" s="43"/>
      <c r="IP122" s="43"/>
      <c r="IQ122" s="43"/>
      <c r="IR122" s="43"/>
      <c r="IS122" s="43"/>
      <c r="IT122" s="43"/>
      <c r="IU122" s="43"/>
      <c r="IV122" s="43"/>
      <c r="IW122" s="43"/>
      <c r="IX122" s="43"/>
      <c r="IY122" s="43"/>
      <c r="IZ122" s="43"/>
      <c r="JA122" s="43"/>
      <c r="JB122" s="43"/>
      <c r="JC122" s="43"/>
      <c r="JD122" s="43"/>
      <c r="JE122" s="43"/>
      <c r="JF122" s="43"/>
      <c r="JG122" s="43"/>
      <c r="JH122" s="43"/>
      <c r="JI122" s="43"/>
      <c r="JJ122" s="43"/>
      <c r="JK122" s="43"/>
      <c r="JL122" s="43"/>
      <c r="JM122" s="43"/>
      <c r="JN122" s="43"/>
      <c r="JO122" s="43"/>
      <c r="JP122" s="43"/>
      <c r="JQ122" s="43"/>
      <c r="JR122" s="43"/>
      <c r="JS122" s="43"/>
      <c r="JT122" s="43"/>
      <c r="JU122" s="43"/>
      <c r="JV122" s="43"/>
      <c r="JW122" s="43"/>
      <c r="JX122" s="43"/>
      <c r="JY122" s="43"/>
      <c r="JZ122" s="43"/>
      <c r="KA122" s="43"/>
      <c r="KB122" s="43"/>
      <c r="KC122" s="43"/>
      <c r="KD122" s="43"/>
      <c r="KE122" s="43"/>
      <c r="KF122" s="43"/>
      <c r="KG122" s="43"/>
      <c r="KH122" s="43"/>
      <c r="KI122" s="43"/>
      <c r="KJ122" s="43"/>
      <c r="KK122" s="43"/>
      <c r="KL122" s="43"/>
      <c r="KM122" s="43"/>
      <c r="KN122" s="43"/>
      <c r="KO122" s="43"/>
      <c r="KP122" s="43"/>
      <c r="KQ122" s="43"/>
      <c r="KR122" s="43"/>
      <c r="KS122" s="43"/>
      <c r="KT122" s="43"/>
      <c r="KU122" s="43"/>
      <c r="KV122" s="43"/>
      <c r="KW122" s="43"/>
      <c r="KX122" s="43"/>
      <c r="KY122" s="43"/>
      <c r="KZ122" s="43"/>
      <c r="LA122" s="43"/>
      <c r="LB122" s="43"/>
      <c r="LC122" s="43"/>
      <c r="LD122" s="43"/>
      <c r="LE122" s="43"/>
      <c r="LF122" s="43"/>
      <c r="LG122" s="43"/>
      <c r="LH122" s="43"/>
      <c r="LI122" s="43"/>
      <c r="LJ122" s="43"/>
      <c r="LK122" s="43"/>
      <c r="LL122" s="43"/>
      <c r="LM122" s="43"/>
      <c r="LN122" s="43"/>
      <c r="LO122" s="43"/>
      <c r="LP122" s="43"/>
      <c r="LQ122" s="43"/>
      <c r="LR122" s="43"/>
      <c r="LS122" s="43"/>
      <c r="LT122" s="43"/>
      <c r="LU122" s="43"/>
      <c r="LV122" s="43"/>
      <c r="LW122" s="43"/>
      <c r="LX122" s="43"/>
      <c r="LY122" s="43"/>
      <c r="LZ122" s="43"/>
      <c r="MA122" s="43"/>
      <c r="MB122" s="43"/>
      <c r="MC122" s="43"/>
      <c r="MD122" s="43"/>
      <c r="ME122" s="43"/>
      <c r="MF122" s="43"/>
      <c r="MG122" s="43"/>
      <c r="MH122" s="43"/>
      <c r="MI122" s="43"/>
      <c r="MJ122" s="43"/>
      <c r="MK122" s="43"/>
      <c r="ML122" s="43"/>
      <c r="MM122" s="43"/>
      <c r="MN122" s="43"/>
      <c r="MO122" s="43"/>
      <c r="MP122" s="43"/>
      <c r="MQ122" s="43"/>
      <c r="MR122" s="43"/>
      <c r="MS122" s="43"/>
      <c r="MT122" s="43"/>
      <c r="MU122" s="43"/>
      <c r="MV122" s="43"/>
      <c r="MW122" s="43"/>
      <c r="MX122" s="43"/>
      <c r="MY122" s="43"/>
      <c r="MZ122" s="43"/>
      <c r="NA122" s="43"/>
      <c r="NB122" s="43"/>
      <c r="NC122" s="43"/>
      <c r="ND122" s="43"/>
      <c r="NE122" s="43"/>
      <c r="NF122" s="43"/>
      <c r="NG122" s="43"/>
      <c r="NH122" s="43"/>
      <c r="NI122" s="43"/>
      <c r="NJ122" s="43"/>
      <c r="NK122" s="43"/>
      <c r="NL122" s="43"/>
      <c r="NM122" s="43"/>
      <c r="NN122" s="43"/>
      <c r="NO122" s="43"/>
      <c r="NP122" s="43"/>
      <c r="NQ122" s="43"/>
      <c r="NR122" s="43"/>
      <c r="NS122" s="43"/>
      <c r="NT122" s="43"/>
      <c r="NU122" s="43"/>
      <c r="NV122" s="43"/>
      <c r="NW122" s="43"/>
      <c r="NX122" s="43"/>
      <c r="NY122" s="43"/>
      <c r="NZ122" s="43"/>
      <c r="OA122" s="43"/>
      <c r="OB122" s="43"/>
      <c r="OC122" s="43"/>
      <c r="OD122" s="43"/>
      <c r="OE122" s="43"/>
      <c r="OF122" s="43"/>
      <c r="OG122" s="43"/>
      <c r="OH122" s="43"/>
      <c r="OI122" s="43"/>
      <c r="OJ122" s="43"/>
      <c r="OK122" s="43"/>
      <c r="OL122" s="43"/>
      <c r="OM122" s="43"/>
      <c r="ON122" s="43"/>
      <c r="OO122" s="43"/>
      <c r="OP122" s="43"/>
      <c r="OQ122" s="43"/>
      <c r="OR122" s="43"/>
      <c r="OS122" s="43"/>
      <c r="OT122" s="43"/>
      <c r="OU122" s="43"/>
      <c r="OV122" s="43"/>
      <c r="OW122" s="43"/>
      <c r="OX122" s="43"/>
      <c r="OY122" s="43"/>
      <c r="OZ122" s="43"/>
      <c r="PA122" s="43"/>
      <c r="PB122" s="43"/>
      <c r="PC122" s="43"/>
      <c r="PD122" s="43"/>
      <c r="PE122" s="43"/>
      <c r="PF122" s="43"/>
      <c r="PG122" s="43"/>
      <c r="PH122" s="43"/>
      <c r="PI122" s="43"/>
      <c r="PJ122" s="43"/>
      <c r="PK122" s="43"/>
      <c r="PL122" s="43"/>
      <c r="PM122" s="43"/>
      <c r="PN122" s="43"/>
      <c r="PO122" s="43"/>
      <c r="PP122" s="43"/>
      <c r="PQ122" s="43"/>
      <c r="PR122" s="43"/>
      <c r="PS122" s="43"/>
      <c r="PT122" s="43"/>
      <c r="PU122" s="43"/>
      <c r="PV122" s="43"/>
      <c r="PW122" s="43"/>
      <c r="PX122" s="43"/>
      <c r="PY122" s="43"/>
      <c r="PZ122" s="43"/>
      <c r="QA122" s="43"/>
      <c r="QB122" s="43"/>
      <c r="QC122" s="43"/>
      <c r="QD122" s="43"/>
      <c r="QE122" s="43"/>
      <c r="QF122" s="43"/>
      <c r="QG122" s="43"/>
      <c r="QH122" s="43"/>
      <c r="QI122" s="43"/>
      <c r="QJ122" s="43"/>
      <c r="QK122" s="43"/>
      <c r="QL122" s="43"/>
      <c r="QM122" s="43"/>
      <c r="QN122" s="43"/>
      <c r="QO122" s="43"/>
      <c r="QP122" s="43"/>
      <c r="QQ122" s="43"/>
      <c r="QR122" s="43"/>
      <c r="QS122" s="43"/>
      <c r="QT122" s="43"/>
      <c r="QU122" s="43"/>
      <c r="QV122" s="43"/>
      <c r="QW122" s="43"/>
      <c r="QX122" s="43"/>
      <c r="QY122" s="43"/>
      <c r="QZ122" s="43"/>
      <c r="RA122" s="43"/>
      <c r="RB122" s="43"/>
      <c r="RC122" s="43"/>
      <c r="RD122" s="43"/>
      <c r="RE122" s="43"/>
      <c r="RF122" s="43"/>
      <c r="RG122" s="43"/>
      <c r="RH122" s="43"/>
      <c r="RI122" s="43"/>
      <c r="RJ122" s="43"/>
      <c r="RK122" s="43"/>
      <c r="RL122" s="43"/>
      <c r="RM122" s="43"/>
      <c r="RN122" s="43"/>
      <c r="RO122" s="43"/>
      <c r="RP122" s="43"/>
      <c r="RQ122" s="43"/>
      <c r="RR122" s="43"/>
      <c r="RS122" s="43"/>
      <c r="RT122" s="43"/>
      <c r="RU122" s="43"/>
      <c r="RV122" s="43"/>
      <c r="RW122" s="43"/>
      <c r="RX122" s="43"/>
      <c r="RY122" s="43"/>
      <c r="RZ122" s="43"/>
      <c r="SA122" s="43"/>
      <c r="SB122" s="43"/>
      <c r="SC122" s="43"/>
      <c r="SD122" s="43"/>
      <c r="SE122" s="43"/>
      <c r="SF122" s="43"/>
      <c r="SG122" s="43"/>
      <c r="SH122" s="43"/>
      <c r="SI122" s="43"/>
      <c r="SJ122" s="43"/>
      <c r="SK122" s="43"/>
      <c r="SL122" s="43"/>
      <c r="SM122" s="43"/>
      <c r="SN122" s="43"/>
      <c r="SO122" s="43"/>
      <c r="SP122" s="43"/>
      <c r="SQ122" s="43"/>
      <c r="SR122" s="43"/>
      <c r="SS122" s="43"/>
      <c r="ST122" s="43"/>
      <c r="SU122" s="43"/>
      <c r="SV122" s="43"/>
      <c r="SW122" s="43"/>
      <c r="SX122" s="43"/>
      <c r="SY122" s="43"/>
      <c r="SZ122" s="43"/>
      <c r="TA122" s="43"/>
      <c r="TB122" s="43"/>
      <c r="TC122" s="43"/>
      <c r="TD122" s="43"/>
      <c r="TE122" s="43"/>
      <c r="TF122" s="43"/>
      <c r="TG122" s="43"/>
      <c r="TH122" s="43"/>
      <c r="TI122" s="43"/>
      <c r="TJ122" s="43"/>
      <c r="TK122" s="43"/>
      <c r="TL122" s="43"/>
      <c r="TM122" s="43"/>
      <c r="TN122" s="43"/>
      <c r="TO122" s="43"/>
      <c r="TP122" s="43"/>
      <c r="TQ122" s="43"/>
      <c r="TR122" s="43"/>
      <c r="TS122" s="43"/>
      <c r="TT122" s="43"/>
      <c r="TU122" s="43"/>
      <c r="TV122" s="43"/>
      <c r="TW122" s="43"/>
      <c r="TX122" s="43"/>
      <c r="TY122" s="43"/>
      <c r="TZ122" s="43"/>
      <c r="UA122" s="43"/>
      <c r="UB122" s="43"/>
      <c r="UC122" s="43"/>
      <c r="UD122" s="43"/>
      <c r="UE122" s="43"/>
      <c r="UF122" s="43"/>
      <c r="UG122" s="43"/>
      <c r="UH122" s="43"/>
      <c r="UI122" s="43"/>
      <c r="UJ122" s="43"/>
      <c r="UK122" s="43"/>
      <c r="UL122" s="43"/>
      <c r="UM122" s="43"/>
      <c r="UN122" s="43"/>
      <c r="UO122" s="43"/>
      <c r="UP122" s="43"/>
      <c r="UQ122" s="43"/>
      <c r="UR122" s="43"/>
      <c r="US122" s="43"/>
      <c r="UT122" s="43"/>
      <c r="UU122" s="43"/>
      <c r="UV122" s="43"/>
      <c r="UW122" s="43"/>
      <c r="UX122" s="43"/>
      <c r="UY122" s="43"/>
      <c r="UZ122" s="43"/>
      <c r="VA122" s="43"/>
      <c r="VB122" s="43"/>
      <c r="VC122" s="43"/>
      <c r="VD122" s="43"/>
      <c r="VE122" s="43"/>
      <c r="VF122" s="43"/>
      <c r="VG122" s="43"/>
      <c r="VH122" s="43"/>
      <c r="VI122" s="43"/>
      <c r="VJ122" s="43"/>
      <c r="VK122" s="43"/>
      <c r="VL122" s="43"/>
      <c r="VM122" s="43"/>
      <c r="VN122" s="43"/>
      <c r="VO122" s="43"/>
      <c r="VP122" s="43"/>
      <c r="VQ122" s="43"/>
      <c r="VR122" s="43"/>
      <c r="VS122" s="43"/>
      <c r="VT122" s="43"/>
      <c r="VU122" s="43"/>
      <c r="VV122" s="43"/>
      <c r="VW122" s="43"/>
      <c r="VX122" s="43"/>
      <c r="VY122" s="43"/>
      <c r="VZ122" s="43"/>
      <c r="WA122" s="43"/>
      <c r="WB122" s="43"/>
      <c r="WC122" s="43"/>
      <c r="WD122" s="43"/>
      <c r="WE122" s="43"/>
      <c r="WF122" s="43"/>
      <c r="WG122" s="43"/>
      <c r="WH122" s="43"/>
      <c r="WI122" s="43"/>
      <c r="WJ122" s="43"/>
      <c r="WK122" s="43"/>
      <c r="WL122" s="43"/>
      <c r="WM122" s="43"/>
      <c r="WN122" s="43"/>
      <c r="WO122" s="43"/>
      <c r="WP122" s="43"/>
      <c r="WQ122" s="43"/>
      <c r="WR122" s="43"/>
      <c r="WS122" s="43"/>
      <c r="WT122" s="43"/>
      <c r="WU122" s="43"/>
      <c r="WV122" s="43"/>
      <c r="WW122" s="43"/>
      <c r="WX122" s="43"/>
      <c r="WY122" s="43"/>
      <c r="WZ122" s="43"/>
      <c r="XA122" s="43"/>
      <c r="XB122" s="43"/>
      <c r="XC122" s="43"/>
      <c r="XD122" s="43"/>
      <c r="XE122" s="43"/>
      <c r="XF122" s="43"/>
      <c r="XG122" s="43"/>
      <c r="XH122" s="43"/>
      <c r="XI122" s="43"/>
      <c r="XJ122" s="43"/>
      <c r="XK122" s="43"/>
      <c r="XL122" s="43"/>
      <c r="XM122" s="43"/>
      <c r="XN122" s="43"/>
      <c r="XO122" s="43"/>
      <c r="XP122" s="43"/>
      <c r="XQ122" s="43"/>
      <c r="XR122" s="43"/>
      <c r="XS122" s="43"/>
      <c r="XT122" s="43"/>
      <c r="XU122" s="43"/>
      <c r="XV122" s="43"/>
      <c r="XW122" s="43"/>
      <c r="XX122" s="43"/>
      <c r="XY122" s="43"/>
      <c r="XZ122" s="43"/>
      <c r="YA122" s="43"/>
      <c r="YB122" s="43"/>
      <c r="YC122" s="43"/>
      <c r="YD122" s="43"/>
      <c r="YE122" s="43"/>
      <c r="YF122" s="43"/>
      <c r="YG122" s="43"/>
      <c r="YH122" s="43"/>
      <c r="YI122" s="43"/>
      <c r="YJ122" s="43"/>
      <c r="YK122" s="43"/>
      <c r="YL122" s="43"/>
      <c r="YM122" s="43"/>
      <c r="YN122" s="43"/>
      <c r="YO122" s="43"/>
      <c r="YP122" s="43"/>
      <c r="YQ122" s="43"/>
      <c r="YR122" s="43"/>
      <c r="YS122" s="43"/>
      <c r="YT122" s="43"/>
      <c r="YU122" s="43"/>
      <c r="YV122" s="43"/>
      <c r="YW122" s="43"/>
      <c r="YX122" s="43"/>
      <c r="YY122" s="43"/>
      <c r="YZ122" s="43"/>
      <c r="ZA122" s="43"/>
      <c r="ZB122" s="43"/>
      <c r="ZC122" s="43"/>
      <c r="ZD122" s="43"/>
      <c r="ZE122" s="43"/>
      <c r="ZF122" s="43"/>
      <c r="ZG122" s="43"/>
      <c r="ZH122" s="43"/>
      <c r="ZI122" s="43"/>
      <c r="ZJ122" s="43"/>
      <c r="ZK122" s="43"/>
      <c r="ZL122" s="43"/>
      <c r="ZM122" s="43"/>
      <c r="ZN122" s="43"/>
      <c r="ZO122" s="43"/>
      <c r="ZP122" s="43"/>
      <c r="ZQ122" s="43"/>
      <c r="ZR122" s="43"/>
      <c r="ZS122" s="43"/>
      <c r="ZT122" s="43"/>
      <c r="ZU122" s="43"/>
      <c r="ZV122" s="43"/>
      <c r="ZW122" s="43"/>
      <c r="ZX122" s="43"/>
      <c r="ZY122" s="43"/>
      <c r="ZZ122" s="43"/>
      <c r="AAA122" s="43"/>
      <c r="AAB122" s="43"/>
      <c r="AAC122" s="43"/>
      <c r="AAD122" s="43"/>
      <c r="AAE122" s="43"/>
      <c r="AAF122" s="43"/>
      <c r="AAG122" s="43"/>
      <c r="AAH122" s="43"/>
      <c r="AAI122" s="43"/>
      <c r="AAJ122" s="43"/>
      <c r="AAK122" s="43"/>
      <c r="AAL122" s="43"/>
      <c r="AAM122" s="43"/>
      <c r="AAN122" s="43"/>
      <c r="AAO122" s="43"/>
      <c r="AAP122" s="43"/>
      <c r="AAQ122" s="43"/>
      <c r="AAR122" s="43"/>
      <c r="AAS122" s="43"/>
      <c r="AAT122" s="43"/>
      <c r="AAU122" s="43"/>
      <c r="AAV122" s="43"/>
      <c r="AAW122" s="43"/>
      <c r="AAX122" s="43"/>
      <c r="AAY122" s="43"/>
      <c r="AAZ122" s="43"/>
      <c r="ABA122" s="43"/>
      <c r="ABB122" s="43"/>
      <c r="ABC122" s="43"/>
      <c r="ABD122" s="43"/>
      <c r="ABE122" s="43"/>
      <c r="ABF122" s="43"/>
      <c r="ABG122" s="43"/>
      <c r="ABH122" s="43"/>
      <c r="ABI122" s="43"/>
      <c r="ABJ122" s="43"/>
      <c r="ABK122" s="43"/>
      <c r="ABL122" s="43"/>
      <c r="ABM122" s="43"/>
      <c r="ABN122" s="43"/>
      <c r="ABO122" s="43"/>
      <c r="ABP122" s="43"/>
      <c r="ABQ122" s="43"/>
      <c r="ABR122" s="43"/>
      <c r="ABS122" s="43"/>
      <c r="ABT122" s="43"/>
      <c r="ABU122" s="43"/>
      <c r="ABV122" s="43"/>
      <c r="ABW122" s="43"/>
      <c r="ABX122" s="43"/>
      <c r="ABY122" s="43"/>
      <c r="ABZ122" s="43"/>
      <c r="ACA122" s="43"/>
      <c r="ACB122" s="43"/>
      <c r="ACC122" s="43"/>
      <c r="ACD122" s="43"/>
      <c r="ACE122" s="43"/>
      <c r="ACF122" s="43"/>
      <c r="ACG122" s="43"/>
      <c r="ACH122" s="43"/>
      <c r="ACI122" s="43"/>
      <c r="ACJ122" s="43"/>
      <c r="ACK122" s="43"/>
      <c r="ACL122" s="43"/>
      <c r="ACM122" s="43"/>
      <c r="ACN122" s="43"/>
      <c r="ACO122" s="43"/>
      <c r="ACP122" s="43"/>
      <c r="ACQ122" s="43"/>
      <c r="ACR122" s="43"/>
      <c r="ACS122" s="43"/>
      <c r="ACT122" s="43"/>
      <c r="ACU122" s="43"/>
      <c r="ACV122" s="43"/>
      <c r="ACW122" s="43"/>
      <c r="ACX122" s="43"/>
      <c r="ACY122" s="43"/>
      <c r="ACZ122" s="43"/>
      <c r="ADA122" s="43"/>
      <c r="ADB122" s="43"/>
      <c r="ADC122" s="43"/>
      <c r="ADD122" s="43"/>
      <c r="ADE122" s="43"/>
      <c r="ADF122" s="43"/>
      <c r="ADG122" s="43"/>
      <c r="ADH122" s="43"/>
      <c r="ADI122" s="43"/>
      <c r="ADJ122" s="43"/>
      <c r="ADK122" s="43"/>
      <c r="ADL122" s="43"/>
      <c r="ADM122" s="43"/>
      <c r="ADN122" s="43"/>
      <c r="ADO122" s="43"/>
      <c r="ADP122" s="43"/>
      <c r="ADQ122" s="43"/>
      <c r="ADR122" s="43"/>
      <c r="ADS122" s="43"/>
      <c r="ADT122" s="43"/>
      <c r="ADU122" s="43"/>
      <c r="ADV122" s="43"/>
      <c r="ADW122" s="43"/>
      <c r="ADX122" s="43"/>
      <c r="ADY122" s="43"/>
      <c r="ADZ122" s="43"/>
      <c r="AEA122" s="43"/>
      <c r="AEB122" s="43"/>
      <c r="AEC122" s="43"/>
      <c r="AED122" s="43"/>
      <c r="AEE122" s="43"/>
      <c r="AEF122" s="43"/>
      <c r="AEG122" s="43"/>
      <c r="AEH122" s="43"/>
      <c r="AEI122" s="43"/>
      <c r="AEJ122" s="43"/>
      <c r="AEK122" s="43"/>
      <c r="AEL122" s="43"/>
      <c r="AEM122" s="43"/>
      <c r="AEN122" s="43"/>
      <c r="AEO122" s="43"/>
      <c r="AEP122" s="43"/>
      <c r="AEQ122" s="43"/>
      <c r="AER122" s="43"/>
      <c r="AES122" s="43"/>
      <c r="AET122" s="43"/>
      <c r="AEU122" s="43"/>
      <c r="AEV122" s="43"/>
      <c r="AEW122" s="43"/>
      <c r="AEX122" s="43"/>
      <c r="AEY122" s="43"/>
      <c r="AEZ122" s="43"/>
      <c r="AFA122" s="43"/>
      <c r="AFB122" s="43"/>
      <c r="AFC122" s="43"/>
      <c r="AFD122" s="43"/>
      <c r="AFE122" s="43"/>
      <c r="AFF122" s="43"/>
      <c r="AFG122" s="43"/>
      <c r="AFH122" s="43"/>
      <c r="AFI122" s="43"/>
      <c r="AFJ122" s="43"/>
      <c r="AFK122" s="43"/>
      <c r="AFL122" s="43"/>
      <c r="AFM122" s="43"/>
      <c r="AFN122" s="43"/>
      <c r="AFO122" s="43"/>
      <c r="AFP122" s="43"/>
      <c r="AFQ122" s="43"/>
      <c r="AFR122" s="43"/>
      <c r="AFS122" s="43"/>
      <c r="AFT122" s="43"/>
      <c r="AFU122" s="43"/>
      <c r="AFV122" s="43"/>
      <c r="AFW122" s="43"/>
      <c r="AFX122" s="43"/>
      <c r="AFY122" s="43"/>
      <c r="AFZ122" s="43"/>
      <c r="AGA122" s="43"/>
      <c r="AGB122" s="43"/>
      <c r="AGC122" s="43"/>
      <c r="AGD122" s="43"/>
      <c r="AGE122" s="43"/>
      <c r="AGF122" s="43"/>
      <c r="AGG122" s="43"/>
      <c r="AGH122" s="43"/>
      <c r="AGI122" s="43"/>
      <c r="AGJ122" s="43"/>
      <c r="AGK122" s="43"/>
      <c r="AGL122" s="43"/>
      <c r="AGM122" s="43"/>
      <c r="AGN122" s="43"/>
      <c r="AGO122" s="43"/>
      <c r="AGP122" s="43"/>
      <c r="AGQ122" s="43"/>
      <c r="AGR122" s="43"/>
      <c r="AGS122" s="43"/>
      <c r="AGT122" s="43"/>
      <c r="AGU122" s="43"/>
      <c r="AGV122" s="43"/>
      <c r="AGW122" s="43"/>
      <c r="AGX122" s="43"/>
      <c r="AGY122" s="43"/>
      <c r="AGZ122" s="43"/>
      <c r="AHA122" s="43"/>
      <c r="AHB122" s="43"/>
      <c r="AHC122" s="43"/>
      <c r="AHD122" s="43"/>
      <c r="AHE122" s="43"/>
      <c r="AHF122" s="43"/>
      <c r="AHG122" s="43"/>
      <c r="AHH122" s="43"/>
      <c r="AHI122" s="43"/>
      <c r="AHJ122" s="43"/>
      <c r="AHK122" s="43"/>
      <c r="AHL122" s="43"/>
      <c r="AHM122" s="43"/>
      <c r="AHN122" s="43"/>
      <c r="AHO122" s="43"/>
      <c r="AHP122" s="43"/>
      <c r="AHQ122" s="43"/>
      <c r="AHR122" s="43"/>
      <c r="AHS122" s="43"/>
      <c r="AHT122" s="43"/>
      <c r="AHU122" s="43"/>
      <c r="AHV122" s="43"/>
      <c r="AHW122" s="43"/>
      <c r="AHX122" s="43"/>
      <c r="AHY122" s="43"/>
      <c r="AHZ122" s="43"/>
      <c r="AIA122" s="43"/>
      <c r="AIB122" s="43"/>
      <c r="AIC122" s="43"/>
      <c r="AID122" s="43"/>
      <c r="AIE122" s="43"/>
      <c r="AIF122" s="43"/>
      <c r="AIG122" s="43"/>
      <c r="AIH122" s="43"/>
      <c r="AII122" s="43"/>
      <c r="AIJ122" s="43"/>
      <c r="AIK122" s="43"/>
      <c r="AIL122" s="43"/>
      <c r="AIM122" s="43"/>
      <c r="AIN122" s="43"/>
      <c r="AIO122" s="43"/>
      <c r="AIP122" s="43"/>
      <c r="AIQ122" s="43"/>
      <c r="AIR122" s="43"/>
      <c r="AIS122" s="43"/>
      <c r="AIT122" s="43"/>
      <c r="AIU122" s="43"/>
      <c r="AIV122" s="43"/>
      <c r="AIW122" s="43"/>
      <c r="AIX122" s="43"/>
      <c r="AIY122" s="43"/>
      <c r="AIZ122" s="43"/>
      <c r="AJA122" s="43"/>
      <c r="AJB122" s="43"/>
      <c r="AJC122" s="43"/>
      <c r="AJD122" s="43"/>
      <c r="AJE122" s="43"/>
      <c r="AJF122" s="43"/>
      <c r="AJG122" s="43"/>
      <c r="AJH122" s="43"/>
      <c r="AJI122" s="43"/>
      <c r="AJJ122" s="43"/>
      <c r="AJK122" s="43"/>
      <c r="AJL122" s="43"/>
      <c r="AJM122" s="43"/>
      <c r="AJN122" s="43"/>
      <c r="AJO122" s="43"/>
      <c r="AJP122" s="43"/>
      <c r="AJQ122" s="43"/>
      <c r="AJR122" s="43"/>
      <c r="AJS122" s="43"/>
      <c r="AJT122" s="43"/>
      <c r="AJU122" s="43"/>
      <c r="AJV122" s="43"/>
      <c r="AJW122" s="43"/>
      <c r="AJX122" s="43"/>
      <c r="AJY122" s="43"/>
      <c r="AJZ122" s="43"/>
      <c r="AKA122" s="43"/>
      <c r="AKB122" s="43"/>
      <c r="AKC122" s="43"/>
      <c r="AKD122" s="43"/>
      <c r="AKE122" s="43"/>
      <c r="AKF122" s="43"/>
      <c r="AKG122" s="43"/>
      <c r="AKH122" s="43"/>
      <c r="AKI122" s="43"/>
      <c r="AKJ122" s="43"/>
      <c r="AKK122" s="43"/>
      <c r="AKL122" s="43"/>
      <c r="AKM122" s="43"/>
      <c r="AKN122" s="43"/>
      <c r="AKO122" s="43"/>
      <c r="AKP122" s="43"/>
      <c r="AKQ122" s="43"/>
      <c r="AKR122" s="43"/>
      <c r="AKS122" s="43"/>
      <c r="AKT122" s="43"/>
      <c r="AKU122" s="43"/>
      <c r="AKV122" s="43"/>
      <c r="AKW122" s="43"/>
      <c r="AKX122" s="43"/>
      <c r="AKY122" s="43"/>
      <c r="AKZ122" s="43"/>
      <c r="ALA122" s="43"/>
      <c r="ALB122" s="43"/>
      <c r="ALC122" s="43"/>
      <c r="ALD122" s="43"/>
      <c r="ALE122" s="43"/>
      <c r="ALF122" s="43"/>
      <c r="ALG122" s="43"/>
      <c r="ALH122" s="43"/>
      <c r="ALI122" s="43"/>
      <c r="ALJ122" s="43"/>
      <c r="ALK122" s="43"/>
      <c r="ALL122" s="43"/>
      <c r="ALM122" s="43"/>
      <c r="ALN122" s="43"/>
      <c r="ALO122" s="43"/>
      <c r="ALP122" s="43"/>
      <c r="ALQ122" s="43"/>
      <c r="ALR122" s="43"/>
      <c r="ALS122" s="43"/>
      <c r="ALT122" s="43"/>
      <c r="ALU122" s="43"/>
      <c r="ALV122" s="43"/>
      <c r="ALW122" s="43"/>
      <c r="ALX122" s="43"/>
      <c r="ALY122" s="43"/>
      <c r="ALZ122" s="43"/>
      <c r="AMA122" s="43"/>
      <c r="AMB122" s="43"/>
      <c r="AMC122" s="43"/>
      <c r="AMD122" s="43"/>
      <c r="AME122" s="43"/>
      <c r="AMF122" s="43"/>
      <c r="AMG122" s="43"/>
      <c r="AMH122" s="43"/>
      <c r="AMI122" s="43"/>
      <c r="AMJ122" s="43"/>
      <c r="AMK122" s="43"/>
      <c r="AML122" s="43"/>
      <c r="AMM122" s="43"/>
      <c r="AMN122" s="43"/>
      <c r="AMO122" s="43"/>
      <c r="AMP122" s="43"/>
      <c r="AMQ122" s="43"/>
      <c r="AMR122" s="43"/>
      <c r="AMS122" s="43"/>
      <c r="AMT122" s="43"/>
      <c r="AMU122" s="43"/>
      <c r="AMV122" s="43"/>
      <c r="AMW122" s="43"/>
      <c r="AMX122" s="43"/>
      <c r="AMY122" s="43"/>
      <c r="AMZ122" s="43"/>
      <c r="ANA122" s="43"/>
      <c r="ANB122" s="43"/>
      <c r="ANC122" s="43"/>
      <c r="AND122" s="43"/>
      <c r="ANE122" s="43"/>
      <c r="ANF122" s="43"/>
      <c r="ANG122" s="43"/>
      <c r="ANH122" s="43"/>
      <c r="ANI122" s="43"/>
      <c r="ANJ122" s="43"/>
      <c r="ANK122" s="43"/>
      <c r="ANL122" s="43"/>
      <c r="ANM122" s="43"/>
      <c r="ANN122" s="43"/>
      <c r="ANO122" s="43"/>
      <c r="ANP122" s="43"/>
      <c r="ANQ122" s="43"/>
      <c r="ANR122" s="43"/>
      <c r="ANS122" s="43"/>
      <c r="ANT122" s="43"/>
      <c r="ANU122" s="43"/>
      <c r="ANV122" s="43"/>
      <c r="ANW122" s="43"/>
      <c r="ANX122" s="43"/>
      <c r="ANY122" s="43"/>
      <c r="ANZ122" s="43"/>
      <c r="AOA122" s="43"/>
      <c r="AOB122" s="43"/>
      <c r="AOC122" s="43"/>
      <c r="AOD122" s="43"/>
      <c r="AOE122" s="43"/>
      <c r="AOF122" s="43"/>
      <c r="AOG122" s="43"/>
      <c r="AOH122" s="43"/>
      <c r="AOI122" s="43"/>
      <c r="AOJ122" s="43"/>
      <c r="AOK122" s="43"/>
      <c r="AOL122" s="43"/>
      <c r="AOM122" s="43"/>
      <c r="AON122" s="43"/>
      <c r="AOO122" s="43"/>
      <c r="AOP122" s="43"/>
      <c r="AOQ122" s="43"/>
      <c r="AOR122" s="43"/>
      <c r="AOS122" s="43"/>
      <c r="AOT122" s="43"/>
      <c r="AOU122" s="43"/>
      <c r="AOV122" s="43"/>
      <c r="AOW122" s="43"/>
      <c r="AOX122" s="43"/>
      <c r="AOY122" s="43"/>
      <c r="AOZ122" s="43"/>
      <c r="APA122" s="43"/>
      <c r="APB122" s="43"/>
      <c r="APC122" s="43"/>
      <c r="APD122" s="43"/>
      <c r="APE122" s="43"/>
      <c r="APF122" s="43"/>
      <c r="APG122" s="43"/>
      <c r="APH122" s="43"/>
      <c r="API122" s="43"/>
      <c r="APJ122" s="43"/>
      <c r="APK122" s="43"/>
      <c r="APL122" s="43"/>
      <c r="APM122" s="43"/>
      <c r="APN122" s="43"/>
      <c r="APO122" s="43"/>
      <c r="APP122" s="43"/>
      <c r="APQ122" s="43"/>
      <c r="APR122" s="43"/>
      <c r="APS122" s="43"/>
      <c r="APT122" s="43"/>
      <c r="APU122" s="43"/>
      <c r="APV122" s="43"/>
      <c r="APW122" s="43"/>
      <c r="APX122" s="43"/>
      <c r="APY122" s="43"/>
      <c r="APZ122" s="43"/>
      <c r="AQA122" s="43"/>
      <c r="AQB122" s="43"/>
      <c r="AQC122" s="43"/>
      <c r="AQD122" s="43"/>
      <c r="AQE122" s="43"/>
      <c r="AQF122" s="43"/>
      <c r="AQG122" s="43"/>
      <c r="AQH122" s="43"/>
      <c r="AQI122" s="43"/>
      <c r="AQJ122" s="43"/>
      <c r="AQK122" s="43"/>
      <c r="AQL122" s="43"/>
      <c r="AQM122" s="43"/>
      <c r="AQN122" s="43"/>
      <c r="AQO122" s="43"/>
      <c r="AQP122" s="43"/>
      <c r="AQQ122" s="43"/>
      <c r="AQR122" s="43"/>
      <c r="AQS122" s="43"/>
      <c r="AQT122" s="43"/>
      <c r="AQU122" s="43"/>
      <c r="AQV122" s="43"/>
      <c r="AQW122" s="43"/>
      <c r="AQX122" s="43"/>
      <c r="AQY122" s="43"/>
      <c r="AQZ122" s="43"/>
      <c r="ARA122" s="43"/>
      <c r="ARB122" s="43"/>
      <c r="ARC122" s="43"/>
      <c r="ARD122" s="43"/>
      <c r="ARE122" s="43"/>
      <c r="ARF122" s="43"/>
      <c r="ARG122" s="43"/>
      <c r="ARH122" s="43"/>
      <c r="ARI122" s="43"/>
      <c r="ARJ122" s="43"/>
      <c r="ARK122" s="43"/>
      <c r="ARL122" s="43"/>
      <c r="ARM122" s="43"/>
      <c r="ARN122" s="43"/>
      <c r="ARO122" s="43"/>
      <c r="ARP122" s="43"/>
      <c r="ARQ122" s="43"/>
      <c r="ARR122" s="43"/>
      <c r="ARS122" s="43"/>
      <c r="ART122" s="43"/>
      <c r="ARU122" s="43"/>
      <c r="ARV122" s="43"/>
      <c r="ARW122" s="43"/>
      <c r="ARX122" s="43"/>
      <c r="ARY122" s="43"/>
      <c r="ARZ122" s="43"/>
      <c r="ASA122" s="43"/>
      <c r="ASB122" s="43"/>
      <c r="ASC122" s="43"/>
      <c r="ASD122" s="43"/>
      <c r="ASE122" s="43"/>
      <c r="ASF122" s="43"/>
      <c r="ASG122" s="43"/>
      <c r="ASH122" s="43"/>
      <c r="ASI122" s="43"/>
      <c r="ASJ122" s="43"/>
      <c r="ASK122" s="43"/>
      <c r="ASL122" s="43"/>
      <c r="ASM122" s="43"/>
      <c r="ASN122" s="43"/>
      <c r="ASO122" s="43"/>
      <c r="ASP122" s="43"/>
      <c r="ASQ122" s="43"/>
      <c r="ASR122" s="43"/>
      <c r="ASS122" s="43"/>
      <c r="AST122" s="43"/>
      <c r="ASU122" s="43"/>
      <c r="ASV122" s="43"/>
      <c r="ASW122" s="43"/>
      <c r="ASX122" s="43"/>
      <c r="ASY122" s="43"/>
      <c r="ASZ122" s="43"/>
      <c r="ATA122" s="43"/>
      <c r="ATB122" s="43"/>
      <c r="ATC122" s="43"/>
      <c r="ATD122" s="43"/>
      <c r="ATE122" s="43"/>
      <c r="ATF122" s="43"/>
      <c r="ATG122" s="43"/>
      <c r="ATH122" s="43"/>
      <c r="ATI122" s="43"/>
      <c r="ATJ122" s="43"/>
      <c r="ATK122" s="43"/>
      <c r="ATL122" s="43"/>
      <c r="ATM122" s="43"/>
      <c r="ATN122" s="43"/>
      <c r="ATO122" s="43"/>
      <c r="ATP122" s="43"/>
      <c r="ATQ122" s="43"/>
      <c r="ATR122" s="43"/>
      <c r="ATS122" s="43"/>
      <c r="ATT122" s="43"/>
      <c r="ATU122" s="43"/>
      <c r="ATV122" s="43"/>
      <c r="ATW122" s="43"/>
      <c r="ATX122" s="43"/>
      <c r="ATY122" s="43"/>
      <c r="ATZ122" s="43"/>
      <c r="AUA122" s="43"/>
      <c r="AUB122" s="43"/>
      <c r="AUC122" s="43"/>
      <c r="AUD122" s="43"/>
      <c r="AUE122" s="43"/>
      <c r="AUF122" s="43"/>
      <c r="AUG122" s="43"/>
      <c r="AUH122" s="43"/>
      <c r="AUI122" s="43"/>
      <c r="AUJ122" s="43"/>
      <c r="AUK122" s="43"/>
      <c r="AUL122" s="43"/>
      <c r="AUM122" s="43"/>
      <c r="AUN122" s="43"/>
      <c r="AUO122" s="43"/>
      <c r="AUP122" s="43"/>
      <c r="AUQ122" s="43"/>
      <c r="AUR122" s="43"/>
      <c r="AUS122" s="43"/>
      <c r="AUT122" s="43"/>
      <c r="AUU122" s="43"/>
      <c r="AUV122" s="43"/>
      <c r="AUW122" s="43"/>
      <c r="AUX122" s="43"/>
      <c r="AUY122" s="43"/>
      <c r="AUZ122" s="43"/>
      <c r="AVA122" s="43"/>
      <c r="AVB122" s="43"/>
      <c r="AVC122" s="43"/>
      <c r="AVD122" s="43"/>
      <c r="AVE122" s="43"/>
      <c r="AVF122" s="43"/>
      <c r="AVG122" s="43"/>
      <c r="AVH122" s="43"/>
      <c r="AVI122" s="43"/>
      <c r="AVJ122" s="43"/>
      <c r="AVK122" s="43"/>
      <c r="AVL122" s="43"/>
      <c r="AVM122" s="43"/>
      <c r="AVN122" s="43"/>
      <c r="AVO122" s="43"/>
      <c r="AVP122" s="43"/>
      <c r="AVQ122" s="43"/>
      <c r="AVR122" s="43"/>
      <c r="AVS122" s="43"/>
      <c r="AVT122" s="43"/>
      <c r="AVU122" s="43"/>
      <c r="AVV122" s="43"/>
      <c r="AVW122" s="43"/>
      <c r="AVX122" s="43"/>
      <c r="AVY122" s="43"/>
      <c r="AVZ122" s="43"/>
      <c r="AWA122" s="43"/>
      <c r="AWB122" s="43"/>
      <c r="AWC122" s="43"/>
      <c r="AWD122" s="43"/>
      <c r="AWE122" s="43"/>
      <c r="AWF122" s="43"/>
      <c r="AWG122" s="43"/>
      <c r="AWH122" s="43"/>
      <c r="AWI122" s="43"/>
      <c r="AWJ122" s="43"/>
      <c r="AWK122" s="43"/>
      <c r="AWL122" s="43"/>
      <c r="AWM122" s="43"/>
      <c r="AWN122" s="43"/>
      <c r="AWO122" s="43"/>
      <c r="AWP122" s="43"/>
      <c r="AWQ122" s="43"/>
      <c r="AWR122" s="43"/>
      <c r="AWS122" s="43"/>
      <c r="AWT122" s="43"/>
      <c r="AWU122" s="43"/>
      <c r="AWV122" s="43"/>
      <c r="AWW122" s="43"/>
      <c r="AWX122" s="43"/>
      <c r="AWY122" s="43"/>
      <c r="AWZ122" s="43"/>
      <c r="AXA122" s="43"/>
      <c r="AXB122" s="43"/>
      <c r="AXC122" s="43"/>
      <c r="AXD122" s="43"/>
      <c r="AXE122" s="43"/>
      <c r="AXF122" s="43"/>
      <c r="AXG122" s="43"/>
      <c r="AXH122" s="43"/>
      <c r="AXI122" s="43"/>
      <c r="AXJ122" s="43"/>
      <c r="AXK122" s="43"/>
      <c r="AXL122" s="43"/>
      <c r="AXM122" s="43"/>
      <c r="AXN122" s="43"/>
      <c r="AXO122" s="43"/>
      <c r="AXP122" s="43"/>
      <c r="AXQ122" s="43"/>
      <c r="AXR122" s="43"/>
      <c r="AXS122" s="43"/>
      <c r="AXT122" s="43"/>
      <c r="AXU122" s="43"/>
      <c r="AXV122" s="43"/>
      <c r="AXW122" s="43"/>
      <c r="AXX122" s="43"/>
      <c r="AXY122" s="43"/>
      <c r="AXZ122" s="43"/>
      <c r="AYA122" s="43"/>
      <c r="AYB122" s="43"/>
      <c r="AYC122" s="43"/>
      <c r="AYD122" s="43"/>
      <c r="AYE122" s="43"/>
      <c r="AYF122" s="43"/>
      <c r="AYG122" s="43"/>
      <c r="AYH122" s="43"/>
      <c r="AYI122" s="43"/>
      <c r="AYJ122" s="43"/>
      <c r="AYK122" s="43"/>
      <c r="AYL122" s="43"/>
      <c r="AYM122" s="43"/>
      <c r="AYN122" s="43"/>
      <c r="AYO122" s="43"/>
      <c r="AYP122" s="43"/>
      <c r="AYQ122" s="43"/>
      <c r="AYR122" s="43"/>
      <c r="AYS122" s="43"/>
      <c r="AYT122" s="43"/>
      <c r="AYU122" s="43"/>
      <c r="AYV122" s="43"/>
      <c r="AYW122" s="43"/>
      <c r="AYX122" s="43"/>
      <c r="AYY122" s="43"/>
      <c r="AYZ122" s="43"/>
      <c r="AZA122" s="43"/>
      <c r="AZB122" s="43"/>
      <c r="AZC122" s="43"/>
      <c r="AZD122" s="43"/>
      <c r="AZE122" s="43"/>
      <c r="AZF122" s="43"/>
      <c r="AZG122" s="43"/>
      <c r="AZH122" s="43"/>
      <c r="AZI122" s="43"/>
      <c r="AZJ122" s="43"/>
      <c r="AZK122" s="43"/>
      <c r="AZL122" s="43"/>
      <c r="AZM122" s="43"/>
      <c r="AZN122" s="43"/>
      <c r="AZO122" s="43"/>
      <c r="AZP122" s="43"/>
      <c r="AZQ122" s="43"/>
      <c r="AZR122" s="43"/>
      <c r="AZS122" s="43"/>
      <c r="AZT122" s="43"/>
      <c r="AZU122" s="43"/>
      <c r="AZV122" s="43"/>
      <c r="AZW122" s="43"/>
      <c r="AZX122" s="43"/>
      <c r="AZY122" s="43"/>
      <c r="AZZ122" s="43"/>
      <c r="BAA122" s="43"/>
      <c r="BAB122" s="43"/>
      <c r="BAC122" s="43"/>
      <c r="BAD122" s="43"/>
      <c r="BAE122" s="43"/>
      <c r="BAF122" s="43"/>
      <c r="BAG122" s="43"/>
      <c r="BAH122" s="43"/>
      <c r="BAI122" s="43"/>
      <c r="BAJ122" s="43"/>
      <c r="BAK122" s="43"/>
      <c r="BAL122" s="43"/>
      <c r="BAM122" s="43"/>
      <c r="BAN122" s="43"/>
      <c r="BAO122" s="43"/>
      <c r="BAP122" s="43"/>
      <c r="BAQ122" s="43"/>
      <c r="BAR122" s="43"/>
      <c r="BAS122" s="43"/>
      <c r="BAT122" s="43"/>
      <c r="BAU122" s="43"/>
      <c r="BAV122" s="43"/>
      <c r="BAW122" s="43"/>
      <c r="BAX122" s="43"/>
      <c r="BAY122" s="43"/>
      <c r="BAZ122" s="43"/>
      <c r="BBA122" s="43"/>
      <c r="BBB122" s="43"/>
      <c r="BBC122" s="43"/>
      <c r="BBD122" s="43"/>
      <c r="BBE122" s="43"/>
      <c r="BBF122" s="43"/>
      <c r="BBG122" s="43"/>
      <c r="BBH122" s="43"/>
      <c r="BBI122" s="43"/>
      <c r="BBJ122" s="43"/>
      <c r="BBK122" s="43"/>
      <c r="BBL122" s="43"/>
      <c r="BBM122" s="43"/>
      <c r="BBN122" s="43"/>
      <c r="BBO122" s="43"/>
      <c r="BBP122" s="43"/>
      <c r="BBQ122" s="43"/>
      <c r="BBR122" s="43"/>
      <c r="BBS122" s="43"/>
      <c r="BBT122" s="43"/>
      <c r="BBU122" s="43"/>
      <c r="BBV122" s="43"/>
      <c r="BBW122" s="43"/>
      <c r="BBX122" s="43"/>
      <c r="BBY122" s="43"/>
      <c r="BBZ122" s="43"/>
      <c r="BCA122" s="43"/>
      <c r="BCB122" s="43"/>
      <c r="BCC122" s="43"/>
      <c r="BCD122" s="43"/>
      <c r="BCE122" s="43"/>
      <c r="BCF122" s="43"/>
      <c r="BCG122" s="43"/>
      <c r="BCH122" s="43"/>
      <c r="BCI122" s="43"/>
      <c r="BCJ122" s="43"/>
      <c r="BCK122" s="43"/>
      <c r="BCL122" s="43"/>
      <c r="BCM122" s="43"/>
      <c r="BCN122" s="43"/>
      <c r="BCO122" s="43"/>
      <c r="BCP122" s="43"/>
      <c r="BCQ122" s="43"/>
      <c r="BCR122" s="43"/>
      <c r="BCS122" s="43"/>
      <c r="BCT122" s="43"/>
      <c r="BCU122" s="43"/>
      <c r="BCV122" s="43"/>
      <c r="BCW122" s="43"/>
      <c r="BCX122" s="43"/>
      <c r="BCY122" s="43"/>
      <c r="BCZ122" s="43"/>
      <c r="BDA122" s="43"/>
      <c r="BDB122" s="43"/>
      <c r="BDC122" s="43"/>
      <c r="BDD122" s="43"/>
      <c r="BDE122" s="43"/>
      <c r="BDF122" s="43"/>
      <c r="BDG122" s="43"/>
      <c r="BDH122" s="43"/>
      <c r="BDI122" s="43"/>
      <c r="BDJ122" s="43"/>
      <c r="BDK122" s="43"/>
      <c r="BDL122" s="43"/>
      <c r="BDM122" s="43"/>
      <c r="BDN122" s="43"/>
      <c r="BDO122" s="43"/>
      <c r="BDP122" s="43"/>
      <c r="BDQ122" s="43"/>
      <c r="BDR122" s="43"/>
      <c r="BDS122" s="43"/>
      <c r="BDT122" s="43"/>
      <c r="BDU122" s="43"/>
      <c r="BDV122" s="43"/>
      <c r="BDW122" s="43"/>
      <c r="BDX122" s="43"/>
      <c r="BDY122" s="43"/>
      <c r="BDZ122" s="43"/>
      <c r="BEA122" s="43"/>
      <c r="BEB122" s="43"/>
      <c r="BEC122" s="43"/>
      <c r="BED122" s="43"/>
      <c r="BEE122" s="43"/>
      <c r="BEF122" s="43"/>
      <c r="BEG122" s="43"/>
      <c r="BEH122" s="43"/>
      <c r="BEI122" s="43"/>
      <c r="BEJ122" s="43"/>
      <c r="BEK122" s="43"/>
      <c r="BEL122" s="43"/>
      <c r="BEM122" s="43"/>
      <c r="BEN122" s="43"/>
      <c r="BEO122" s="43"/>
      <c r="BEP122" s="43"/>
      <c r="BEQ122" s="43"/>
      <c r="BER122" s="43"/>
      <c r="BES122" s="43"/>
      <c r="BET122" s="43"/>
      <c r="BEU122" s="43"/>
      <c r="BEV122" s="43"/>
      <c r="BEW122" s="43"/>
      <c r="BEX122" s="43"/>
      <c r="BEY122" s="43"/>
      <c r="BEZ122" s="43"/>
      <c r="BFA122" s="43"/>
      <c r="BFB122" s="43"/>
      <c r="BFC122" s="43"/>
      <c r="BFD122" s="43"/>
      <c r="BFE122" s="43"/>
      <c r="BFF122" s="43"/>
      <c r="BFG122" s="43"/>
      <c r="BFH122" s="43"/>
      <c r="BFI122" s="43"/>
      <c r="BFJ122" s="43"/>
      <c r="BFK122" s="43"/>
      <c r="BFL122" s="43"/>
      <c r="BFM122" s="43"/>
      <c r="BFN122" s="43"/>
      <c r="BFO122" s="43"/>
      <c r="BFP122" s="43"/>
      <c r="BFQ122" s="43"/>
      <c r="BFR122" s="43"/>
      <c r="BFS122" s="43"/>
      <c r="BFT122" s="43"/>
      <c r="BFU122" s="43"/>
      <c r="BFV122" s="43"/>
      <c r="BFW122" s="43"/>
      <c r="BFX122" s="43"/>
      <c r="BFY122" s="43"/>
      <c r="BFZ122" s="43"/>
      <c r="BGA122" s="43"/>
      <c r="BGB122" s="43"/>
      <c r="BGC122" s="43"/>
      <c r="BGD122" s="43"/>
      <c r="BGE122" s="43"/>
      <c r="BGF122" s="43"/>
      <c r="BGG122" s="43"/>
      <c r="BGH122" s="43"/>
      <c r="BGI122" s="43"/>
      <c r="BGJ122" s="43"/>
      <c r="BGK122" s="43"/>
      <c r="BGL122" s="43"/>
      <c r="BGM122" s="43"/>
      <c r="BGN122" s="43"/>
      <c r="BGO122" s="43"/>
      <c r="BGP122" s="43"/>
      <c r="BGQ122" s="43"/>
      <c r="BGR122" s="43"/>
      <c r="BGS122" s="43"/>
      <c r="BGT122" s="43"/>
      <c r="BGU122" s="43"/>
      <c r="BGV122" s="43"/>
      <c r="BGW122" s="43"/>
      <c r="BGX122" s="43"/>
      <c r="BGY122" s="43"/>
      <c r="BGZ122" s="43"/>
      <c r="BHA122" s="43"/>
      <c r="BHB122" s="43"/>
      <c r="BHC122" s="43"/>
      <c r="BHD122" s="43"/>
      <c r="BHE122" s="43"/>
      <c r="BHF122" s="43"/>
      <c r="BHG122" s="43"/>
      <c r="BHH122" s="43"/>
      <c r="BHI122" s="43"/>
      <c r="BHJ122" s="43"/>
      <c r="BHK122" s="43"/>
      <c r="BHL122" s="43"/>
      <c r="BHM122" s="43"/>
      <c r="BHN122" s="43"/>
      <c r="BHO122" s="43"/>
      <c r="BHP122" s="43"/>
      <c r="BHQ122" s="43"/>
      <c r="BHR122" s="43"/>
      <c r="BHS122" s="43"/>
      <c r="BHT122" s="43"/>
      <c r="BHU122" s="43"/>
      <c r="BHV122" s="43"/>
      <c r="BHW122" s="43"/>
      <c r="BHX122" s="43"/>
      <c r="BHY122" s="43"/>
      <c r="BHZ122" s="43"/>
      <c r="BIA122" s="43"/>
      <c r="BIB122" s="43"/>
      <c r="BIC122" s="43"/>
      <c r="BID122" s="43"/>
      <c r="BIE122" s="43"/>
      <c r="BIF122" s="43"/>
      <c r="BIG122" s="43"/>
      <c r="BIH122" s="43"/>
      <c r="BII122" s="43"/>
      <c r="BIJ122" s="43"/>
      <c r="BIK122" s="43"/>
      <c r="BIL122" s="43"/>
      <c r="BIM122" s="43"/>
      <c r="BIN122" s="43"/>
      <c r="BIO122" s="43"/>
      <c r="BIP122" s="43"/>
      <c r="BIQ122" s="43"/>
      <c r="BIR122" s="43"/>
      <c r="BIS122" s="43"/>
      <c r="BIT122" s="43"/>
      <c r="BIU122" s="43"/>
      <c r="BIV122" s="43"/>
      <c r="BIW122" s="43"/>
      <c r="BIX122" s="43"/>
      <c r="BIY122" s="43"/>
      <c r="BIZ122" s="43"/>
      <c r="BJA122" s="43"/>
      <c r="BJB122" s="43"/>
      <c r="BJC122" s="43"/>
      <c r="BJD122" s="43"/>
      <c r="BJE122" s="43"/>
      <c r="BJF122" s="43"/>
      <c r="BJG122" s="43"/>
      <c r="BJH122" s="43"/>
      <c r="BJI122" s="43"/>
      <c r="BJJ122" s="43"/>
      <c r="BJK122" s="43"/>
      <c r="BJL122" s="43"/>
      <c r="BJM122" s="43"/>
      <c r="BJN122" s="43"/>
      <c r="BJO122" s="43"/>
      <c r="BJP122" s="43"/>
      <c r="BJQ122" s="43"/>
      <c r="BJR122" s="43"/>
      <c r="BJS122" s="43"/>
      <c r="BJT122" s="43"/>
      <c r="BJU122" s="43"/>
      <c r="BJV122" s="43"/>
      <c r="BJW122" s="43"/>
      <c r="BJX122" s="43"/>
      <c r="BJY122" s="43"/>
      <c r="BJZ122" s="43"/>
      <c r="BKA122" s="43"/>
      <c r="BKB122" s="43"/>
      <c r="BKC122" s="43"/>
      <c r="BKD122" s="43"/>
      <c r="BKE122" s="43"/>
      <c r="BKF122" s="43"/>
      <c r="BKG122" s="43"/>
      <c r="BKH122" s="43"/>
      <c r="BKI122" s="43"/>
      <c r="BKJ122" s="43"/>
      <c r="BKK122" s="43"/>
      <c r="BKL122" s="43"/>
      <c r="BKM122" s="43"/>
      <c r="BKN122" s="43"/>
      <c r="BKO122" s="43"/>
      <c r="BKP122" s="43"/>
      <c r="BKQ122" s="43"/>
      <c r="BKR122" s="43"/>
      <c r="BKS122" s="43"/>
      <c r="BKT122" s="43"/>
      <c r="BKU122" s="43"/>
      <c r="BKV122" s="43"/>
      <c r="BKW122" s="43"/>
      <c r="BKX122" s="43"/>
      <c r="BKY122" s="43"/>
      <c r="BKZ122" s="43"/>
      <c r="BLA122" s="43"/>
      <c r="BLB122" s="43"/>
      <c r="BLC122" s="43"/>
      <c r="BLD122" s="43"/>
      <c r="BLE122" s="43"/>
      <c r="BLF122" s="43"/>
      <c r="BLG122" s="43"/>
      <c r="BLH122" s="43"/>
      <c r="BLI122" s="43"/>
      <c r="BLJ122" s="43"/>
      <c r="BLK122" s="43"/>
      <c r="BLL122" s="43"/>
      <c r="BLM122" s="43"/>
      <c r="BLN122" s="43"/>
      <c r="BLO122" s="43"/>
      <c r="BLP122" s="43"/>
      <c r="BLQ122" s="43"/>
      <c r="BLR122" s="43"/>
      <c r="BLS122" s="43"/>
      <c r="BLT122" s="43"/>
      <c r="BLU122" s="43"/>
      <c r="BLV122" s="43"/>
      <c r="BLW122" s="43"/>
      <c r="BLX122" s="43"/>
      <c r="BLY122" s="43"/>
      <c r="BLZ122" s="43"/>
      <c r="BMA122" s="43"/>
      <c r="BMB122" s="43"/>
      <c r="BMC122" s="43"/>
      <c r="BMD122" s="43"/>
      <c r="BME122" s="43"/>
      <c r="BMF122" s="43"/>
      <c r="BMG122" s="43"/>
      <c r="BMH122" s="43"/>
      <c r="BMI122" s="43"/>
      <c r="BMJ122" s="43"/>
      <c r="BMK122" s="43"/>
      <c r="BML122" s="43"/>
      <c r="BMM122" s="43"/>
      <c r="BMN122" s="43"/>
      <c r="BMO122" s="43"/>
      <c r="BMP122" s="43"/>
      <c r="BMQ122" s="43"/>
      <c r="BMR122" s="43"/>
      <c r="BMS122" s="43"/>
      <c r="BMT122" s="43"/>
      <c r="BMU122" s="43"/>
      <c r="BMV122" s="43"/>
      <c r="BMW122" s="43"/>
      <c r="BMX122" s="43"/>
      <c r="BMY122" s="43"/>
      <c r="BMZ122" s="43"/>
      <c r="BNA122" s="43"/>
      <c r="BNB122" s="43"/>
      <c r="BNC122" s="43"/>
      <c r="BND122" s="43"/>
      <c r="BNE122" s="43"/>
      <c r="BNF122" s="43"/>
      <c r="BNG122" s="43"/>
      <c r="BNH122" s="43"/>
      <c r="BNI122" s="43"/>
      <c r="BNJ122" s="43"/>
      <c r="BNK122" s="43"/>
      <c r="BNL122" s="43"/>
      <c r="BNM122" s="43"/>
      <c r="BNN122" s="43"/>
      <c r="BNO122" s="43"/>
      <c r="BNP122" s="43"/>
      <c r="BNQ122" s="43"/>
      <c r="BNR122" s="43"/>
      <c r="BNS122" s="43"/>
      <c r="BNT122" s="43"/>
      <c r="BNU122" s="43"/>
      <c r="BNV122" s="43"/>
      <c r="BNW122" s="43"/>
      <c r="BNX122" s="43"/>
      <c r="BNY122" s="43"/>
      <c r="BNZ122" s="43"/>
      <c r="BOA122" s="43"/>
      <c r="BOB122" s="43"/>
      <c r="BOC122" s="43"/>
      <c r="BOD122" s="43"/>
      <c r="BOE122" s="43"/>
      <c r="BOF122" s="43"/>
      <c r="BOG122" s="43"/>
      <c r="BOH122" s="43"/>
      <c r="BOI122" s="43"/>
      <c r="BOJ122" s="43"/>
      <c r="BOK122" s="43"/>
      <c r="BOL122" s="43"/>
      <c r="BOM122" s="43"/>
      <c r="BON122" s="43"/>
      <c r="BOO122" s="43"/>
      <c r="BOP122" s="43"/>
      <c r="BOQ122" s="43"/>
      <c r="BOR122" s="43"/>
      <c r="BOS122" s="43"/>
      <c r="BOT122" s="43"/>
      <c r="BOU122" s="43"/>
      <c r="BOV122" s="43"/>
      <c r="BOW122" s="43"/>
      <c r="BOX122" s="43"/>
      <c r="BOY122" s="43"/>
      <c r="BOZ122" s="43"/>
      <c r="BPA122" s="43"/>
      <c r="BPB122" s="43"/>
      <c r="BPC122" s="43"/>
      <c r="BPD122" s="43"/>
      <c r="BPE122" s="43"/>
      <c r="BPF122" s="43"/>
      <c r="BPG122" s="43"/>
      <c r="BPH122" s="43"/>
      <c r="BPI122" s="43"/>
      <c r="BPJ122" s="43"/>
      <c r="BPK122" s="43"/>
      <c r="BPL122" s="43"/>
      <c r="BPM122" s="43"/>
      <c r="BPN122" s="43"/>
      <c r="BPO122" s="43"/>
      <c r="BPP122" s="43"/>
      <c r="BPQ122" s="43"/>
      <c r="BPR122" s="43"/>
      <c r="BPS122" s="43"/>
      <c r="BPT122" s="43"/>
      <c r="BPU122" s="43"/>
      <c r="BPV122" s="43"/>
      <c r="BPW122" s="43"/>
      <c r="BPX122" s="43"/>
      <c r="BPY122" s="43"/>
      <c r="BPZ122" s="43"/>
      <c r="BQA122" s="43"/>
      <c r="BQB122" s="43"/>
      <c r="BQC122" s="43"/>
      <c r="BQD122" s="43"/>
      <c r="BQE122" s="43"/>
      <c r="BQF122" s="43"/>
      <c r="BQG122" s="43"/>
      <c r="BQH122" s="43"/>
      <c r="BQI122" s="43"/>
      <c r="BQJ122" s="43"/>
      <c r="BQK122" s="43"/>
      <c r="BQL122" s="43"/>
      <c r="BQM122" s="43"/>
      <c r="BQN122" s="43"/>
      <c r="BQO122" s="43"/>
      <c r="BQP122" s="43"/>
      <c r="BQQ122" s="43"/>
      <c r="BQR122" s="43"/>
      <c r="BQS122" s="43"/>
      <c r="BQT122" s="43"/>
      <c r="BQU122" s="43"/>
      <c r="BQV122" s="43"/>
      <c r="BQW122" s="43"/>
      <c r="BQX122" s="43"/>
      <c r="BQY122" s="43"/>
      <c r="BQZ122" s="43"/>
      <c r="BRA122" s="43"/>
      <c r="BRB122" s="43"/>
      <c r="BRC122" s="43"/>
      <c r="BRD122" s="43"/>
      <c r="BRE122" s="43"/>
      <c r="BRF122" s="43"/>
      <c r="BRG122" s="43"/>
      <c r="BRH122" s="43"/>
      <c r="BRI122" s="43"/>
      <c r="BRJ122" s="43"/>
      <c r="BRK122" s="43"/>
      <c r="BRL122" s="43"/>
      <c r="BRM122" s="43"/>
      <c r="BRN122" s="43"/>
      <c r="BRO122" s="43"/>
      <c r="BRP122" s="43"/>
      <c r="BRQ122" s="43"/>
      <c r="BRR122" s="43"/>
      <c r="BRS122" s="43"/>
      <c r="BRT122" s="43"/>
      <c r="BRU122" s="43"/>
      <c r="BRV122" s="43"/>
      <c r="BRW122" s="43"/>
      <c r="BRX122" s="43"/>
      <c r="BRY122" s="43"/>
      <c r="BRZ122" s="43"/>
      <c r="BSA122" s="43"/>
      <c r="BSB122" s="43"/>
      <c r="BSC122" s="43"/>
      <c r="BSD122" s="43"/>
      <c r="BSE122" s="43"/>
      <c r="BSF122" s="43"/>
      <c r="BSG122" s="43"/>
      <c r="BSH122" s="43"/>
      <c r="BSI122" s="43"/>
      <c r="BSJ122" s="43"/>
      <c r="BSK122" s="43"/>
      <c r="BSL122" s="43"/>
      <c r="BSM122" s="43"/>
      <c r="BSN122" s="43"/>
      <c r="BSO122" s="43"/>
      <c r="BSP122" s="43"/>
      <c r="BSQ122" s="43"/>
      <c r="BSR122" s="43"/>
      <c r="BSS122" s="43"/>
      <c r="BST122" s="43"/>
      <c r="BSU122" s="43"/>
      <c r="BSV122" s="43"/>
      <c r="BSW122" s="43"/>
      <c r="BSX122" s="43"/>
      <c r="BSY122" s="43"/>
      <c r="BSZ122" s="43"/>
      <c r="BTA122" s="43"/>
      <c r="BTB122" s="43"/>
      <c r="BTC122" s="43"/>
      <c r="BTD122" s="43"/>
      <c r="BTE122" s="43"/>
      <c r="BTF122" s="43"/>
      <c r="BTG122" s="43"/>
      <c r="BTH122" s="43"/>
      <c r="BTI122" s="43"/>
      <c r="BTJ122" s="43"/>
      <c r="BTK122" s="43"/>
      <c r="BTL122" s="43"/>
      <c r="BTM122" s="43"/>
      <c r="BTN122" s="43"/>
      <c r="BTO122" s="43"/>
      <c r="BTP122" s="43"/>
      <c r="BTQ122" s="43"/>
      <c r="BTR122" s="43"/>
      <c r="BTS122" s="43"/>
      <c r="BTT122" s="43"/>
      <c r="BTU122" s="43"/>
      <c r="BTV122" s="43"/>
      <c r="BTW122" s="43"/>
      <c r="BTX122" s="43"/>
      <c r="BTY122" s="43"/>
      <c r="BTZ122" s="43"/>
      <c r="BUA122" s="43"/>
      <c r="BUB122" s="43"/>
      <c r="BUC122" s="43"/>
      <c r="BUD122" s="43"/>
      <c r="BUE122" s="43"/>
      <c r="BUF122" s="43"/>
      <c r="BUG122" s="43"/>
      <c r="BUH122" s="43"/>
      <c r="BUI122" s="43"/>
      <c r="BUJ122" s="43"/>
      <c r="BUK122" s="43"/>
      <c r="BUL122" s="43"/>
      <c r="BUM122" s="43"/>
      <c r="BUN122" s="43"/>
      <c r="BUO122" s="43"/>
      <c r="BUP122" s="43"/>
      <c r="BUQ122" s="43"/>
      <c r="BUR122" s="43"/>
      <c r="BUS122" s="43"/>
      <c r="BUT122" s="43"/>
      <c r="BUU122" s="43"/>
      <c r="BUV122" s="43"/>
      <c r="BUW122" s="43"/>
      <c r="BUX122" s="43"/>
      <c r="BUY122" s="43"/>
      <c r="BUZ122" s="43"/>
      <c r="BVA122" s="43"/>
      <c r="BVB122" s="43"/>
      <c r="BVC122" s="43"/>
      <c r="BVD122" s="43"/>
      <c r="BVE122" s="43"/>
      <c r="BVF122" s="43"/>
      <c r="BVG122" s="43"/>
      <c r="BVH122" s="43"/>
      <c r="BVI122" s="43"/>
      <c r="BVJ122" s="43"/>
      <c r="BVK122" s="43"/>
      <c r="BVL122" s="43"/>
      <c r="BVM122" s="43"/>
      <c r="BVN122" s="43"/>
      <c r="BVO122" s="43"/>
      <c r="BVP122" s="43"/>
      <c r="BVQ122" s="43"/>
      <c r="BVR122" s="43"/>
      <c r="BVS122" s="43"/>
      <c r="BVT122" s="43"/>
      <c r="BVU122" s="43"/>
      <c r="BVV122" s="43"/>
      <c r="BVW122" s="43"/>
      <c r="BVX122" s="43"/>
      <c r="BVY122" s="43"/>
      <c r="BVZ122" s="43"/>
      <c r="BWA122" s="43"/>
      <c r="BWB122" s="43"/>
      <c r="BWC122" s="43"/>
      <c r="BWD122" s="43"/>
      <c r="BWE122" s="43"/>
      <c r="BWF122" s="43"/>
      <c r="BWG122" s="43"/>
      <c r="BWH122" s="43"/>
      <c r="BWI122" s="43"/>
      <c r="BWJ122" s="43"/>
      <c r="BWK122" s="43"/>
      <c r="BWL122" s="43"/>
      <c r="BWM122" s="43"/>
      <c r="BWN122" s="43"/>
      <c r="BWO122" s="43"/>
      <c r="BWP122" s="43"/>
      <c r="BWQ122" s="43"/>
      <c r="BWR122" s="43"/>
      <c r="BWS122" s="43"/>
      <c r="BWT122" s="43"/>
      <c r="BWU122" s="43"/>
      <c r="BWV122" s="43"/>
      <c r="BWW122" s="43"/>
      <c r="BWX122" s="43"/>
      <c r="BWY122" s="43"/>
      <c r="BWZ122" s="43"/>
      <c r="BXA122" s="43"/>
      <c r="BXB122" s="43"/>
      <c r="BXC122" s="43"/>
      <c r="BXD122" s="43"/>
      <c r="BXE122" s="43"/>
      <c r="BXF122" s="43"/>
      <c r="BXG122" s="43"/>
      <c r="BXH122" s="43"/>
      <c r="BXI122" s="43"/>
      <c r="BXJ122" s="43"/>
      <c r="BXK122" s="43"/>
      <c r="BXL122" s="43"/>
      <c r="BXM122" s="43"/>
      <c r="BXN122" s="43"/>
      <c r="BXO122" s="43"/>
      <c r="BXP122" s="43"/>
      <c r="BXQ122" s="43"/>
      <c r="BXR122" s="43"/>
      <c r="BXS122" s="43"/>
      <c r="BXT122" s="43"/>
      <c r="BXU122" s="43"/>
      <c r="BXV122" s="43"/>
      <c r="BXW122" s="43"/>
      <c r="BXX122" s="43"/>
      <c r="BXY122" s="43"/>
      <c r="BXZ122" s="43"/>
      <c r="BYA122" s="43"/>
      <c r="BYB122" s="43"/>
      <c r="BYC122" s="43"/>
      <c r="BYD122" s="43"/>
      <c r="BYE122" s="43"/>
      <c r="BYF122" s="43"/>
      <c r="BYG122" s="43"/>
      <c r="BYH122" s="43"/>
      <c r="BYI122" s="43"/>
      <c r="BYJ122" s="43"/>
      <c r="BYK122" s="43"/>
      <c r="BYL122" s="43"/>
      <c r="BYM122" s="43"/>
      <c r="BYN122" s="43"/>
      <c r="BYO122" s="43"/>
      <c r="BYP122" s="43"/>
      <c r="BYQ122" s="43"/>
      <c r="BYR122" s="43"/>
      <c r="BYS122" s="43"/>
      <c r="BYT122" s="43"/>
      <c r="BYU122" s="43"/>
      <c r="BYV122" s="43"/>
      <c r="BYW122" s="43"/>
      <c r="BYX122" s="43"/>
      <c r="BYY122" s="43"/>
      <c r="BYZ122" s="43"/>
      <c r="BZA122" s="43"/>
      <c r="BZB122" s="43"/>
      <c r="BZC122" s="43"/>
      <c r="BZD122" s="43"/>
      <c r="BZE122" s="43"/>
      <c r="BZF122" s="43"/>
      <c r="BZG122" s="43"/>
      <c r="BZH122" s="43"/>
      <c r="BZI122" s="43"/>
      <c r="BZJ122" s="43"/>
      <c r="BZK122" s="43"/>
      <c r="BZL122" s="43"/>
      <c r="BZM122" s="43"/>
      <c r="BZN122" s="43"/>
      <c r="BZO122" s="43"/>
      <c r="BZP122" s="43"/>
      <c r="BZQ122" s="43"/>
      <c r="BZR122" s="43"/>
      <c r="BZS122" s="43"/>
      <c r="BZT122" s="43"/>
      <c r="BZU122" s="43"/>
      <c r="BZV122" s="43"/>
      <c r="BZW122" s="43"/>
      <c r="BZX122" s="43"/>
      <c r="BZY122" s="43"/>
      <c r="BZZ122" s="43"/>
      <c r="CAA122" s="43"/>
      <c r="CAB122" s="43"/>
      <c r="CAC122" s="43"/>
      <c r="CAD122" s="43"/>
      <c r="CAE122" s="43"/>
      <c r="CAF122" s="43"/>
      <c r="CAG122" s="43"/>
      <c r="CAH122" s="43"/>
      <c r="CAI122" s="43"/>
      <c r="CAJ122" s="43"/>
      <c r="CAK122" s="43"/>
      <c r="CAL122" s="43"/>
      <c r="CAM122" s="43"/>
      <c r="CAN122" s="43"/>
      <c r="CAO122" s="43"/>
      <c r="CAP122" s="43"/>
      <c r="CAQ122" s="43"/>
      <c r="CAR122" s="43"/>
      <c r="CAS122" s="43"/>
      <c r="CAT122" s="43"/>
      <c r="CAU122" s="43"/>
      <c r="CAV122" s="43"/>
      <c r="CAW122" s="43"/>
      <c r="CAX122" s="43"/>
      <c r="CAY122" s="43"/>
      <c r="CAZ122" s="43"/>
      <c r="CBA122" s="43"/>
      <c r="CBB122" s="43"/>
      <c r="CBC122" s="43"/>
      <c r="CBD122" s="43"/>
      <c r="CBE122" s="43"/>
      <c r="CBF122" s="43"/>
      <c r="CBG122" s="43"/>
      <c r="CBH122" s="43"/>
      <c r="CBI122" s="43"/>
      <c r="CBJ122" s="43"/>
      <c r="CBK122" s="43"/>
      <c r="CBL122" s="43"/>
      <c r="CBM122" s="43"/>
      <c r="CBN122" s="43"/>
      <c r="CBO122" s="43"/>
      <c r="CBP122" s="43"/>
      <c r="CBQ122" s="43"/>
      <c r="CBR122" s="43"/>
      <c r="CBS122" s="43"/>
      <c r="CBT122" s="43"/>
      <c r="CBU122" s="43"/>
      <c r="CBV122" s="43"/>
      <c r="CBW122" s="43"/>
      <c r="CBX122" s="43"/>
      <c r="CBY122" s="43"/>
      <c r="CBZ122" s="43"/>
      <c r="CCA122" s="43"/>
      <c r="CCB122" s="43"/>
      <c r="CCC122" s="43"/>
      <c r="CCD122" s="43"/>
      <c r="CCE122" s="43"/>
      <c r="CCF122" s="43"/>
      <c r="CCG122" s="43"/>
      <c r="CCH122" s="43"/>
      <c r="CCI122" s="43"/>
      <c r="CCJ122" s="43"/>
      <c r="CCK122" s="43"/>
      <c r="CCL122" s="43"/>
      <c r="CCM122" s="43"/>
      <c r="CCN122" s="43"/>
      <c r="CCO122" s="43"/>
      <c r="CCP122" s="43"/>
      <c r="CCQ122" s="43"/>
      <c r="CCR122" s="43"/>
      <c r="CCS122" s="43"/>
      <c r="CCT122" s="43"/>
      <c r="CCU122" s="43"/>
      <c r="CCV122" s="43"/>
      <c r="CCW122" s="43"/>
      <c r="CCX122" s="43"/>
      <c r="CCY122" s="43"/>
      <c r="CCZ122" s="43"/>
      <c r="CDA122" s="43"/>
      <c r="CDB122" s="43"/>
      <c r="CDC122" s="43"/>
      <c r="CDD122" s="43"/>
      <c r="CDE122" s="43"/>
      <c r="CDF122" s="43"/>
      <c r="CDG122" s="43"/>
      <c r="CDH122" s="43"/>
      <c r="CDI122" s="43"/>
      <c r="CDJ122" s="43"/>
      <c r="CDK122" s="43"/>
      <c r="CDL122" s="43"/>
      <c r="CDM122" s="43"/>
      <c r="CDN122" s="43"/>
      <c r="CDO122" s="43"/>
      <c r="CDP122" s="43"/>
      <c r="CDQ122" s="43"/>
      <c r="CDR122" s="43"/>
      <c r="CDS122" s="43"/>
      <c r="CDT122" s="43"/>
      <c r="CDU122" s="43"/>
      <c r="CDV122" s="43"/>
      <c r="CDW122" s="43"/>
      <c r="CDX122" s="43"/>
      <c r="CDY122" s="43"/>
      <c r="CDZ122" s="43"/>
      <c r="CEA122" s="43"/>
      <c r="CEB122" s="43"/>
      <c r="CEC122" s="43"/>
      <c r="CED122" s="43"/>
      <c r="CEE122" s="43"/>
      <c r="CEF122" s="43"/>
      <c r="CEG122" s="43"/>
      <c r="CEH122" s="43"/>
      <c r="CEI122" s="43"/>
      <c r="CEJ122" s="43"/>
      <c r="CEK122" s="43"/>
      <c r="CEL122" s="43"/>
      <c r="CEM122" s="43"/>
      <c r="CEN122" s="43"/>
      <c r="CEO122" s="43"/>
      <c r="CEP122" s="43"/>
      <c r="CEQ122" s="43"/>
      <c r="CER122" s="43"/>
      <c r="CES122" s="43"/>
      <c r="CET122" s="43"/>
      <c r="CEU122" s="43"/>
      <c r="CEV122" s="43"/>
      <c r="CEW122" s="43"/>
      <c r="CEX122" s="43"/>
      <c r="CEY122" s="43"/>
      <c r="CEZ122" s="43"/>
      <c r="CFA122" s="43"/>
      <c r="CFB122" s="43"/>
      <c r="CFC122" s="43"/>
      <c r="CFD122" s="43"/>
      <c r="CFE122" s="43"/>
      <c r="CFF122" s="43"/>
      <c r="CFG122" s="43"/>
      <c r="CFH122" s="43"/>
      <c r="CFI122" s="43"/>
      <c r="CFJ122" s="43"/>
      <c r="CFK122" s="43"/>
      <c r="CFL122" s="43"/>
      <c r="CFM122" s="43"/>
      <c r="CFN122" s="43"/>
      <c r="CFO122" s="43"/>
      <c r="CFP122" s="43"/>
      <c r="CFQ122" s="43"/>
      <c r="CFR122" s="43"/>
      <c r="CFS122" s="43"/>
      <c r="CFT122" s="43"/>
      <c r="CFU122" s="43"/>
      <c r="CFV122" s="43"/>
      <c r="CFW122" s="43"/>
      <c r="CFX122" s="43"/>
      <c r="CFY122" s="43"/>
      <c r="CFZ122" s="43"/>
      <c r="CGA122" s="43"/>
      <c r="CGB122" s="43"/>
      <c r="CGC122" s="43"/>
      <c r="CGD122" s="43"/>
      <c r="CGE122" s="43"/>
      <c r="CGF122" s="43"/>
      <c r="CGG122" s="43"/>
      <c r="CGH122" s="43"/>
      <c r="CGI122" s="43"/>
      <c r="CGJ122" s="43"/>
      <c r="CGK122" s="43"/>
      <c r="CGL122" s="43"/>
      <c r="CGM122" s="43"/>
      <c r="CGN122" s="43"/>
      <c r="CGO122" s="43"/>
      <c r="CGP122" s="43"/>
      <c r="CGQ122" s="43"/>
      <c r="CGR122" s="43"/>
      <c r="CGS122" s="43"/>
      <c r="CGT122" s="43"/>
      <c r="CGU122" s="43"/>
      <c r="CGV122" s="43"/>
      <c r="CGW122" s="43"/>
      <c r="CGX122" s="43"/>
      <c r="CGY122" s="43"/>
      <c r="CGZ122" s="43"/>
      <c r="CHA122" s="43"/>
      <c r="CHB122" s="43"/>
      <c r="CHC122" s="43"/>
      <c r="CHD122" s="43"/>
      <c r="CHE122" s="43"/>
      <c r="CHF122" s="43"/>
      <c r="CHG122" s="43"/>
      <c r="CHH122" s="43"/>
      <c r="CHI122" s="43"/>
      <c r="CHJ122" s="43"/>
      <c r="CHK122" s="43"/>
      <c r="CHL122" s="43"/>
      <c r="CHM122" s="43"/>
      <c r="CHN122" s="43"/>
      <c r="CHO122" s="43"/>
      <c r="CHP122" s="43"/>
      <c r="CHQ122" s="43"/>
      <c r="CHR122" s="43"/>
      <c r="CHS122" s="43"/>
      <c r="CHT122" s="43"/>
      <c r="CHU122" s="43"/>
      <c r="CHV122" s="43"/>
      <c r="CHW122" s="43"/>
      <c r="CHX122" s="43"/>
      <c r="CHY122" s="43"/>
      <c r="CHZ122" s="43"/>
      <c r="CIA122" s="43"/>
      <c r="CIB122" s="43"/>
      <c r="CIC122" s="43"/>
      <c r="CID122" s="43"/>
      <c r="CIE122" s="43"/>
      <c r="CIF122" s="43"/>
      <c r="CIG122" s="43"/>
      <c r="CIH122" s="43"/>
      <c r="CII122" s="43"/>
      <c r="CIJ122" s="43"/>
      <c r="CIK122" s="43"/>
      <c r="CIL122" s="43"/>
      <c r="CIM122" s="43"/>
      <c r="CIN122" s="43"/>
      <c r="CIO122" s="43"/>
      <c r="CIP122" s="43"/>
      <c r="CIQ122" s="43"/>
      <c r="CIR122" s="43"/>
      <c r="CIS122" s="43"/>
      <c r="CIT122" s="43"/>
      <c r="CIU122" s="43"/>
      <c r="CIV122" s="43"/>
      <c r="CIW122" s="43"/>
      <c r="CIX122" s="43"/>
      <c r="CIY122" s="43"/>
      <c r="CIZ122" s="43"/>
      <c r="CJA122" s="43"/>
      <c r="CJB122" s="43"/>
      <c r="CJC122" s="43"/>
      <c r="CJD122" s="43"/>
      <c r="CJE122" s="43"/>
      <c r="CJF122" s="43"/>
      <c r="CJG122" s="43"/>
      <c r="CJH122" s="43"/>
      <c r="CJI122" s="43"/>
      <c r="CJJ122" s="43"/>
      <c r="CJK122" s="43"/>
      <c r="CJL122" s="43"/>
      <c r="CJM122" s="43"/>
      <c r="CJN122" s="43"/>
      <c r="CJO122" s="43"/>
      <c r="CJP122" s="43"/>
      <c r="CJQ122" s="43"/>
      <c r="CJR122" s="43"/>
      <c r="CJS122" s="43"/>
      <c r="CJT122" s="43"/>
      <c r="CJU122" s="43"/>
      <c r="CJV122" s="43"/>
      <c r="CJW122" s="43"/>
      <c r="CJX122" s="43"/>
      <c r="CJY122" s="43"/>
      <c r="CJZ122" s="43"/>
      <c r="CKA122" s="43"/>
      <c r="CKB122" s="43"/>
      <c r="CKC122" s="43"/>
      <c r="CKD122" s="43"/>
      <c r="CKE122" s="43"/>
      <c r="CKF122" s="43"/>
      <c r="CKG122" s="43"/>
      <c r="CKH122" s="43"/>
      <c r="CKI122" s="43"/>
      <c r="CKJ122" s="43"/>
      <c r="CKK122" s="43"/>
      <c r="CKL122" s="43"/>
      <c r="CKM122" s="43"/>
      <c r="CKN122" s="43"/>
      <c r="CKO122" s="43"/>
      <c r="CKP122" s="43"/>
      <c r="CKQ122" s="43"/>
      <c r="CKR122" s="43"/>
      <c r="CKS122" s="43"/>
      <c r="CKT122" s="43"/>
      <c r="CKU122" s="43"/>
      <c r="CKV122" s="43"/>
      <c r="CKW122" s="43"/>
      <c r="CKX122" s="43"/>
      <c r="CKY122" s="43"/>
      <c r="CKZ122" s="43"/>
      <c r="CLA122" s="43"/>
      <c r="CLB122" s="43"/>
      <c r="CLC122" s="43"/>
      <c r="CLD122" s="43"/>
      <c r="CLE122" s="43"/>
      <c r="CLF122" s="43"/>
      <c r="CLG122" s="43"/>
      <c r="CLH122" s="43"/>
      <c r="CLI122" s="43"/>
      <c r="CLJ122" s="43"/>
      <c r="CLK122" s="43"/>
      <c r="CLL122" s="43"/>
      <c r="CLM122" s="43"/>
      <c r="CLN122" s="43"/>
      <c r="CLO122" s="43"/>
      <c r="CLP122" s="43"/>
      <c r="CLQ122" s="43"/>
      <c r="CLR122" s="43"/>
      <c r="CLS122" s="43"/>
      <c r="CLT122" s="43"/>
      <c r="CLU122" s="43"/>
      <c r="CLV122" s="43"/>
      <c r="CLW122" s="43"/>
      <c r="CLX122" s="43"/>
      <c r="CLY122" s="43"/>
      <c r="CLZ122" s="43"/>
      <c r="CMA122" s="43"/>
      <c r="CMB122" s="43"/>
      <c r="CMC122" s="43"/>
      <c r="CMD122" s="43"/>
      <c r="CME122" s="43"/>
      <c r="CMF122" s="43"/>
      <c r="CMG122" s="43"/>
      <c r="CMH122" s="43"/>
      <c r="CMI122" s="43"/>
      <c r="CMJ122" s="43"/>
      <c r="CMK122" s="43"/>
      <c r="CML122" s="43"/>
      <c r="CMM122" s="43"/>
      <c r="CMN122" s="43"/>
      <c r="CMO122" s="43"/>
      <c r="CMP122" s="43"/>
      <c r="CMQ122" s="43"/>
      <c r="CMR122" s="43"/>
      <c r="CMS122" s="43"/>
      <c r="CMT122" s="43"/>
      <c r="CMU122" s="43"/>
      <c r="CMV122" s="43"/>
      <c r="CMW122" s="43"/>
      <c r="CMX122" s="43"/>
      <c r="CMY122" s="43"/>
      <c r="CMZ122" s="43"/>
      <c r="CNA122" s="43"/>
      <c r="CNB122" s="43"/>
      <c r="CNC122" s="43"/>
      <c r="CND122" s="43"/>
      <c r="CNE122" s="43"/>
      <c r="CNF122" s="43"/>
      <c r="CNG122" s="43"/>
      <c r="CNH122" s="43"/>
      <c r="CNI122" s="43"/>
      <c r="CNJ122" s="43"/>
      <c r="CNK122" s="43"/>
      <c r="CNL122" s="43"/>
      <c r="CNM122" s="43"/>
      <c r="CNN122" s="43"/>
      <c r="CNO122" s="43"/>
      <c r="CNP122" s="43"/>
      <c r="CNQ122" s="43"/>
      <c r="CNR122" s="43"/>
      <c r="CNS122" s="43"/>
      <c r="CNT122" s="43"/>
      <c r="CNU122" s="43"/>
      <c r="CNV122" s="43"/>
      <c r="CNW122" s="43"/>
      <c r="CNX122" s="43"/>
      <c r="CNY122" s="43"/>
      <c r="CNZ122" s="43"/>
      <c r="COA122" s="43"/>
      <c r="COB122" s="43"/>
      <c r="COC122" s="43"/>
      <c r="COD122" s="43"/>
      <c r="COE122" s="43"/>
      <c r="COF122" s="43"/>
      <c r="COG122" s="43"/>
      <c r="COH122" s="43"/>
      <c r="COI122" s="43"/>
      <c r="COJ122" s="43"/>
      <c r="COK122" s="43"/>
      <c r="COL122" s="43"/>
      <c r="COM122" s="43"/>
      <c r="CON122" s="43"/>
      <c r="COO122" s="43"/>
      <c r="COP122" s="43"/>
      <c r="COQ122" s="43"/>
      <c r="COR122" s="43"/>
      <c r="COS122" s="43"/>
      <c r="COT122" s="43"/>
      <c r="COU122" s="43"/>
      <c r="COV122" s="43"/>
      <c r="COW122" s="43"/>
      <c r="COX122" s="43"/>
      <c r="COY122" s="43"/>
      <c r="COZ122" s="43"/>
      <c r="CPA122" s="43"/>
      <c r="CPB122" s="43"/>
      <c r="CPC122" s="43"/>
      <c r="CPD122" s="43"/>
      <c r="CPE122" s="43"/>
      <c r="CPF122" s="43"/>
      <c r="CPG122" s="43"/>
      <c r="CPH122" s="43"/>
      <c r="CPI122" s="43"/>
      <c r="CPJ122" s="43"/>
      <c r="CPK122" s="43"/>
      <c r="CPL122" s="43"/>
      <c r="CPM122" s="43"/>
      <c r="CPN122" s="43"/>
      <c r="CPO122" s="43"/>
      <c r="CPP122" s="43"/>
      <c r="CPQ122" s="43"/>
      <c r="CPR122" s="43"/>
      <c r="CPS122" s="43"/>
      <c r="CPT122" s="43"/>
      <c r="CPU122" s="43"/>
      <c r="CPV122" s="43"/>
      <c r="CPW122" s="43"/>
      <c r="CPX122" s="43"/>
      <c r="CPY122" s="43"/>
      <c r="CPZ122" s="43"/>
      <c r="CQA122" s="43"/>
      <c r="CQB122" s="43"/>
      <c r="CQC122" s="43"/>
      <c r="CQD122" s="43"/>
      <c r="CQE122" s="43"/>
      <c r="CQF122" s="43"/>
      <c r="CQG122" s="43"/>
      <c r="CQH122" s="43"/>
      <c r="CQI122" s="43"/>
      <c r="CQJ122" s="43"/>
      <c r="CQK122" s="43"/>
      <c r="CQL122" s="43"/>
      <c r="CQM122" s="43"/>
      <c r="CQN122" s="43"/>
      <c r="CQO122" s="43"/>
      <c r="CQP122" s="43"/>
      <c r="CQQ122" s="43"/>
      <c r="CQR122" s="43"/>
      <c r="CQS122" s="43"/>
      <c r="CQT122" s="43"/>
      <c r="CQU122" s="43"/>
      <c r="CQV122" s="43"/>
      <c r="CQW122" s="43"/>
      <c r="CQX122" s="43"/>
      <c r="CQY122" s="43"/>
      <c r="CQZ122" s="43"/>
      <c r="CRA122" s="43"/>
      <c r="CRB122" s="43"/>
      <c r="CRC122" s="43"/>
      <c r="CRD122" s="43"/>
      <c r="CRE122" s="43"/>
      <c r="CRF122" s="43"/>
      <c r="CRG122" s="43"/>
      <c r="CRH122" s="43"/>
      <c r="CRI122" s="43"/>
      <c r="CRJ122" s="43"/>
      <c r="CRK122" s="43"/>
      <c r="CRL122" s="43"/>
      <c r="CRM122" s="43"/>
      <c r="CRN122" s="43"/>
      <c r="CRO122" s="43"/>
      <c r="CRP122" s="43"/>
      <c r="CRQ122" s="43"/>
      <c r="CRR122" s="43"/>
      <c r="CRS122" s="43"/>
      <c r="CRT122" s="43"/>
      <c r="CRU122" s="43"/>
      <c r="CRV122" s="43"/>
      <c r="CRW122" s="43"/>
      <c r="CRX122" s="43"/>
      <c r="CRY122" s="43"/>
      <c r="CRZ122" s="43"/>
      <c r="CSA122" s="43"/>
      <c r="CSB122" s="43"/>
      <c r="CSC122" s="43"/>
      <c r="CSD122" s="43"/>
      <c r="CSE122" s="43"/>
      <c r="CSF122" s="43"/>
      <c r="CSG122" s="43"/>
      <c r="CSH122" s="43"/>
      <c r="CSI122" s="43"/>
      <c r="CSJ122" s="43"/>
      <c r="CSK122" s="43"/>
      <c r="CSL122" s="43"/>
      <c r="CSM122" s="43"/>
      <c r="CSN122" s="43"/>
      <c r="CSO122" s="43"/>
      <c r="CSP122" s="43"/>
      <c r="CSQ122" s="43"/>
      <c r="CSR122" s="43"/>
      <c r="CSS122" s="43"/>
      <c r="CST122" s="43"/>
      <c r="CSU122" s="43"/>
      <c r="CSV122" s="43"/>
      <c r="CSW122" s="43"/>
      <c r="CSX122" s="43"/>
      <c r="CSY122" s="43"/>
      <c r="CSZ122" s="43"/>
      <c r="CTA122" s="43"/>
      <c r="CTB122" s="43"/>
      <c r="CTC122" s="43"/>
      <c r="CTD122" s="43"/>
      <c r="CTE122" s="43"/>
      <c r="CTF122" s="43"/>
      <c r="CTG122" s="43"/>
      <c r="CTH122" s="43"/>
      <c r="CTI122" s="43"/>
      <c r="CTJ122" s="43"/>
      <c r="CTK122" s="43"/>
      <c r="CTL122" s="43"/>
      <c r="CTM122" s="43"/>
      <c r="CTN122" s="43"/>
      <c r="CTO122" s="43"/>
      <c r="CTP122" s="43"/>
      <c r="CTQ122" s="43"/>
      <c r="CTR122" s="43"/>
      <c r="CTS122" s="43"/>
      <c r="CTT122" s="43"/>
      <c r="CTU122" s="43"/>
      <c r="CTV122" s="43"/>
      <c r="CTW122" s="43"/>
      <c r="CTX122" s="43"/>
      <c r="CTY122" s="43"/>
      <c r="CTZ122" s="43"/>
      <c r="CUA122" s="43"/>
      <c r="CUB122" s="43"/>
      <c r="CUC122" s="43"/>
      <c r="CUD122" s="43"/>
      <c r="CUE122" s="43"/>
      <c r="CUF122" s="43"/>
      <c r="CUG122" s="43"/>
      <c r="CUH122" s="43"/>
      <c r="CUI122" s="43"/>
      <c r="CUJ122" s="43"/>
      <c r="CUK122" s="43"/>
      <c r="CUL122" s="43"/>
      <c r="CUM122" s="43"/>
      <c r="CUN122" s="43"/>
      <c r="CUO122" s="43"/>
      <c r="CUP122" s="43"/>
      <c r="CUQ122" s="43"/>
      <c r="CUR122" s="43"/>
      <c r="CUS122" s="43"/>
      <c r="CUT122" s="43"/>
      <c r="CUU122" s="43"/>
      <c r="CUV122" s="43"/>
      <c r="CUW122" s="43"/>
      <c r="CUX122" s="43"/>
      <c r="CUY122" s="43"/>
      <c r="CUZ122" s="43"/>
      <c r="CVA122" s="43"/>
      <c r="CVB122" s="43"/>
      <c r="CVC122" s="43"/>
      <c r="CVD122" s="43"/>
      <c r="CVE122" s="43"/>
      <c r="CVF122" s="43"/>
      <c r="CVG122" s="43"/>
      <c r="CVH122" s="43"/>
      <c r="CVI122" s="43"/>
      <c r="CVJ122" s="43"/>
      <c r="CVK122" s="43"/>
      <c r="CVL122" s="43"/>
      <c r="CVM122" s="43"/>
      <c r="CVN122" s="43"/>
      <c r="CVO122" s="43"/>
      <c r="CVP122" s="43"/>
      <c r="CVQ122" s="43"/>
      <c r="CVR122" s="43"/>
      <c r="CVS122" s="43"/>
      <c r="CVT122" s="43"/>
      <c r="CVU122" s="43"/>
      <c r="CVV122" s="43"/>
      <c r="CVW122" s="43"/>
      <c r="CVX122" s="43"/>
      <c r="CVY122" s="43"/>
      <c r="CVZ122" s="43"/>
      <c r="CWA122" s="43"/>
      <c r="CWB122" s="43"/>
      <c r="CWC122" s="43"/>
      <c r="CWD122" s="43"/>
      <c r="CWE122" s="43"/>
      <c r="CWF122" s="43"/>
      <c r="CWG122" s="43"/>
      <c r="CWH122" s="43"/>
      <c r="CWI122" s="43"/>
      <c r="CWJ122" s="43"/>
      <c r="CWK122" s="43"/>
      <c r="CWL122" s="43"/>
      <c r="CWM122" s="43"/>
      <c r="CWN122" s="43"/>
      <c r="CWO122" s="43"/>
      <c r="CWP122" s="43"/>
      <c r="CWQ122" s="43"/>
      <c r="CWR122" s="43"/>
      <c r="CWS122" s="43"/>
      <c r="CWT122" s="43"/>
      <c r="CWU122" s="43"/>
      <c r="CWV122" s="43"/>
      <c r="CWW122" s="43"/>
      <c r="CWX122" s="43"/>
      <c r="CWY122" s="43"/>
      <c r="CWZ122" s="43"/>
      <c r="CXA122" s="43"/>
      <c r="CXB122" s="43"/>
      <c r="CXC122" s="43"/>
      <c r="CXD122" s="43"/>
      <c r="CXE122" s="43"/>
      <c r="CXF122" s="43"/>
      <c r="CXG122" s="43"/>
      <c r="CXH122" s="43"/>
      <c r="CXI122" s="43"/>
      <c r="CXJ122" s="43"/>
      <c r="CXK122" s="43"/>
      <c r="CXL122" s="43"/>
      <c r="CXM122" s="43"/>
      <c r="CXN122" s="43"/>
      <c r="CXO122" s="43"/>
      <c r="CXP122" s="43"/>
      <c r="CXQ122" s="43"/>
      <c r="CXR122" s="43"/>
      <c r="CXS122" s="43"/>
      <c r="CXT122" s="43"/>
      <c r="CXU122" s="43"/>
      <c r="CXV122" s="43"/>
      <c r="CXW122" s="43"/>
      <c r="CXX122" s="43"/>
      <c r="CXY122" s="43"/>
      <c r="CXZ122" s="43"/>
      <c r="CYA122" s="43"/>
      <c r="CYB122" s="43"/>
      <c r="CYC122" s="43"/>
      <c r="CYD122" s="43"/>
      <c r="CYE122" s="43"/>
      <c r="CYF122" s="43"/>
      <c r="CYG122" s="43"/>
      <c r="CYH122" s="43"/>
      <c r="CYI122" s="43"/>
      <c r="CYJ122" s="43"/>
      <c r="CYK122" s="43"/>
      <c r="CYL122" s="43"/>
      <c r="CYM122" s="43"/>
      <c r="CYN122" s="43"/>
      <c r="CYO122" s="43"/>
      <c r="CYP122" s="43"/>
      <c r="CYQ122" s="43"/>
      <c r="CYR122" s="43"/>
      <c r="CYS122" s="43"/>
      <c r="CYT122" s="43"/>
      <c r="CYU122" s="43"/>
      <c r="CYV122" s="43"/>
      <c r="CYW122" s="43"/>
      <c r="CYX122" s="43"/>
      <c r="CYY122" s="43"/>
      <c r="CYZ122" s="43"/>
      <c r="CZA122" s="43"/>
      <c r="CZB122" s="43"/>
      <c r="CZC122" s="43"/>
      <c r="CZD122" s="43"/>
      <c r="CZE122" s="43"/>
      <c r="CZF122" s="43"/>
      <c r="CZG122" s="43"/>
      <c r="CZH122" s="43"/>
      <c r="CZI122" s="43"/>
      <c r="CZJ122" s="43"/>
      <c r="CZK122" s="43"/>
      <c r="CZL122" s="43"/>
      <c r="CZM122" s="43"/>
      <c r="CZN122" s="43"/>
      <c r="CZO122" s="43"/>
      <c r="CZP122" s="43"/>
      <c r="CZQ122" s="43"/>
      <c r="CZR122" s="43"/>
      <c r="CZS122" s="43"/>
      <c r="CZT122" s="43"/>
      <c r="CZU122" s="43"/>
      <c r="CZV122" s="43"/>
      <c r="CZW122" s="43"/>
      <c r="CZX122" s="43"/>
      <c r="CZY122" s="43"/>
      <c r="CZZ122" s="43"/>
      <c r="DAA122" s="43"/>
      <c r="DAB122" s="43"/>
      <c r="DAC122" s="43"/>
      <c r="DAD122" s="43"/>
      <c r="DAE122" s="43"/>
      <c r="DAF122" s="43"/>
      <c r="DAG122" s="43"/>
      <c r="DAH122" s="43"/>
      <c r="DAI122" s="43"/>
      <c r="DAJ122" s="43"/>
      <c r="DAK122" s="43"/>
      <c r="DAL122" s="43"/>
      <c r="DAM122" s="43"/>
      <c r="DAN122" s="43"/>
      <c r="DAO122" s="43"/>
      <c r="DAP122" s="43"/>
      <c r="DAQ122" s="43"/>
      <c r="DAR122" s="43"/>
      <c r="DAS122" s="43"/>
      <c r="DAT122" s="43"/>
      <c r="DAU122" s="43"/>
      <c r="DAV122" s="43"/>
      <c r="DAW122" s="43"/>
      <c r="DAX122" s="43"/>
      <c r="DAY122" s="43"/>
      <c r="DAZ122" s="43"/>
      <c r="DBA122" s="43"/>
      <c r="DBB122" s="43"/>
      <c r="DBC122" s="43"/>
      <c r="DBD122" s="43"/>
      <c r="DBE122" s="43"/>
      <c r="DBF122" s="43"/>
      <c r="DBG122" s="43"/>
      <c r="DBH122" s="43"/>
      <c r="DBI122" s="43"/>
      <c r="DBJ122" s="43"/>
      <c r="DBK122" s="43"/>
      <c r="DBL122" s="43"/>
      <c r="DBM122" s="43"/>
      <c r="DBN122" s="43"/>
      <c r="DBO122" s="43"/>
      <c r="DBP122" s="43"/>
      <c r="DBQ122" s="43"/>
      <c r="DBR122" s="43"/>
      <c r="DBS122" s="43"/>
      <c r="DBT122" s="43"/>
      <c r="DBU122" s="43"/>
      <c r="DBV122" s="43"/>
      <c r="DBW122" s="43"/>
      <c r="DBX122" s="43"/>
      <c r="DBY122" s="43"/>
      <c r="DBZ122" s="43"/>
      <c r="DCA122" s="43"/>
      <c r="DCB122" s="43"/>
      <c r="DCC122" s="43"/>
      <c r="DCD122" s="43"/>
      <c r="DCE122" s="43"/>
      <c r="DCF122" s="43"/>
      <c r="DCG122" s="43"/>
      <c r="DCH122" s="43"/>
      <c r="DCI122" s="43"/>
      <c r="DCJ122" s="43"/>
      <c r="DCK122" s="43"/>
      <c r="DCL122" s="43"/>
      <c r="DCM122" s="43"/>
      <c r="DCN122" s="43"/>
      <c r="DCO122" s="43"/>
      <c r="DCP122" s="43"/>
      <c r="DCQ122" s="43"/>
      <c r="DCR122" s="43"/>
      <c r="DCS122" s="43"/>
      <c r="DCT122" s="43"/>
      <c r="DCU122" s="43"/>
      <c r="DCV122" s="43"/>
      <c r="DCW122" s="43"/>
      <c r="DCX122" s="43"/>
      <c r="DCY122" s="43"/>
      <c r="DCZ122" s="43"/>
      <c r="DDA122" s="43"/>
      <c r="DDB122" s="43"/>
      <c r="DDC122" s="43"/>
      <c r="DDD122" s="43"/>
      <c r="DDE122" s="43"/>
      <c r="DDF122" s="43"/>
      <c r="DDG122" s="43"/>
      <c r="DDH122" s="43"/>
      <c r="DDI122" s="43"/>
      <c r="DDJ122" s="43"/>
      <c r="DDK122" s="43"/>
      <c r="DDL122" s="43"/>
      <c r="DDM122" s="43"/>
      <c r="DDN122" s="43"/>
      <c r="DDO122" s="43"/>
      <c r="DDP122" s="43"/>
      <c r="DDQ122" s="43"/>
      <c r="DDR122" s="43"/>
      <c r="DDS122" s="43"/>
      <c r="DDT122" s="43"/>
      <c r="DDU122" s="43"/>
      <c r="DDV122" s="43"/>
      <c r="DDW122" s="43"/>
      <c r="DDX122" s="43"/>
      <c r="DDY122" s="43"/>
      <c r="DDZ122" s="43"/>
      <c r="DEA122" s="43"/>
      <c r="DEB122" s="43"/>
      <c r="DEC122" s="43"/>
      <c r="DED122" s="43"/>
      <c r="DEE122" s="43"/>
      <c r="DEF122" s="43"/>
      <c r="DEG122" s="43"/>
      <c r="DEH122" s="43"/>
      <c r="DEI122" s="43"/>
      <c r="DEJ122" s="43"/>
      <c r="DEK122" s="43"/>
      <c r="DEL122" s="43"/>
      <c r="DEM122" s="43"/>
      <c r="DEN122" s="43"/>
      <c r="DEO122" s="43"/>
      <c r="DEP122" s="43"/>
      <c r="DEQ122" s="43"/>
      <c r="DER122" s="43"/>
      <c r="DES122" s="43"/>
      <c r="DET122" s="43"/>
      <c r="DEU122" s="43"/>
      <c r="DEV122" s="43"/>
      <c r="DEW122" s="43"/>
      <c r="DEX122" s="43"/>
      <c r="DEY122" s="43"/>
      <c r="DEZ122" s="43"/>
      <c r="DFA122" s="43"/>
      <c r="DFB122" s="43"/>
      <c r="DFC122" s="43"/>
      <c r="DFD122" s="43"/>
      <c r="DFE122" s="43"/>
      <c r="DFF122" s="43"/>
      <c r="DFG122" s="43"/>
      <c r="DFH122" s="43"/>
      <c r="DFI122" s="43"/>
      <c r="DFJ122" s="43"/>
      <c r="DFK122" s="43"/>
      <c r="DFL122" s="43"/>
      <c r="DFM122" s="43"/>
      <c r="DFN122" s="43"/>
      <c r="DFO122" s="43"/>
      <c r="DFP122" s="43"/>
      <c r="DFQ122" s="43"/>
      <c r="DFR122" s="43"/>
      <c r="DFS122" s="43"/>
      <c r="DFT122" s="43"/>
      <c r="DFU122" s="43"/>
      <c r="DFV122" s="43"/>
      <c r="DFW122" s="43"/>
      <c r="DFX122" s="43"/>
      <c r="DFY122" s="43"/>
      <c r="DFZ122" s="43"/>
      <c r="DGA122" s="43"/>
      <c r="DGB122" s="43"/>
      <c r="DGC122" s="43"/>
      <c r="DGD122" s="43"/>
      <c r="DGE122" s="43"/>
      <c r="DGF122" s="43"/>
      <c r="DGG122" s="43"/>
      <c r="DGH122" s="43"/>
      <c r="DGI122" s="43"/>
      <c r="DGJ122" s="43"/>
      <c r="DGK122" s="43"/>
      <c r="DGL122" s="43"/>
      <c r="DGM122" s="43"/>
      <c r="DGN122" s="43"/>
      <c r="DGO122" s="43"/>
      <c r="DGP122" s="43"/>
      <c r="DGQ122" s="43"/>
      <c r="DGR122" s="43"/>
      <c r="DGS122" s="43"/>
      <c r="DGT122" s="43"/>
      <c r="DGU122" s="43"/>
      <c r="DGV122" s="43"/>
      <c r="DGW122" s="43"/>
      <c r="DGX122" s="43"/>
      <c r="DGY122" s="43"/>
      <c r="DGZ122" s="43"/>
      <c r="DHA122" s="43"/>
      <c r="DHB122" s="43"/>
      <c r="DHC122" s="43"/>
      <c r="DHD122" s="43"/>
      <c r="DHE122" s="43"/>
      <c r="DHF122" s="43"/>
      <c r="DHG122" s="43"/>
      <c r="DHH122" s="43"/>
      <c r="DHI122" s="43"/>
      <c r="DHJ122" s="43"/>
      <c r="DHK122" s="43"/>
      <c r="DHL122" s="43"/>
      <c r="DHM122" s="43"/>
      <c r="DHN122" s="43"/>
      <c r="DHO122" s="43"/>
      <c r="DHP122" s="43"/>
      <c r="DHQ122" s="43"/>
      <c r="DHR122" s="43"/>
      <c r="DHS122" s="43"/>
      <c r="DHT122" s="43"/>
      <c r="DHU122" s="43"/>
      <c r="DHV122" s="43"/>
      <c r="DHW122" s="43"/>
      <c r="DHX122" s="43"/>
      <c r="DHY122" s="43"/>
      <c r="DHZ122" s="43"/>
      <c r="DIA122" s="43"/>
      <c r="DIB122" s="43"/>
      <c r="DIC122" s="43"/>
      <c r="DID122" s="43"/>
      <c r="DIE122" s="43"/>
      <c r="DIF122" s="43"/>
      <c r="DIG122" s="43"/>
      <c r="DIH122" s="43"/>
      <c r="DII122" s="43"/>
      <c r="DIJ122" s="43"/>
      <c r="DIK122" s="43"/>
      <c r="DIL122" s="43"/>
      <c r="DIM122" s="43"/>
      <c r="DIN122" s="43"/>
      <c r="DIO122" s="43"/>
      <c r="DIP122" s="43"/>
      <c r="DIQ122" s="43"/>
      <c r="DIR122" s="43"/>
      <c r="DIS122" s="43"/>
      <c r="DIT122" s="43"/>
      <c r="DIU122" s="43"/>
      <c r="DIV122" s="43"/>
      <c r="DIW122" s="43"/>
      <c r="DIX122" s="43"/>
      <c r="DIY122" s="43"/>
      <c r="DIZ122" s="43"/>
      <c r="DJA122" s="43"/>
      <c r="DJB122" s="43"/>
      <c r="DJC122" s="43"/>
      <c r="DJD122" s="43"/>
      <c r="DJE122" s="43"/>
      <c r="DJF122" s="43"/>
      <c r="DJG122" s="43"/>
      <c r="DJH122" s="43"/>
      <c r="DJI122" s="43"/>
      <c r="DJJ122" s="43"/>
      <c r="DJK122" s="43"/>
      <c r="DJL122" s="43"/>
      <c r="DJM122" s="43"/>
      <c r="DJN122" s="43"/>
      <c r="DJO122" s="43"/>
      <c r="DJP122" s="43"/>
      <c r="DJQ122" s="43"/>
      <c r="DJR122" s="43"/>
      <c r="DJS122" s="43"/>
      <c r="DJT122" s="43"/>
      <c r="DJU122" s="43"/>
      <c r="DJV122" s="43"/>
      <c r="DJW122" s="43"/>
      <c r="DJX122" s="43"/>
      <c r="DJY122" s="43"/>
      <c r="DJZ122" s="43"/>
      <c r="DKA122" s="43"/>
      <c r="DKB122" s="43"/>
      <c r="DKC122" s="43"/>
      <c r="DKD122" s="43"/>
      <c r="DKE122" s="43"/>
      <c r="DKF122" s="43"/>
      <c r="DKG122" s="43"/>
      <c r="DKH122" s="43"/>
      <c r="DKI122" s="43"/>
      <c r="DKJ122" s="43"/>
      <c r="DKK122" s="43"/>
      <c r="DKL122" s="43"/>
      <c r="DKM122" s="43"/>
      <c r="DKN122" s="43"/>
      <c r="DKO122" s="43"/>
      <c r="DKP122" s="43"/>
      <c r="DKQ122" s="43"/>
      <c r="DKR122" s="43"/>
      <c r="DKS122" s="43"/>
      <c r="DKT122" s="43"/>
      <c r="DKU122" s="43"/>
      <c r="DKV122" s="43"/>
      <c r="DKW122" s="43"/>
      <c r="DKX122" s="43"/>
      <c r="DKY122" s="43"/>
      <c r="DKZ122" s="43"/>
      <c r="DLA122" s="43"/>
      <c r="DLB122" s="43"/>
      <c r="DLC122" s="43"/>
      <c r="DLD122" s="43"/>
      <c r="DLE122" s="43"/>
      <c r="DLF122" s="43"/>
      <c r="DLG122" s="43"/>
      <c r="DLH122" s="43"/>
      <c r="DLI122" s="43"/>
      <c r="DLJ122" s="43"/>
      <c r="DLK122" s="43"/>
      <c r="DLL122" s="43"/>
      <c r="DLM122" s="43"/>
      <c r="DLN122" s="43"/>
      <c r="DLO122" s="43"/>
      <c r="DLP122" s="43"/>
      <c r="DLQ122" s="43"/>
      <c r="DLR122" s="43"/>
      <c r="DLS122" s="43"/>
      <c r="DLT122" s="43"/>
      <c r="DLU122" s="43"/>
      <c r="DLV122" s="43"/>
      <c r="DLW122" s="43"/>
      <c r="DLX122" s="43"/>
      <c r="DLY122" s="43"/>
      <c r="DLZ122" s="43"/>
      <c r="DMA122" s="43"/>
      <c r="DMB122" s="43"/>
      <c r="DMC122" s="43"/>
      <c r="DMD122" s="43"/>
      <c r="DME122" s="43"/>
      <c r="DMF122" s="43"/>
      <c r="DMG122" s="43"/>
      <c r="DMH122" s="43"/>
      <c r="DMI122" s="43"/>
      <c r="DMJ122" s="43"/>
      <c r="DMK122" s="43"/>
      <c r="DML122" s="43"/>
      <c r="DMM122" s="43"/>
      <c r="DMN122" s="43"/>
      <c r="DMO122" s="43"/>
      <c r="DMP122" s="43"/>
      <c r="DMQ122" s="43"/>
      <c r="DMR122" s="43"/>
      <c r="DMS122" s="43"/>
      <c r="DMT122" s="43"/>
      <c r="DMU122" s="43"/>
      <c r="DMV122" s="43"/>
      <c r="DMW122" s="43"/>
      <c r="DMX122" s="43"/>
      <c r="DMY122" s="43"/>
      <c r="DMZ122" s="43"/>
      <c r="DNA122" s="43"/>
      <c r="DNB122" s="43"/>
      <c r="DNC122" s="43"/>
      <c r="DND122" s="43"/>
      <c r="DNE122" s="43"/>
      <c r="DNF122" s="43"/>
      <c r="DNG122" s="43"/>
      <c r="DNH122" s="43"/>
      <c r="DNI122" s="43"/>
      <c r="DNJ122" s="43"/>
      <c r="DNK122" s="43"/>
      <c r="DNL122" s="43"/>
      <c r="DNM122" s="43"/>
      <c r="DNN122" s="43"/>
      <c r="DNO122" s="43"/>
      <c r="DNP122" s="43"/>
      <c r="DNQ122" s="43"/>
      <c r="DNR122" s="43"/>
      <c r="DNS122" s="43"/>
      <c r="DNT122" s="43"/>
      <c r="DNU122" s="43"/>
      <c r="DNV122" s="43"/>
      <c r="DNW122" s="43"/>
      <c r="DNX122" s="43"/>
      <c r="DNY122" s="43"/>
      <c r="DNZ122" s="43"/>
      <c r="DOA122" s="43"/>
      <c r="DOB122" s="43"/>
      <c r="DOC122" s="43"/>
      <c r="DOD122" s="43"/>
      <c r="DOE122" s="43"/>
      <c r="DOF122" s="43"/>
      <c r="DOG122" s="43"/>
      <c r="DOH122" s="43"/>
      <c r="DOI122" s="43"/>
      <c r="DOJ122" s="43"/>
      <c r="DOK122" s="43"/>
      <c r="DOL122" s="43"/>
      <c r="DOM122" s="43"/>
      <c r="DON122" s="43"/>
      <c r="DOO122" s="43"/>
      <c r="DOP122" s="43"/>
      <c r="DOQ122" s="43"/>
      <c r="DOR122" s="43"/>
      <c r="DOS122" s="43"/>
      <c r="DOT122" s="43"/>
      <c r="DOU122" s="43"/>
      <c r="DOV122" s="43"/>
      <c r="DOW122" s="43"/>
      <c r="DOX122" s="43"/>
      <c r="DOY122" s="43"/>
      <c r="DOZ122" s="43"/>
      <c r="DPA122" s="43"/>
      <c r="DPB122" s="43"/>
      <c r="DPC122" s="43"/>
      <c r="DPD122" s="43"/>
      <c r="DPE122" s="43"/>
      <c r="DPF122" s="43"/>
      <c r="DPG122" s="43"/>
      <c r="DPH122" s="43"/>
      <c r="DPI122" s="43"/>
      <c r="DPJ122" s="43"/>
      <c r="DPK122" s="43"/>
      <c r="DPL122" s="43"/>
      <c r="DPM122" s="43"/>
      <c r="DPN122" s="43"/>
      <c r="DPO122" s="43"/>
      <c r="DPP122" s="43"/>
      <c r="DPQ122" s="43"/>
      <c r="DPR122" s="43"/>
      <c r="DPS122" s="43"/>
      <c r="DPT122" s="43"/>
      <c r="DPU122" s="43"/>
      <c r="DPV122" s="43"/>
      <c r="DPW122" s="43"/>
      <c r="DPX122" s="43"/>
      <c r="DPY122" s="43"/>
      <c r="DPZ122" s="43"/>
      <c r="DQA122" s="43"/>
      <c r="DQB122" s="43"/>
      <c r="DQC122" s="43"/>
      <c r="DQD122" s="43"/>
      <c r="DQE122" s="43"/>
      <c r="DQF122" s="43"/>
      <c r="DQG122" s="43"/>
      <c r="DQH122" s="43"/>
      <c r="DQI122" s="43"/>
      <c r="DQJ122" s="43"/>
      <c r="DQK122" s="43"/>
      <c r="DQL122" s="43"/>
      <c r="DQM122" s="43"/>
      <c r="DQN122" s="43"/>
      <c r="DQO122" s="43"/>
      <c r="DQP122" s="43"/>
      <c r="DQQ122" s="43"/>
      <c r="DQR122" s="43"/>
      <c r="DQS122" s="43"/>
      <c r="DQT122" s="43"/>
      <c r="DQU122" s="43"/>
      <c r="DQV122" s="43"/>
      <c r="DQW122" s="43"/>
      <c r="DQX122" s="43"/>
      <c r="DQY122" s="43"/>
      <c r="DQZ122" s="43"/>
      <c r="DRA122" s="43"/>
      <c r="DRB122" s="43"/>
      <c r="DRC122" s="43"/>
      <c r="DRD122" s="43"/>
      <c r="DRE122" s="43"/>
      <c r="DRF122" s="43"/>
      <c r="DRG122" s="43"/>
      <c r="DRH122" s="43"/>
      <c r="DRI122" s="43"/>
      <c r="DRJ122" s="43"/>
      <c r="DRK122" s="43"/>
      <c r="DRL122" s="43"/>
      <c r="DRM122" s="43"/>
      <c r="DRN122" s="43"/>
      <c r="DRO122" s="43"/>
      <c r="DRP122" s="43"/>
      <c r="DRQ122" s="43"/>
      <c r="DRR122" s="43"/>
      <c r="DRS122" s="43"/>
      <c r="DRT122" s="43"/>
      <c r="DRU122" s="43"/>
      <c r="DRV122" s="43"/>
      <c r="DRW122" s="43"/>
      <c r="DRX122" s="43"/>
      <c r="DRY122" s="43"/>
      <c r="DRZ122" s="43"/>
      <c r="DSA122" s="43"/>
      <c r="DSB122" s="43"/>
      <c r="DSC122" s="43"/>
      <c r="DSD122" s="43"/>
      <c r="DSE122" s="43"/>
      <c r="DSF122" s="43"/>
      <c r="DSG122" s="43"/>
      <c r="DSH122" s="43"/>
      <c r="DSI122" s="43"/>
      <c r="DSJ122" s="43"/>
      <c r="DSK122" s="43"/>
      <c r="DSL122" s="43"/>
      <c r="DSM122" s="43"/>
      <c r="DSN122" s="43"/>
      <c r="DSO122" s="43"/>
      <c r="DSP122" s="43"/>
      <c r="DSQ122" s="43"/>
      <c r="DSR122" s="43"/>
      <c r="DSS122" s="43"/>
      <c r="DST122" s="43"/>
      <c r="DSU122" s="43"/>
      <c r="DSV122" s="43"/>
      <c r="DSW122" s="43"/>
      <c r="DSX122" s="43"/>
      <c r="DSY122" s="43"/>
      <c r="DSZ122" s="43"/>
      <c r="DTA122" s="43"/>
      <c r="DTB122" s="43"/>
      <c r="DTC122" s="43"/>
      <c r="DTD122" s="43"/>
      <c r="DTE122" s="43"/>
      <c r="DTF122" s="43"/>
      <c r="DTG122" s="43"/>
      <c r="DTH122" s="43"/>
      <c r="DTI122" s="43"/>
      <c r="DTJ122" s="43"/>
      <c r="DTK122" s="43"/>
      <c r="DTL122" s="43"/>
      <c r="DTM122" s="43"/>
      <c r="DTN122" s="43"/>
      <c r="DTO122" s="43"/>
      <c r="DTP122" s="43"/>
      <c r="DTQ122" s="43"/>
      <c r="DTR122" s="43"/>
      <c r="DTS122" s="43"/>
      <c r="DTT122" s="43"/>
      <c r="DTU122" s="43"/>
      <c r="DTV122" s="43"/>
      <c r="DTW122" s="43"/>
      <c r="DTX122" s="43"/>
      <c r="DTY122" s="43"/>
      <c r="DTZ122" s="43"/>
      <c r="DUA122" s="43"/>
      <c r="DUB122" s="43"/>
      <c r="DUC122" s="43"/>
      <c r="DUD122" s="43"/>
      <c r="DUE122" s="43"/>
      <c r="DUF122" s="43"/>
      <c r="DUG122" s="43"/>
      <c r="DUH122" s="43"/>
      <c r="DUI122" s="43"/>
      <c r="DUJ122" s="43"/>
      <c r="DUK122" s="43"/>
      <c r="DUL122" s="43"/>
      <c r="DUM122" s="43"/>
      <c r="DUN122" s="43"/>
      <c r="DUO122" s="43"/>
      <c r="DUP122" s="43"/>
      <c r="DUQ122" s="43"/>
      <c r="DUR122" s="43"/>
      <c r="DUS122" s="43"/>
      <c r="DUT122" s="43"/>
      <c r="DUU122" s="43"/>
      <c r="DUV122" s="43"/>
      <c r="DUW122" s="43"/>
      <c r="DUX122" s="43"/>
      <c r="DUY122" s="43"/>
      <c r="DUZ122" s="43"/>
      <c r="DVA122" s="43"/>
      <c r="DVB122" s="43"/>
      <c r="DVC122" s="43"/>
      <c r="DVD122" s="43"/>
      <c r="DVE122" s="43"/>
      <c r="DVF122" s="43"/>
      <c r="DVG122" s="43"/>
      <c r="DVH122" s="43"/>
      <c r="DVI122" s="43"/>
      <c r="DVJ122" s="43"/>
      <c r="DVK122" s="43"/>
      <c r="DVL122" s="43"/>
      <c r="DVM122" s="43"/>
      <c r="DVN122" s="43"/>
      <c r="DVO122" s="43"/>
      <c r="DVP122" s="43"/>
      <c r="DVQ122" s="43"/>
      <c r="DVR122" s="43"/>
      <c r="DVS122" s="43"/>
      <c r="DVT122" s="43"/>
      <c r="DVU122" s="43"/>
      <c r="DVV122" s="43"/>
      <c r="DVW122" s="43"/>
      <c r="DVX122" s="43"/>
      <c r="DVY122" s="43"/>
      <c r="DVZ122" s="43"/>
      <c r="DWA122" s="43"/>
      <c r="DWB122" s="43"/>
      <c r="DWC122" s="43"/>
      <c r="DWD122" s="43"/>
      <c r="DWE122" s="43"/>
      <c r="DWF122" s="43"/>
      <c r="DWG122" s="43"/>
      <c r="DWH122" s="43"/>
      <c r="DWI122" s="43"/>
      <c r="DWJ122" s="43"/>
      <c r="DWK122" s="43"/>
      <c r="DWL122" s="43"/>
      <c r="DWM122" s="43"/>
      <c r="DWN122" s="43"/>
      <c r="DWO122" s="43"/>
      <c r="DWP122" s="43"/>
      <c r="DWQ122" s="43"/>
      <c r="DWR122" s="43"/>
      <c r="DWS122" s="43"/>
      <c r="DWT122" s="43"/>
      <c r="DWU122" s="43"/>
      <c r="DWV122" s="43"/>
      <c r="DWW122" s="43"/>
      <c r="DWX122" s="43"/>
      <c r="DWY122" s="43"/>
      <c r="DWZ122" s="43"/>
      <c r="DXA122" s="43"/>
      <c r="DXB122" s="43"/>
      <c r="DXC122" s="43"/>
      <c r="DXD122" s="43"/>
      <c r="DXE122" s="43"/>
      <c r="DXF122" s="43"/>
      <c r="DXG122" s="43"/>
      <c r="DXH122" s="43"/>
      <c r="DXI122" s="43"/>
      <c r="DXJ122" s="43"/>
      <c r="DXK122" s="43"/>
      <c r="DXL122" s="43"/>
      <c r="DXM122" s="43"/>
      <c r="DXN122" s="43"/>
      <c r="DXO122" s="43"/>
      <c r="DXP122" s="43"/>
      <c r="DXQ122" s="43"/>
      <c r="DXR122" s="43"/>
      <c r="DXS122" s="43"/>
      <c r="DXT122" s="43"/>
      <c r="DXU122" s="43"/>
      <c r="DXV122" s="43"/>
      <c r="DXW122" s="43"/>
      <c r="DXX122" s="43"/>
      <c r="DXY122" s="43"/>
      <c r="DXZ122" s="43"/>
      <c r="DYA122" s="43"/>
      <c r="DYB122" s="43"/>
      <c r="DYC122" s="43"/>
      <c r="DYD122" s="43"/>
      <c r="DYE122" s="43"/>
      <c r="DYF122" s="43"/>
      <c r="DYG122" s="43"/>
      <c r="DYH122" s="43"/>
      <c r="DYI122" s="43"/>
      <c r="DYJ122" s="43"/>
      <c r="DYK122" s="43"/>
      <c r="DYL122" s="43"/>
      <c r="DYM122" s="43"/>
      <c r="DYN122" s="43"/>
      <c r="DYO122" s="43"/>
      <c r="DYP122" s="43"/>
      <c r="DYQ122" s="43"/>
      <c r="DYR122" s="43"/>
      <c r="DYS122" s="43"/>
      <c r="DYT122" s="43"/>
      <c r="DYU122" s="43"/>
      <c r="DYV122" s="43"/>
      <c r="DYW122" s="43"/>
      <c r="DYX122" s="43"/>
      <c r="DYY122" s="43"/>
      <c r="DYZ122" s="43"/>
      <c r="DZA122" s="43"/>
      <c r="DZB122" s="43"/>
      <c r="DZC122" s="43"/>
      <c r="DZD122" s="43"/>
      <c r="DZE122" s="43"/>
      <c r="DZF122" s="43"/>
      <c r="DZG122" s="43"/>
      <c r="DZH122" s="43"/>
      <c r="DZI122" s="43"/>
      <c r="DZJ122" s="43"/>
      <c r="DZK122" s="43"/>
      <c r="DZL122" s="43"/>
      <c r="DZM122" s="43"/>
      <c r="DZN122" s="43"/>
      <c r="DZO122" s="43"/>
      <c r="DZP122" s="43"/>
      <c r="DZQ122" s="43"/>
      <c r="DZR122" s="43"/>
      <c r="DZS122" s="43"/>
      <c r="DZT122" s="43"/>
      <c r="DZU122" s="43"/>
      <c r="DZV122" s="43"/>
      <c r="DZW122" s="43"/>
      <c r="DZX122" s="43"/>
      <c r="DZY122" s="43"/>
      <c r="DZZ122" s="43"/>
      <c r="EAA122" s="43"/>
      <c r="EAB122" s="43"/>
      <c r="EAC122" s="43"/>
      <c r="EAD122" s="43"/>
      <c r="EAE122" s="43"/>
      <c r="EAF122" s="43"/>
      <c r="EAG122" s="43"/>
      <c r="EAH122" s="43"/>
      <c r="EAI122" s="43"/>
      <c r="EAJ122" s="43"/>
      <c r="EAK122" s="43"/>
      <c r="EAL122" s="43"/>
      <c r="EAM122" s="43"/>
      <c r="EAN122" s="43"/>
      <c r="EAO122" s="43"/>
      <c r="EAP122" s="43"/>
      <c r="EAQ122" s="43"/>
      <c r="EAR122" s="43"/>
      <c r="EAS122" s="43"/>
      <c r="EAT122" s="43"/>
      <c r="EAU122" s="43"/>
      <c r="EAV122" s="43"/>
      <c r="EAW122" s="43"/>
      <c r="EAX122" s="43"/>
      <c r="EAY122" s="43"/>
      <c r="EAZ122" s="43"/>
      <c r="EBA122" s="43"/>
      <c r="EBB122" s="43"/>
      <c r="EBC122" s="43"/>
      <c r="EBD122" s="43"/>
      <c r="EBE122" s="43"/>
      <c r="EBF122" s="43"/>
      <c r="EBG122" s="43"/>
      <c r="EBH122" s="43"/>
      <c r="EBI122" s="43"/>
      <c r="EBJ122" s="43"/>
      <c r="EBK122" s="43"/>
      <c r="EBL122" s="43"/>
      <c r="EBM122" s="43"/>
      <c r="EBN122" s="43"/>
      <c r="EBO122" s="43"/>
      <c r="EBP122" s="43"/>
      <c r="EBQ122" s="43"/>
      <c r="EBR122" s="43"/>
      <c r="EBS122" s="43"/>
      <c r="EBT122" s="43"/>
      <c r="EBU122" s="43"/>
      <c r="EBV122" s="43"/>
      <c r="EBW122" s="43"/>
      <c r="EBX122" s="43"/>
      <c r="EBY122" s="43"/>
      <c r="EBZ122" s="43"/>
      <c r="ECA122" s="43"/>
      <c r="ECB122" s="43"/>
      <c r="ECC122" s="43"/>
      <c r="ECD122" s="43"/>
      <c r="ECE122" s="43"/>
      <c r="ECF122" s="43"/>
      <c r="ECG122" s="43"/>
      <c r="ECH122" s="43"/>
      <c r="ECI122" s="43"/>
      <c r="ECJ122" s="43"/>
      <c r="ECK122" s="43"/>
      <c r="ECL122" s="43"/>
      <c r="ECM122" s="43"/>
      <c r="ECN122" s="43"/>
      <c r="ECO122" s="43"/>
      <c r="ECP122" s="43"/>
      <c r="ECQ122" s="43"/>
      <c r="ECR122" s="43"/>
      <c r="ECS122" s="43"/>
      <c r="ECT122" s="43"/>
      <c r="ECU122" s="43"/>
      <c r="ECV122" s="43"/>
      <c r="ECW122" s="43"/>
      <c r="ECX122" s="43"/>
      <c r="ECY122" s="43"/>
      <c r="ECZ122" s="43"/>
      <c r="EDA122" s="43"/>
      <c r="EDB122" s="43"/>
      <c r="EDC122" s="43"/>
      <c r="EDD122" s="43"/>
      <c r="EDE122" s="43"/>
      <c r="EDF122" s="43"/>
      <c r="EDG122" s="43"/>
      <c r="EDH122" s="43"/>
      <c r="EDI122" s="43"/>
      <c r="EDJ122" s="43"/>
      <c r="EDK122" s="43"/>
      <c r="EDL122" s="43"/>
      <c r="EDM122" s="43"/>
      <c r="EDN122" s="43"/>
      <c r="EDO122" s="43"/>
      <c r="EDP122" s="43"/>
      <c r="EDQ122" s="43"/>
      <c r="EDR122" s="43"/>
      <c r="EDS122" s="43"/>
      <c r="EDT122" s="43"/>
      <c r="EDU122" s="43"/>
      <c r="EDV122" s="43"/>
      <c r="EDW122" s="43"/>
      <c r="EDX122" s="43"/>
      <c r="EDY122" s="43"/>
      <c r="EDZ122" s="43"/>
      <c r="EEA122" s="43"/>
      <c r="EEB122" s="43"/>
      <c r="EEC122" s="43"/>
      <c r="EED122" s="43"/>
      <c r="EEE122" s="43"/>
      <c r="EEF122" s="43"/>
      <c r="EEG122" s="43"/>
      <c r="EEH122" s="43"/>
      <c r="EEI122" s="43"/>
      <c r="EEJ122" s="43"/>
      <c r="EEK122" s="43"/>
      <c r="EEL122" s="43"/>
      <c r="EEM122" s="43"/>
      <c r="EEN122" s="43"/>
      <c r="EEO122" s="43"/>
      <c r="EEP122" s="43"/>
      <c r="EEQ122" s="43"/>
      <c r="EER122" s="43"/>
      <c r="EES122" s="43"/>
      <c r="EET122" s="43"/>
      <c r="EEU122" s="43"/>
      <c r="EEV122" s="43"/>
      <c r="EEW122" s="43"/>
      <c r="EEX122" s="43"/>
      <c r="EEY122" s="43"/>
      <c r="EEZ122" s="43"/>
      <c r="EFA122" s="43"/>
      <c r="EFB122" s="43"/>
      <c r="EFC122" s="43"/>
      <c r="EFD122" s="43"/>
      <c r="EFE122" s="43"/>
      <c r="EFF122" s="43"/>
      <c r="EFG122" s="43"/>
      <c r="EFH122" s="43"/>
      <c r="EFI122" s="43"/>
      <c r="EFJ122" s="43"/>
      <c r="EFK122" s="43"/>
      <c r="EFL122" s="43"/>
      <c r="EFM122" s="43"/>
      <c r="EFN122" s="43"/>
      <c r="EFO122" s="43"/>
      <c r="EFP122" s="43"/>
      <c r="EFQ122" s="43"/>
      <c r="EFR122" s="43"/>
      <c r="EFS122" s="43"/>
      <c r="EFT122" s="43"/>
      <c r="EFU122" s="43"/>
      <c r="EFV122" s="43"/>
      <c r="EFW122" s="43"/>
      <c r="EFX122" s="43"/>
      <c r="EFY122" s="43"/>
      <c r="EFZ122" s="43"/>
      <c r="EGA122" s="43"/>
      <c r="EGB122" s="43"/>
      <c r="EGC122" s="43"/>
      <c r="EGD122" s="43"/>
      <c r="EGE122" s="43"/>
      <c r="EGF122" s="43"/>
      <c r="EGG122" s="43"/>
      <c r="EGH122" s="43"/>
      <c r="EGI122" s="43"/>
      <c r="EGJ122" s="43"/>
      <c r="EGK122" s="43"/>
      <c r="EGL122" s="43"/>
      <c r="EGM122" s="43"/>
      <c r="EGN122" s="43"/>
      <c r="EGO122" s="43"/>
      <c r="EGP122" s="43"/>
      <c r="EGQ122" s="43"/>
      <c r="EGR122" s="43"/>
      <c r="EGS122" s="43"/>
      <c r="EGT122" s="43"/>
      <c r="EGU122" s="43"/>
      <c r="EGV122" s="43"/>
      <c r="EGW122" s="43"/>
      <c r="EGX122" s="43"/>
      <c r="EGY122" s="43"/>
      <c r="EGZ122" s="43"/>
      <c r="EHA122" s="43"/>
      <c r="EHB122" s="43"/>
      <c r="EHC122" s="43"/>
      <c r="EHD122" s="43"/>
      <c r="EHE122" s="43"/>
      <c r="EHF122" s="43"/>
      <c r="EHG122" s="43"/>
      <c r="EHH122" s="43"/>
      <c r="EHI122" s="43"/>
      <c r="EHJ122" s="43"/>
      <c r="EHK122" s="43"/>
      <c r="EHL122" s="43"/>
      <c r="EHM122" s="43"/>
      <c r="EHN122" s="43"/>
      <c r="EHO122" s="43"/>
      <c r="EHP122" s="43"/>
      <c r="EHQ122" s="43"/>
      <c r="EHR122" s="43"/>
      <c r="EHS122" s="43"/>
      <c r="EHT122" s="43"/>
      <c r="EHU122" s="43"/>
      <c r="EHV122" s="43"/>
      <c r="EHW122" s="43"/>
      <c r="EHX122" s="43"/>
      <c r="EHY122" s="43"/>
      <c r="EHZ122" s="43"/>
      <c r="EIA122" s="43"/>
      <c r="EIB122" s="43"/>
      <c r="EIC122" s="43"/>
      <c r="EID122" s="43"/>
      <c r="EIE122" s="43"/>
      <c r="EIF122" s="43"/>
      <c r="EIG122" s="43"/>
      <c r="EIH122" s="43"/>
      <c r="EII122" s="43"/>
      <c r="EIJ122" s="43"/>
      <c r="EIK122" s="43"/>
      <c r="EIL122" s="43"/>
      <c r="EIM122" s="43"/>
      <c r="EIN122" s="43"/>
      <c r="EIO122" s="43"/>
      <c r="EIP122" s="43"/>
      <c r="EIQ122" s="43"/>
      <c r="EIR122" s="43"/>
      <c r="EIS122" s="43"/>
      <c r="EIT122" s="43"/>
      <c r="EIU122" s="43"/>
      <c r="EIV122" s="43"/>
      <c r="EIW122" s="43"/>
      <c r="EIX122" s="43"/>
      <c r="EIY122" s="43"/>
      <c r="EIZ122" s="43"/>
      <c r="EJA122" s="43"/>
      <c r="EJB122" s="43"/>
      <c r="EJC122" s="43"/>
      <c r="EJD122" s="43"/>
      <c r="EJE122" s="43"/>
      <c r="EJF122" s="43"/>
      <c r="EJG122" s="43"/>
      <c r="EJH122" s="43"/>
      <c r="EJI122" s="43"/>
      <c r="EJJ122" s="43"/>
      <c r="EJK122" s="43"/>
      <c r="EJL122" s="43"/>
      <c r="EJM122" s="43"/>
      <c r="EJN122" s="43"/>
      <c r="EJO122" s="43"/>
      <c r="EJP122" s="43"/>
      <c r="EJQ122" s="43"/>
      <c r="EJR122" s="43"/>
      <c r="EJS122" s="43"/>
      <c r="EJT122" s="43"/>
      <c r="EJU122" s="43"/>
      <c r="EJV122" s="43"/>
      <c r="EJW122" s="43"/>
      <c r="EJX122" s="43"/>
      <c r="EJY122" s="43"/>
      <c r="EJZ122" s="43"/>
      <c r="EKA122" s="43"/>
      <c r="EKB122" s="43"/>
      <c r="EKC122" s="43"/>
      <c r="EKD122" s="43"/>
      <c r="EKE122" s="43"/>
      <c r="EKF122" s="43"/>
      <c r="EKG122" s="43"/>
      <c r="EKH122" s="43"/>
      <c r="EKI122" s="43"/>
      <c r="EKJ122" s="43"/>
      <c r="EKK122" s="43"/>
      <c r="EKL122" s="43"/>
      <c r="EKM122" s="43"/>
      <c r="EKN122" s="43"/>
      <c r="EKO122" s="43"/>
      <c r="EKP122" s="43"/>
      <c r="EKQ122" s="43"/>
      <c r="EKR122" s="43"/>
      <c r="EKS122" s="43"/>
      <c r="EKT122" s="43"/>
      <c r="EKU122" s="43"/>
      <c r="EKV122" s="43"/>
      <c r="EKW122" s="43"/>
      <c r="EKX122" s="43"/>
      <c r="EKY122" s="43"/>
      <c r="EKZ122" s="43"/>
      <c r="ELA122" s="43"/>
      <c r="ELB122" s="43"/>
      <c r="ELC122" s="43"/>
      <c r="ELD122" s="43"/>
      <c r="ELE122" s="43"/>
      <c r="ELF122" s="43"/>
      <c r="ELG122" s="43"/>
      <c r="ELH122" s="43"/>
      <c r="ELI122" s="43"/>
      <c r="ELJ122" s="43"/>
      <c r="ELK122" s="43"/>
      <c r="ELL122" s="43"/>
      <c r="ELM122" s="43"/>
      <c r="ELN122" s="43"/>
      <c r="ELO122" s="43"/>
      <c r="ELP122" s="43"/>
      <c r="ELQ122" s="43"/>
      <c r="ELR122" s="43"/>
      <c r="ELS122" s="43"/>
      <c r="ELT122" s="43"/>
      <c r="ELU122" s="43"/>
      <c r="ELV122" s="43"/>
      <c r="ELW122" s="43"/>
      <c r="ELX122" s="43"/>
      <c r="ELY122" s="43"/>
      <c r="ELZ122" s="43"/>
      <c r="EMA122" s="43"/>
      <c r="EMB122" s="43"/>
      <c r="EMC122" s="43"/>
      <c r="EMD122" s="43"/>
      <c r="EME122" s="43"/>
      <c r="EMF122" s="43"/>
      <c r="EMG122" s="43"/>
      <c r="EMH122" s="43"/>
      <c r="EMI122" s="43"/>
      <c r="EMJ122" s="43"/>
      <c r="EMK122" s="43"/>
      <c r="EML122" s="43"/>
      <c r="EMM122" s="43"/>
      <c r="EMN122" s="43"/>
      <c r="EMO122" s="43"/>
      <c r="EMP122" s="43"/>
      <c r="EMQ122" s="43"/>
      <c r="EMR122" s="43"/>
      <c r="EMS122" s="43"/>
      <c r="EMT122" s="43"/>
      <c r="EMU122" s="43"/>
      <c r="EMV122" s="43"/>
      <c r="EMW122" s="43"/>
      <c r="EMX122" s="43"/>
      <c r="EMY122" s="43"/>
      <c r="EMZ122" s="43"/>
      <c r="ENA122" s="43"/>
      <c r="ENB122" s="43"/>
      <c r="ENC122" s="43"/>
      <c r="END122" s="43"/>
      <c r="ENE122" s="43"/>
      <c r="ENF122" s="43"/>
      <c r="ENG122" s="43"/>
      <c r="ENH122" s="43"/>
      <c r="ENI122" s="43"/>
      <c r="ENJ122" s="43"/>
      <c r="ENK122" s="43"/>
      <c r="ENL122" s="43"/>
      <c r="ENM122" s="43"/>
      <c r="ENN122" s="43"/>
      <c r="ENO122" s="43"/>
      <c r="ENP122" s="43"/>
      <c r="ENQ122" s="43"/>
      <c r="ENR122" s="43"/>
      <c r="ENS122" s="43"/>
      <c r="ENT122" s="43"/>
      <c r="ENU122" s="43"/>
      <c r="ENV122" s="43"/>
      <c r="ENW122" s="43"/>
      <c r="ENX122" s="43"/>
      <c r="ENY122" s="43"/>
      <c r="ENZ122" s="43"/>
      <c r="EOA122" s="43"/>
      <c r="EOB122" s="43"/>
      <c r="EOC122" s="43"/>
      <c r="EOD122" s="43"/>
      <c r="EOE122" s="43"/>
      <c r="EOF122" s="43"/>
      <c r="EOG122" s="43"/>
      <c r="EOH122" s="43"/>
      <c r="EOI122" s="43"/>
      <c r="EOJ122" s="43"/>
      <c r="EOK122" s="43"/>
      <c r="EOL122" s="43"/>
      <c r="EOM122" s="43"/>
      <c r="EON122" s="43"/>
      <c r="EOO122" s="43"/>
      <c r="EOP122" s="43"/>
      <c r="EOQ122" s="43"/>
      <c r="EOR122" s="43"/>
      <c r="EOS122" s="43"/>
      <c r="EOT122" s="43"/>
      <c r="EOU122" s="43"/>
      <c r="EOV122" s="43"/>
      <c r="EOW122" s="43"/>
      <c r="EOX122" s="43"/>
      <c r="EOY122" s="43"/>
      <c r="EOZ122" s="43"/>
      <c r="EPA122" s="43"/>
      <c r="EPB122" s="43"/>
      <c r="EPC122" s="43"/>
      <c r="EPD122" s="43"/>
      <c r="EPE122" s="43"/>
      <c r="EPF122" s="43"/>
      <c r="EPG122" s="43"/>
      <c r="EPH122" s="43"/>
      <c r="EPI122" s="43"/>
      <c r="EPJ122" s="43"/>
      <c r="EPK122" s="43"/>
      <c r="EPL122" s="43"/>
      <c r="EPM122" s="43"/>
      <c r="EPN122" s="43"/>
      <c r="EPO122" s="43"/>
      <c r="EPP122" s="43"/>
      <c r="EPQ122" s="43"/>
      <c r="EPR122" s="43"/>
      <c r="EPS122" s="43"/>
      <c r="EPT122" s="43"/>
      <c r="EPU122" s="43"/>
      <c r="EPV122" s="43"/>
      <c r="EPW122" s="43"/>
      <c r="EPX122" s="43"/>
      <c r="EPY122" s="43"/>
      <c r="EPZ122" s="43"/>
      <c r="EQA122" s="43"/>
      <c r="EQB122" s="43"/>
      <c r="EQC122" s="43"/>
      <c r="EQD122" s="43"/>
      <c r="EQE122" s="43"/>
      <c r="EQF122" s="43"/>
      <c r="EQG122" s="43"/>
      <c r="EQH122" s="43"/>
      <c r="EQI122" s="43"/>
      <c r="EQJ122" s="43"/>
      <c r="EQK122" s="43"/>
      <c r="EQL122" s="43"/>
      <c r="EQM122" s="43"/>
      <c r="EQN122" s="43"/>
      <c r="EQO122" s="43"/>
      <c r="EQP122" s="43"/>
      <c r="EQQ122" s="43"/>
      <c r="EQR122" s="43"/>
      <c r="EQS122" s="43"/>
      <c r="EQT122" s="43"/>
      <c r="EQU122" s="43"/>
      <c r="EQV122" s="43"/>
      <c r="EQW122" s="43"/>
      <c r="EQX122" s="43"/>
      <c r="EQY122" s="43"/>
      <c r="EQZ122" s="43"/>
      <c r="ERA122" s="43"/>
      <c r="ERB122" s="43"/>
      <c r="ERC122" s="43"/>
      <c r="ERD122" s="43"/>
      <c r="ERE122" s="43"/>
      <c r="ERF122" s="43"/>
      <c r="ERG122" s="43"/>
      <c r="ERH122" s="43"/>
      <c r="ERI122" s="43"/>
      <c r="ERJ122" s="43"/>
      <c r="ERK122" s="43"/>
      <c r="ERL122" s="43"/>
      <c r="ERM122" s="43"/>
      <c r="ERN122" s="43"/>
      <c r="ERO122" s="43"/>
      <c r="ERP122" s="43"/>
      <c r="ERQ122" s="43"/>
      <c r="ERR122" s="43"/>
      <c r="ERS122" s="43"/>
      <c r="ERT122" s="43"/>
      <c r="ERU122" s="43"/>
      <c r="ERV122" s="43"/>
      <c r="ERW122" s="43"/>
      <c r="ERX122" s="43"/>
      <c r="ERY122" s="43"/>
      <c r="ERZ122" s="43"/>
      <c r="ESA122" s="43"/>
      <c r="ESB122" s="43"/>
      <c r="ESC122" s="43"/>
      <c r="ESD122" s="43"/>
      <c r="ESE122" s="43"/>
      <c r="ESF122" s="43"/>
      <c r="ESG122" s="43"/>
      <c r="ESH122" s="43"/>
      <c r="ESI122" s="43"/>
      <c r="ESJ122" s="43"/>
      <c r="ESK122" s="43"/>
      <c r="ESL122" s="43"/>
      <c r="ESM122" s="43"/>
      <c r="ESN122" s="43"/>
      <c r="ESO122" s="43"/>
      <c r="ESP122" s="43"/>
      <c r="ESQ122" s="43"/>
      <c r="ESR122" s="43"/>
      <c r="ESS122" s="43"/>
      <c r="EST122" s="43"/>
      <c r="ESU122" s="43"/>
      <c r="ESV122" s="43"/>
      <c r="ESW122" s="43"/>
      <c r="ESX122" s="43"/>
      <c r="ESY122" s="43"/>
      <c r="ESZ122" s="43"/>
      <c r="ETA122" s="43"/>
      <c r="ETB122" s="43"/>
      <c r="ETC122" s="43"/>
      <c r="ETD122" s="43"/>
      <c r="ETE122" s="43"/>
      <c r="ETF122" s="43"/>
      <c r="ETG122" s="43"/>
      <c r="ETH122" s="43"/>
      <c r="ETI122" s="43"/>
      <c r="ETJ122" s="43"/>
      <c r="ETK122" s="43"/>
      <c r="ETL122" s="43"/>
      <c r="ETM122" s="43"/>
      <c r="ETN122" s="43"/>
      <c r="ETO122" s="43"/>
      <c r="ETP122" s="43"/>
      <c r="ETQ122" s="43"/>
      <c r="ETR122" s="43"/>
      <c r="ETS122" s="43"/>
      <c r="ETT122" s="43"/>
      <c r="ETU122" s="43"/>
      <c r="ETV122" s="43"/>
      <c r="ETW122" s="43"/>
      <c r="ETX122" s="43"/>
      <c r="ETY122" s="43"/>
      <c r="ETZ122" s="43"/>
      <c r="EUA122" s="43"/>
      <c r="EUB122" s="43"/>
      <c r="EUC122" s="43"/>
      <c r="EUD122" s="43"/>
      <c r="EUE122" s="43"/>
      <c r="EUF122" s="43"/>
      <c r="EUG122" s="43"/>
      <c r="EUH122" s="43"/>
      <c r="EUI122" s="43"/>
      <c r="EUJ122" s="43"/>
      <c r="EUK122" s="43"/>
      <c r="EUL122" s="43"/>
      <c r="EUM122" s="43"/>
      <c r="EUN122" s="43"/>
      <c r="EUO122" s="43"/>
      <c r="EUP122" s="43"/>
      <c r="EUQ122" s="43"/>
      <c r="EUR122" s="43"/>
      <c r="EUS122" s="43"/>
      <c r="EUT122" s="43"/>
      <c r="EUU122" s="43"/>
      <c r="EUV122" s="43"/>
      <c r="EUW122" s="43"/>
      <c r="EUX122" s="43"/>
      <c r="EUY122" s="43"/>
      <c r="EUZ122" s="43"/>
      <c r="EVA122" s="43"/>
      <c r="EVB122" s="43"/>
      <c r="EVC122" s="43"/>
      <c r="EVD122" s="43"/>
      <c r="EVE122" s="43"/>
      <c r="EVF122" s="43"/>
      <c r="EVG122" s="43"/>
      <c r="EVH122" s="43"/>
      <c r="EVI122" s="43"/>
      <c r="EVJ122" s="43"/>
      <c r="EVK122" s="43"/>
      <c r="EVL122" s="43"/>
      <c r="EVM122" s="43"/>
      <c r="EVN122" s="43"/>
      <c r="EVO122" s="43"/>
      <c r="EVP122" s="43"/>
      <c r="EVQ122" s="43"/>
      <c r="EVR122" s="43"/>
      <c r="EVS122" s="43"/>
      <c r="EVT122" s="43"/>
      <c r="EVU122" s="43"/>
      <c r="EVV122" s="43"/>
      <c r="EVW122" s="43"/>
      <c r="EVX122" s="43"/>
      <c r="EVY122" s="43"/>
      <c r="EVZ122" s="43"/>
      <c r="EWA122" s="43"/>
      <c r="EWB122" s="43"/>
      <c r="EWC122" s="43"/>
      <c r="EWD122" s="43"/>
      <c r="EWE122" s="43"/>
      <c r="EWF122" s="43"/>
      <c r="EWG122" s="43"/>
      <c r="EWH122" s="43"/>
      <c r="EWI122" s="43"/>
      <c r="EWJ122" s="43"/>
      <c r="EWK122" s="43"/>
      <c r="EWL122" s="43"/>
      <c r="EWM122" s="43"/>
      <c r="EWN122" s="43"/>
      <c r="EWO122" s="43"/>
      <c r="EWP122" s="43"/>
      <c r="EWQ122" s="43"/>
      <c r="EWR122" s="43"/>
      <c r="EWS122" s="43"/>
      <c r="EWT122" s="43"/>
      <c r="EWU122" s="43"/>
      <c r="EWV122" s="43"/>
      <c r="EWW122" s="43"/>
      <c r="EWX122" s="43"/>
      <c r="EWY122" s="43"/>
      <c r="EWZ122" s="43"/>
      <c r="EXA122" s="43"/>
      <c r="EXB122" s="43"/>
      <c r="EXC122" s="43"/>
      <c r="EXD122" s="43"/>
      <c r="EXE122" s="43"/>
      <c r="EXF122" s="43"/>
      <c r="EXG122" s="43"/>
      <c r="EXH122" s="43"/>
      <c r="EXI122" s="43"/>
      <c r="EXJ122" s="43"/>
      <c r="EXK122" s="43"/>
      <c r="EXL122" s="43"/>
      <c r="EXM122" s="43"/>
      <c r="EXN122" s="43"/>
      <c r="EXO122" s="43"/>
      <c r="EXP122" s="43"/>
      <c r="EXQ122" s="43"/>
      <c r="EXR122" s="43"/>
      <c r="EXS122" s="43"/>
      <c r="EXT122" s="43"/>
      <c r="EXU122" s="43"/>
      <c r="EXV122" s="43"/>
      <c r="EXW122" s="43"/>
      <c r="EXX122" s="43"/>
      <c r="EXY122" s="43"/>
      <c r="EXZ122" s="43"/>
      <c r="EYA122" s="43"/>
      <c r="EYB122" s="43"/>
      <c r="EYC122" s="43"/>
      <c r="EYD122" s="43"/>
      <c r="EYE122" s="43"/>
      <c r="EYF122" s="43"/>
      <c r="EYG122" s="43"/>
      <c r="EYH122" s="43"/>
      <c r="EYI122" s="43"/>
      <c r="EYJ122" s="43"/>
      <c r="EYK122" s="43"/>
      <c r="EYL122" s="43"/>
      <c r="EYM122" s="43"/>
      <c r="EYN122" s="43"/>
      <c r="EYO122" s="43"/>
      <c r="EYP122" s="43"/>
      <c r="EYQ122" s="43"/>
      <c r="EYR122" s="43"/>
      <c r="EYS122" s="43"/>
      <c r="EYT122" s="43"/>
      <c r="EYU122" s="43"/>
      <c r="EYV122" s="43"/>
      <c r="EYW122" s="43"/>
      <c r="EYX122" s="43"/>
      <c r="EYY122" s="43"/>
      <c r="EYZ122" s="43"/>
      <c r="EZA122" s="43"/>
      <c r="EZB122" s="43"/>
      <c r="EZC122" s="43"/>
      <c r="EZD122" s="43"/>
      <c r="EZE122" s="43"/>
      <c r="EZF122" s="43"/>
      <c r="EZG122" s="43"/>
      <c r="EZH122" s="43"/>
      <c r="EZI122" s="43"/>
      <c r="EZJ122" s="43"/>
      <c r="EZK122" s="43"/>
      <c r="EZL122" s="43"/>
      <c r="EZM122" s="43"/>
      <c r="EZN122" s="43"/>
      <c r="EZO122" s="43"/>
      <c r="EZP122" s="43"/>
      <c r="EZQ122" s="43"/>
      <c r="EZR122" s="43"/>
      <c r="EZS122" s="43"/>
      <c r="EZT122" s="43"/>
      <c r="EZU122" s="43"/>
      <c r="EZV122" s="43"/>
      <c r="EZW122" s="43"/>
      <c r="EZX122" s="43"/>
      <c r="EZY122" s="43"/>
      <c r="EZZ122" s="43"/>
      <c r="FAA122" s="43"/>
      <c r="FAB122" s="43"/>
      <c r="FAC122" s="43"/>
      <c r="FAD122" s="43"/>
      <c r="FAE122" s="43"/>
      <c r="FAF122" s="43"/>
      <c r="FAG122" s="43"/>
      <c r="FAH122" s="43"/>
      <c r="FAI122" s="43"/>
      <c r="FAJ122" s="43"/>
      <c r="FAK122" s="43"/>
      <c r="FAL122" s="43"/>
      <c r="FAM122" s="43"/>
      <c r="FAN122" s="43"/>
      <c r="FAO122" s="43"/>
      <c r="FAP122" s="43"/>
      <c r="FAQ122" s="43"/>
      <c r="FAR122" s="43"/>
      <c r="FAS122" s="43"/>
      <c r="FAT122" s="43"/>
      <c r="FAU122" s="43"/>
      <c r="FAV122" s="43"/>
      <c r="FAW122" s="43"/>
      <c r="FAX122" s="43"/>
      <c r="FAY122" s="43"/>
      <c r="FAZ122" s="43"/>
      <c r="FBA122" s="43"/>
      <c r="FBB122" s="43"/>
      <c r="FBC122" s="43"/>
      <c r="FBD122" s="43"/>
      <c r="FBE122" s="43"/>
      <c r="FBF122" s="43"/>
      <c r="FBG122" s="43"/>
      <c r="FBH122" s="43"/>
      <c r="FBI122" s="43"/>
      <c r="FBJ122" s="43"/>
      <c r="FBK122" s="43"/>
      <c r="FBL122" s="43"/>
      <c r="FBM122" s="43"/>
      <c r="FBN122" s="43"/>
      <c r="FBO122" s="43"/>
      <c r="FBP122" s="43"/>
      <c r="FBQ122" s="43"/>
      <c r="FBR122" s="43"/>
      <c r="FBS122" s="43"/>
      <c r="FBT122" s="43"/>
      <c r="FBU122" s="43"/>
      <c r="FBV122" s="43"/>
      <c r="FBW122" s="43"/>
      <c r="FBX122" s="43"/>
      <c r="FBY122" s="43"/>
      <c r="FBZ122" s="43"/>
      <c r="FCA122" s="43"/>
      <c r="FCB122" s="43"/>
      <c r="FCC122" s="43"/>
      <c r="FCD122" s="43"/>
      <c r="FCE122" s="43"/>
      <c r="FCF122" s="43"/>
      <c r="FCG122" s="43"/>
      <c r="FCH122" s="43"/>
      <c r="FCI122" s="43"/>
      <c r="FCJ122" s="43"/>
      <c r="FCK122" s="43"/>
      <c r="FCL122" s="43"/>
      <c r="FCM122" s="43"/>
      <c r="FCN122" s="43"/>
      <c r="FCO122" s="43"/>
      <c r="FCP122" s="43"/>
      <c r="FCQ122" s="43"/>
      <c r="FCR122" s="43"/>
      <c r="FCS122" s="43"/>
      <c r="FCT122" s="43"/>
      <c r="FCU122" s="43"/>
      <c r="FCV122" s="43"/>
      <c r="FCW122" s="43"/>
      <c r="FCX122" s="43"/>
      <c r="FCY122" s="43"/>
      <c r="FCZ122" s="43"/>
      <c r="FDA122" s="43"/>
      <c r="FDB122" s="43"/>
      <c r="FDC122" s="43"/>
      <c r="FDD122" s="43"/>
      <c r="FDE122" s="43"/>
      <c r="FDF122" s="43"/>
      <c r="FDG122" s="43"/>
      <c r="FDH122" s="43"/>
      <c r="FDI122" s="43"/>
      <c r="FDJ122" s="43"/>
      <c r="FDK122" s="43"/>
      <c r="FDL122" s="43"/>
      <c r="FDM122" s="43"/>
      <c r="FDN122" s="43"/>
      <c r="FDO122" s="43"/>
      <c r="FDP122" s="43"/>
      <c r="FDQ122" s="43"/>
      <c r="FDR122" s="43"/>
      <c r="FDS122" s="43"/>
      <c r="FDT122" s="43"/>
      <c r="FDU122" s="43"/>
      <c r="FDV122" s="43"/>
      <c r="FDW122" s="43"/>
      <c r="FDX122" s="43"/>
      <c r="FDY122" s="43"/>
      <c r="FDZ122" s="43"/>
      <c r="FEA122" s="43"/>
      <c r="FEB122" s="43"/>
      <c r="FEC122" s="43"/>
      <c r="FED122" s="43"/>
      <c r="FEE122" s="43"/>
      <c r="FEF122" s="43"/>
      <c r="FEG122" s="43"/>
      <c r="FEH122" s="43"/>
      <c r="FEI122" s="43"/>
      <c r="FEJ122" s="43"/>
      <c r="FEK122" s="43"/>
      <c r="FEL122" s="43"/>
      <c r="FEM122" s="43"/>
      <c r="FEN122" s="43"/>
      <c r="FEO122" s="43"/>
      <c r="FEP122" s="43"/>
      <c r="FEQ122" s="43"/>
      <c r="FER122" s="43"/>
      <c r="FES122" s="43"/>
      <c r="FET122" s="43"/>
      <c r="FEU122" s="43"/>
      <c r="FEV122" s="43"/>
      <c r="FEW122" s="43"/>
      <c r="FEX122" s="43"/>
      <c r="FEY122" s="43"/>
      <c r="FEZ122" s="43"/>
      <c r="FFA122" s="43"/>
      <c r="FFB122" s="43"/>
      <c r="FFC122" s="43"/>
      <c r="FFD122" s="43"/>
      <c r="FFE122" s="43"/>
      <c r="FFF122" s="43"/>
      <c r="FFG122" s="43"/>
      <c r="FFH122" s="43"/>
      <c r="FFI122" s="43"/>
      <c r="FFJ122" s="43"/>
      <c r="FFK122" s="43"/>
      <c r="FFL122" s="43"/>
      <c r="FFM122" s="43"/>
      <c r="FFN122" s="43"/>
      <c r="FFO122" s="43"/>
      <c r="FFP122" s="43"/>
      <c r="FFQ122" s="43"/>
      <c r="FFR122" s="43"/>
      <c r="FFS122" s="43"/>
      <c r="FFT122" s="43"/>
      <c r="FFU122" s="43"/>
      <c r="FFV122" s="43"/>
      <c r="FFW122" s="43"/>
      <c r="FFX122" s="43"/>
      <c r="FFY122" s="43"/>
      <c r="FFZ122" s="43"/>
      <c r="FGA122" s="43"/>
      <c r="FGB122" s="43"/>
      <c r="FGC122" s="43"/>
      <c r="FGD122" s="43"/>
      <c r="FGE122" s="43"/>
      <c r="FGF122" s="43"/>
      <c r="FGG122" s="43"/>
      <c r="FGH122" s="43"/>
      <c r="FGI122" s="43"/>
      <c r="FGJ122" s="43"/>
      <c r="FGK122" s="43"/>
      <c r="FGL122" s="43"/>
      <c r="FGM122" s="43"/>
      <c r="FGN122" s="43"/>
      <c r="FGO122" s="43"/>
      <c r="FGP122" s="43"/>
      <c r="FGQ122" s="43"/>
      <c r="FGR122" s="43"/>
      <c r="FGS122" s="43"/>
      <c r="FGT122" s="43"/>
      <c r="FGU122" s="43"/>
      <c r="FGV122" s="43"/>
      <c r="FGW122" s="43"/>
      <c r="FGX122" s="43"/>
      <c r="FGY122" s="43"/>
      <c r="FGZ122" s="43"/>
      <c r="FHA122" s="43"/>
      <c r="FHB122" s="43"/>
      <c r="FHC122" s="43"/>
      <c r="FHD122" s="43"/>
      <c r="FHE122" s="43"/>
      <c r="FHF122" s="43"/>
      <c r="FHG122" s="43"/>
      <c r="FHH122" s="43"/>
      <c r="FHI122" s="43"/>
      <c r="FHJ122" s="43"/>
      <c r="FHK122" s="43"/>
      <c r="FHL122" s="43"/>
      <c r="FHM122" s="43"/>
      <c r="FHN122" s="43"/>
      <c r="FHO122" s="43"/>
      <c r="FHP122" s="43"/>
      <c r="FHQ122" s="43"/>
      <c r="FHR122" s="43"/>
      <c r="FHS122" s="43"/>
      <c r="FHT122" s="43"/>
      <c r="FHU122" s="43"/>
      <c r="FHV122" s="43"/>
      <c r="FHW122" s="43"/>
      <c r="FHX122" s="43"/>
      <c r="FHY122" s="43"/>
      <c r="FHZ122" s="43"/>
      <c r="FIA122" s="43"/>
      <c r="FIB122" s="43"/>
      <c r="FIC122" s="43"/>
      <c r="FID122" s="43"/>
      <c r="FIE122" s="43"/>
      <c r="FIF122" s="43"/>
      <c r="FIG122" s="43"/>
      <c r="FIH122" s="43"/>
      <c r="FII122" s="43"/>
      <c r="FIJ122" s="43"/>
      <c r="FIK122" s="43"/>
      <c r="FIL122" s="43"/>
      <c r="FIM122" s="43"/>
      <c r="FIN122" s="43"/>
      <c r="FIO122" s="43"/>
      <c r="FIP122" s="43"/>
      <c r="FIQ122" s="43"/>
      <c r="FIR122" s="43"/>
      <c r="FIS122" s="43"/>
      <c r="FIT122" s="43"/>
      <c r="FIU122" s="43"/>
      <c r="FIV122" s="43"/>
      <c r="FIW122" s="43"/>
      <c r="FIX122" s="43"/>
      <c r="FIY122" s="43"/>
      <c r="FIZ122" s="43"/>
      <c r="FJA122" s="43"/>
      <c r="FJB122" s="43"/>
      <c r="FJC122" s="43"/>
      <c r="FJD122" s="43"/>
      <c r="FJE122" s="43"/>
      <c r="FJF122" s="43"/>
      <c r="FJG122" s="43"/>
      <c r="FJH122" s="43"/>
      <c r="FJI122" s="43"/>
      <c r="FJJ122" s="43"/>
      <c r="FJK122" s="43"/>
      <c r="FJL122" s="43"/>
      <c r="FJM122" s="43"/>
      <c r="FJN122" s="43"/>
      <c r="FJO122" s="43"/>
      <c r="FJP122" s="43"/>
      <c r="FJQ122" s="43"/>
      <c r="FJR122" s="43"/>
      <c r="FJS122" s="43"/>
      <c r="FJT122" s="43"/>
      <c r="FJU122" s="43"/>
      <c r="FJV122" s="43"/>
      <c r="FJW122" s="43"/>
      <c r="FJX122" s="43"/>
      <c r="FJY122" s="43"/>
      <c r="FJZ122" s="43"/>
      <c r="FKA122" s="43"/>
      <c r="FKB122" s="43"/>
      <c r="FKC122" s="43"/>
      <c r="FKD122" s="43"/>
      <c r="FKE122" s="43"/>
      <c r="FKF122" s="43"/>
      <c r="FKG122" s="43"/>
      <c r="FKH122" s="43"/>
      <c r="FKI122" s="43"/>
      <c r="FKJ122" s="43"/>
      <c r="FKK122" s="43"/>
      <c r="FKL122" s="43"/>
      <c r="FKM122" s="43"/>
      <c r="FKN122" s="43"/>
      <c r="FKO122" s="43"/>
      <c r="FKP122" s="43"/>
      <c r="FKQ122" s="43"/>
      <c r="FKR122" s="43"/>
      <c r="FKS122" s="43"/>
      <c r="FKT122" s="43"/>
      <c r="FKU122" s="43"/>
      <c r="FKV122" s="43"/>
      <c r="FKW122" s="43"/>
      <c r="FKX122" s="43"/>
      <c r="FKY122" s="43"/>
      <c r="FKZ122" s="43"/>
      <c r="FLA122" s="43"/>
      <c r="FLB122" s="43"/>
      <c r="FLC122" s="43"/>
      <c r="FLD122" s="43"/>
      <c r="FLE122" s="43"/>
      <c r="FLF122" s="43"/>
      <c r="FLG122" s="43"/>
      <c r="FLH122" s="43"/>
      <c r="FLI122" s="43"/>
      <c r="FLJ122" s="43"/>
      <c r="FLK122" s="43"/>
      <c r="FLL122" s="43"/>
      <c r="FLM122" s="43"/>
      <c r="FLN122" s="43"/>
      <c r="FLO122" s="43"/>
      <c r="FLP122" s="43"/>
      <c r="FLQ122" s="43"/>
      <c r="FLR122" s="43"/>
      <c r="FLS122" s="43"/>
      <c r="FLT122" s="43"/>
      <c r="FLU122" s="43"/>
      <c r="FLV122" s="43"/>
      <c r="FLW122" s="43"/>
      <c r="FLX122" s="43"/>
      <c r="FLY122" s="43"/>
      <c r="FLZ122" s="43"/>
      <c r="FMA122" s="43"/>
      <c r="FMB122" s="43"/>
      <c r="FMC122" s="43"/>
      <c r="FMD122" s="43"/>
      <c r="FME122" s="43"/>
      <c r="FMF122" s="43"/>
      <c r="FMG122" s="43"/>
      <c r="FMH122" s="43"/>
      <c r="FMI122" s="43"/>
      <c r="FMJ122" s="43"/>
      <c r="FMK122" s="43"/>
      <c r="FML122" s="43"/>
      <c r="FMM122" s="43"/>
      <c r="FMN122" s="43"/>
      <c r="FMO122" s="43"/>
      <c r="FMP122" s="43"/>
      <c r="FMQ122" s="43"/>
      <c r="FMR122" s="43"/>
      <c r="FMS122" s="43"/>
      <c r="FMT122" s="43"/>
      <c r="FMU122" s="43"/>
      <c r="FMV122" s="43"/>
      <c r="FMW122" s="43"/>
      <c r="FMX122" s="43"/>
      <c r="FMY122" s="43"/>
      <c r="FMZ122" s="43"/>
      <c r="FNA122" s="43"/>
      <c r="FNB122" s="43"/>
      <c r="FNC122" s="43"/>
      <c r="FND122" s="43"/>
      <c r="FNE122" s="43"/>
      <c r="FNF122" s="43"/>
      <c r="FNG122" s="43"/>
      <c r="FNH122" s="43"/>
      <c r="FNI122" s="43"/>
      <c r="FNJ122" s="43"/>
      <c r="FNK122" s="43"/>
      <c r="FNL122" s="43"/>
      <c r="FNM122" s="43"/>
      <c r="FNN122" s="43"/>
      <c r="FNO122" s="43"/>
      <c r="FNP122" s="43"/>
      <c r="FNQ122" s="43"/>
      <c r="FNR122" s="43"/>
      <c r="FNS122" s="43"/>
      <c r="FNT122" s="43"/>
      <c r="FNU122" s="43"/>
      <c r="FNV122" s="43"/>
      <c r="FNW122" s="43"/>
      <c r="FNX122" s="43"/>
      <c r="FNY122" s="43"/>
      <c r="FNZ122" s="43"/>
      <c r="FOA122" s="43"/>
      <c r="FOB122" s="43"/>
      <c r="FOC122" s="43"/>
      <c r="FOD122" s="43"/>
      <c r="FOE122" s="43"/>
      <c r="FOF122" s="43"/>
      <c r="FOG122" s="43"/>
      <c r="FOH122" s="43"/>
      <c r="FOI122" s="43"/>
      <c r="FOJ122" s="43"/>
      <c r="FOK122" s="43"/>
      <c r="FOL122" s="43"/>
      <c r="FOM122" s="43"/>
      <c r="FON122" s="43"/>
      <c r="FOO122" s="43"/>
      <c r="FOP122" s="43"/>
      <c r="FOQ122" s="43"/>
      <c r="FOR122" s="43"/>
      <c r="FOS122" s="43"/>
      <c r="FOT122" s="43"/>
      <c r="FOU122" s="43"/>
      <c r="FOV122" s="43"/>
      <c r="FOW122" s="43"/>
      <c r="FOX122" s="43"/>
      <c r="FOY122" s="43"/>
      <c r="FOZ122" s="43"/>
      <c r="FPA122" s="43"/>
      <c r="FPB122" s="43"/>
      <c r="FPC122" s="43"/>
      <c r="FPD122" s="43"/>
      <c r="FPE122" s="43"/>
      <c r="FPF122" s="43"/>
      <c r="FPG122" s="43"/>
      <c r="FPH122" s="43"/>
      <c r="FPI122" s="43"/>
      <c r="FPJ122" s="43"/>
      <c r="FPK122" s="43"/>
      <c r="FPL122" s="43"/>
      <c r="FPM122" s="43"/>
      <c r="FPN122" s="43"/>
      <c r="FPO122" s="43"/>
      <c r="FPP122" s="43"/>
      <c r="FPQ122" s="43"/>
      <c r="FPR122" s="43"/>
      <c r="FPS122" s="43"/>
      <c r="FPT122" s="43"/>
      <c r="FPU122" s="43"/>
      <c r="FPV122" s="43"/>
      <c r="FPW122" s="43"/>
      <c r="FPX122" s="43"/>
      <c r="FPY122" s="43"/>
      <c r="FPZ122" s="43"/>
      <c r="FQA122" s="43"/>
      <c r="FQB122" s="43"/>
      <c r="FQC122" s="43"/>
      <c r="FQD122" s="43"/>
      <c r="FQE122" s="43"/>
      <c r="FQF122" s="43"/>
      <c r="FQG122" s="43"/>
      <c r="FQH122" s="43"/>
      <c r="FQI122" s="43"/>
      <c r="FQJ122" s="43"/>
      <c r="FQK122" s="43"/>
      <c r="FQL122" s="43"/>
      <c r="FQM122" s="43"/>
      <c r="FQN122" s="43"/>
      <c r="FQO122" s="43"/>
      <c r="FQP122" s="43"/>
      <c r="FQQ122" s="43"/>
      <c r="FQR122" s="43"/>
      <c r="FQS122" s="43"/>
      <c r="FQT122" s="43"/>
      <c r="FQU122" s="43"/>
      <c r="FQV122" s="43"/>
      <c r="FQW122" s="43"/>
      <c r="FQX122" s="43"/>
      <c r="FQY122" s="43"/>
      <c r="FQZ122" s="43"/>
      <c r="FRA122" s="43"/>
      <c r="FRB122" s="43"/>
      <c r="FRC122" s="43"/>
      <c r="FRD122" s="43"/>
      <c r="FRE122" s="43"/>
      <c r="FRF122" s="43"/>
      <c r="FRG122" s="43"/>
      <c r="FRH122" s="43"/>
      <c r="FRI122" s="43"/>
      <c r="FRJ122" s="43"/>
      <c r="FRK122" s="43"/>
      <c r="FRL122" s="43"/>
      <c r="FRM122" s="43"/>
      <c r="FRN122" s="43"/>
      <c r="FRO122" s="43"/>
      <c r="FRP122" s="43"/>
      <c r="FRQ122" s="43"/>
      <c r="FRR122" s="43"/>
      <c r="FRS122" s="43"/>
      <c r="FRT122" s="43"/>
      <c r="FRU122" s="43"/>
      <c r="FRV122" s="43"/>
      <c r="FRW122" s="43"/>
      <c r="FRX122" s="43"/>
      <c r="FRY122" s="43"/>
      <c r="FRZ122" s="43"/>
      <c r="FSA122" s="43"/>
      <c r="FSB122" s="43"/>
      <c r="FSC122" s="43"/>
      <c r="FSD122" s="43"/>
      <c r="FSE122" s="43"/>
      <c r="FSF122" s="43"/>
      <c r="FSG122" s="43"/>
      <c r="FSH122" s="43"/>
      <c r="FSI122" s="43"/>
      <c r="FSJ122" s="43"/>
      <c r="FSK122" s="43"/>
      <c r="FSL122" s="43"/>
      <c r="FSM122" s="43"/>
      <c r="FSN122" s="43"/>
      <c r="FSO122" s="43"/>
      <c r="FSP122" s="43"/>
      <c r="FSQ122" s="43"/>
      <c r="FSR122" s="43"/>
      <c r="FSS122" s="43"/>
      <c r="FST122" s="43"/>
      <c r="FSU122" s="43"/>
      <c r="FSV122" s="43"/>
      <c r="FSW122" s="43"/>
      <c r="FSX122" s="43"/>
      <c r="FSY122" s="43"/>
      <c r="FSZ122" s="43"/>
      <c r="FTA122" s="43"/>
      <c r="FTB122" s="43"/>
      <c r="FTC122" s="43"/>
      <c r="FTD122" s="43"/>
      <c r="FTE122" s="43"/>
      <c r="FTF122" s="43"/>
      <c r="FTG122" s="43"/>
      <c r="FTH122" s="43"/>
      <c r="FTI122" s="43"/>
      <c r="FTJ122" s="43"/>
      <c r="FTK122" s="43"/>
      <c r="FTL122" s="43"/>
      <c r="FTM122" s="43"/>
      <c r="FTN122" s="43"/>
      <c r="FTO122" s="43"/>
      <c r="FTP122" s="43"/>
      <c r="FTQ122" s="43"/>
      <c r="FTR122" s="43"/>
      <c r="FTS122" s="43"/>
      <c r="FTT122" s="43"/>
      <c r="FTU122" s="43"/>
      <c r="FTV122" s="43"/>
      <c r="FTW122" s="43"/>
      <c r="FTX122" s="43"/>
      <c r="FTY122" s="43"/>
      <c r="FTZ122" s="43"/>
      <c r="FUA122" s="43"/>
      <c r="FUB122" s="43"/>
      <c r="FUC122" s="43"/>
      <c r="FUD122" s="43"/>
      <c r="FUE122" s="43"/>
      <c r="FUF122" s="43"/>
      <c r="FUG122" s="43"/>
      <c r="FUH122" s="43"/>
      <c r="FUI122" s="43"/>
      <c r="FUJ122" s="43"/>
      <c r="FUK122" s="43"/>
      <c r="FUL122" s="43"/>
      <c r="FUM122" s="43"/>
      <c r="FUN122" s="43"/>
      <c r="FUO122" s="43"/>
      <c r="FUP122" s="43"/>
      <c r="FUQ122" s="43"/>
      <c r="FUR122" s="43"/>
      <c r="FUS122" s="43"/>
      <c r="FUT122" s="43"/>
      <c r="FUU122" s="43"/>
      <c r="FUV122" s="43"/>
      <c r="FUW122" s="43"/>
      <c r="FUX122" s="43"/>
      <c r="FUY122" s="43"/>
      <c r="FUZ122" s="43"/>
      <c r="FVA122" s="43"/>
      <c r="FVB122" s="43"/>
      <c r="FVC122" s="43"/>
      <c r="FVD122" s="43"/>
      <c r="FVE122" s="43"/>
      <c r="FVF122" s="43"/>
      <c r="FVG122" s="43"/>
      <c r="FVH122" s="43"/>
      <c r="FVI122" s="43"/>
      <c r="FVJ122" s="43"/>
      <c r="FVK122" s="43"/>
      <c r="FVL122" s="43"/>
      <c r="FVM122" s="43"/>
      <c r="FVN122" s="43"/>
      <c r="FVO122" s="43"/>
      <c r="FVP122" s="43"/>
      <c r="FVQ122" s="43"/>
      <c r="FVR122" s="43"/>
      <c r="FVS122" s="43"/>
      <c r="FVT122" s="43"/>
      <c r="FVU122" s="43"/>
      <c r="FVV122" s="43"/>
      <c r="FVW122" s="43"/>
      <c r="FVX122" s="43"/>
      <c r="FVY122" s="43"/>
      <c r="FVZ122" s="43"/>
      <c r="FWA122" s="43"/>
      <c r="FWB122" s="43"/>
      <c r="FWC122" s="43"/>
      <c r="FWD122" s="43"/>
      <c r="FWE122" s="43"/>
      <c r="FWF122" s="43"/>
      <c r="FWG122" s="43"/>
      <c r="FWH122" s="43"/>
      <c r="FWI122" s="43"/>
      <c r="FWJ122" s="43"/>
      <c r="FWK122" s="43"/>
      <c r="FWL122" s="43"/>
      <c r="FWM122" s="43"/>
      <c r="FWN122" s="43"/>
      <c r="FWO122" s="43"/>
      <c r="FWP122" s="43"/>
      <c r="FWQ122" s="43"/>
      <c r="FWR122" s="43"/>
      <c r="FWS122" s="43"/>
      <c r="FWT122" s="43"/>
      <c r="FWU122" s="43"/>
      <c r="FWV122" s="43"/>
      <c r="FWW122" s="43"/>
      <c r="FWX122" s="43"/>
      <c r="FWY122" s="43"/>
      <c r="FWZ122" s="43"/>
      <c r="FXA122" s="43"/>
      <c r="FXB122" s="43"/>
      <c r="FXC122" s="43"/>
      <c r="FXD122" s="43"/>
      <c r="FXE122" s="43"/>
      <c r="FXF122" s="43"/>
      <c r="FXG122" s="43"/>
      <c r="FXH122" s="43"/>
      <c r="FXI122" s="43"/>
      <c r="FXJ122" s="43"/>
      <c r="FXK122" s="43"/>
      <c r="FXL122" s="43"/>
      <c r="FXM122" s="43"/>
      <c r="FXN122" s="43"/>
      <c r="FXO122" s="43"/>
      <c r="FXP122" s="43"/>
      <c r="FXQ122" s="43"/>
      <c r="FXR122" s="43"/>
      <c r="FXS122" s="43"/>
      <c r="FXT122" s="43"/>
      <c r="FXU122" s="43"/>
      <c r="FXV122" s="43"/>
      <c r="FXW122" s="43"/>
      <c r="FXX122" s="43"/>
      <c r="FXY122" s="43"/>
      <c r="FXZ122" s="43"/>
      <c r="FYA122" s="43"/>
      <c r="FYB122" s="43"/>
      <c r="FYC122" s="43"/>
      <c r="FYD122" s="43"/>
      <c r="FYE122" s="43"/>
      <c r="FYF122" s="43"/>
      <c r="FYG122" s="43"/>
      <c r="FYH122" s="43"/>
      <c r="FYI122" s="43"/>
      <c r="FYJ122" s="43"/>
      <c r="FYK122" s="43"/>
      <c r="FYL122" s="43"/>
      <c r="FYM122" s="43"/>
      <c r="FYN122" s="43"/>
      <c r="FYO122" s="43"/>
      <c r="FYP122" s="43"/>
      <c r="FYQ122" s="43"/>
      <c r="FYR122" s="43"/>
      <c r="FYS122" s="43"/>
      <c r="FYT122" s="43"/>
      <c r="FYU122" s="43"/>
      <c r="FYV122" s="43"/>
      <c r="FYW122" s="43"/>
      <c r="FYX122" s="43"/>
      <c r="FYY122" s="43"/>
      <c r="FYZ122" s="43"/>
      <c r="FZA122" s="43"/>
      <c r="FZB122" s="43"/>
      <c r="FZC122" s="43"/>
      <c r="FZD122" s="43"/>
      <c r="FZE122" s="43"/>
      <c r="FZF122" s="43"/>
      <c r="FZG122" s="43"/>
      <c r="FZH122" s="43"/>
      <c r="FZI122" s="43"/>
      <c r="FZJ122" s="43"/>
      <c r="FZK122" s="43"/>
      <c r="FZL122" s="43"/>
      <c r="FZM122" s="43"/>
      <c r="FZN122" s="43"/>
      <c r="FZO122" s="43"/>
      <c r="FZP122" s="43"/>
      <c r="FZQ122" s="43"/>
      <c r="FZR122" s="43"/>
      <c r="FZS122" s="43"/>
      <c r="FZT122" s="43"/>
      <c r="FZU122" s="43"/>
      <c r="FZV122" s="43"/>
      <c r="FZW122" s="43"/>
      <c r="FZX122" s="43"/>
      <c r="FZY122" s="43"/>
      <c r="FZZ122" s="43"/>
      <c r="GAA122" s="43"/>
      <c r="GAB122" s="43"/>
      <c r="GAC122" s="43"/>
      <c r="GAD122" s="43"/>
      <c r="GAE122" s="43"/>
      <c r="GAF122" s="43"/>
      <c r="GAG122" s="43"/>
      <c r="GAH122" s="43"/>
      <c r="GAI122" s="43"/>
      <c r="GAJ122" s="43"/>
      <c r="GAK122" s="43"/>
      <c r="GAL122" s="43"/>
      <c r="GAM122" s="43"/>
      <c r="GAN122" s="43"/>
      <c r="GAO122" s="43"/>
      <c r="GAP122" s="43"/>
      <c r="GAQ122" s="43"/>
      <c r="GAR122" s="43"/>
      <c r="GAS122" s="43"/>
      <c r="GAT122" s="43"/>
      <c r="GAU122" s="43"/>
      <c r="GAV122" s="43"/>
      <c r="GAW122" s="43"/>
      <c r="GAX122" s="43"/>
      <c r="GAY122" s="43"/>
      <c r="GAZ122" s="43"/>
      <c r="GBA122" s="43"/>
      <c r="GBB122" s="43"/>
      <c r="GBC122" s="43"/>
      <c r="GBD122" s="43"/>
      <c r="GBE122" s="43"/>
      <c r="GBF122" s="43"/>
      <c r="GBG122" s="43"/>
      <c r="GBH122" s="43"/>
      <c r="GBI122" s="43"/>
      <c r="GBJ122" s="43"/>
      <c r="GBK122" s="43"/>
      <c r="GBL122" s="43"/>
      <c r="GBM122" s="43"/>
      <c r="GBN122" s="43"/>
      <c r="GBO122" s="43"/>
      <c r="GBP122" s="43"/>
      <c r="GBQ122" s="43"/>
      <c r="GBR122" s="43"/>
      <c r="GBS122" s="43"/>
      <c r="GBT122" s="43"/>
      <c r="GBU122" s="43"/>
      <c r="GBV122" s="43"/>
      <c r="GBW122" s="43"/>
      <c r="GBX122" s="43"/>
      <c r="GBY122" s="43"/>
      <c r="GBZ122" s="43"/>
      <c r="GCA122" s="43"/>
      <c r="GCB122" s="43"/>
      <c r="GCC122" s="43"/>
      <c r="GCD122" s="43"/>
      <c r="GCE122" s="43"/>
      <c r="GCF122" s="43"/>
      <c r="GCG122" s="43"/>
      <c r="GCH122" s="43"/>
      <c r="GCI122" s="43"/>
      <c r="GCJ122" s="43"/>
      <c r="GCK122" s="43"/>
      <c r="GCL122" s="43"/>
      <c r="GCM122" s="43"/>
      <c r="GCN122" s="43"/>
      <c r="GCO122" s="43"/>
      <c r="GCP122" s="43"/>
      <c r="GCQ122" s="43"/>
      <c r="GCR122" s="43"/>
      <c r="GCS122" s="43"/>
      <c r="GCT122" s="43"/>
      <c r="GCU122" s="43"/>
      <c r="GCV122" s="43"/>
      <c r="GCW122" s="43"/>
      <c r="GCX122" s="43"/>
      <c r="GCY122" s="43"/>
      <c r="GCZ122" s="43"/>
      <c r="GDA122" s="43"/>
      <c r="GDB122" s="43"/>
      <c r="GDC122" s="43"/>
      <c r="GDD122" s="43"/>
      <c r="GDE122" s="43"/>
      <c r="GDF122" s="43"/>
      <c r="GDG122" s="43"/>
      <c r="GDH122" s="43"/>
      <c r="GDI122" s="43"/>
      <c r="GDJ122" s="43"/>
      <c r="GDK122" s="43"/>
      <c r="GDL122" s="43"/>
      <c r="GDM122" s="43"/>
      <c r="GDN122" s="43"/>
      <c r="GDO122" s="43"/>
      <c r="GDP122" s="43"/>
      <c r="GDQ122" s="43"/>
      <c r="GDR122" s="43"/>
      <c r="GDS122" s="43"/>
      <c r="GDT122" s="43"/>
      <c r="GDU122" s="43"/>
      <c r="GDV122" s="43"/>
      <c r="GDW122" s="43"/>
      <c r="GDX122" s="43"/>
      <c r="GDY122" s="43"/>
      <c r="GDZ122" s="43"/>
      <c r="GEA122" s="43"/>
      <c r="GEB122" s="43"/>
      <c r="GEC122" s="43"/>
      <c r="GED122" s="43"/>
      <c r="GEE122" s="43"/>
      <c r="GEF122" s="43"/>
      <c r="GEG122" s="43"/>
      <c r="GEH122" s="43"/>
      <c r="GEI122" s="43"/>
      <c r="GEJ122" s="43"/>
      <c r="GEK122" s="43"/>
      <c r="GEL122" s="43"/>
      <c r="GEM122" s="43"/>
      <c r="GEN122" s="43"/>
      <c r="GEO122" s="43"/>
      <c r="GEP122" s="43"/>
      <c r="GEQ122" s="43"/>
      <c r="GER122" s="43"/>
      <c r="GES122" s="43"/>
      <c r="GET122" s="43"/>
      <c r="GEU122" s="43"/>
      <c r="GEV122" s="43"/>
      <c r="GEW122" s="43"/>
      <c r="GEX122" s="43"/>
      <c r="GEY122" s="43"/>
      <c r="GEZ122" s="43"/>
      <c r="GFA122" s="43"/>
      <c r="GFB122" s="43"/>
      <c r="GFC122" s="43"/>
      <c r="GFD122" s="43"/>
      <c r="GFE122" s="43"/>
      <c r="GFF122" s="43"/>
      <c r="GFG122" s="43"/>
      <c r="GFH122" s="43"/>
      <c r="GFI122" s="43"/>
      <c r="GFJ122" s="43"/>
      <c r="GFK122" s="43"/>
      <c r="GFL122" s="43"/>
      <c r="GFM122" s="43"/>
      <c r="GFN122" s="43"/>
      <c r="GFO122" s="43"/>
      <c r="GFP122" s="43"/>
      <c r="GFQ122" s="43"/>
      <c r="GFR122" s="43"/>
      <c r="GFS122" s="43"/>
      <c r="GFT122" s="43"/>
      <c r="GFU122" s="43"/>
      <c r="GFV122" s="43"/>
      <c r="GFW122" s="43"/>
      <c r="GFX122" s="43"/>
      <c r="GFY122" s="43"/>
      <c r="GFZ122" s="43"/>
      <c r="GGA122" s="43"/>
      <c r="GGB122" s="43"/>
      <c r="GGC122" s="43"/>
      <c r="GGD122" s="43"/>
      <c r="GGE122" s="43"/>
      <c r="GGF122" s="43"/>
      <c r="GGG122" s="43"/>
      <c r="GGH122" s="43"/>
      <c r="GGI122" s="43"/>
      <c r="GGJ122" s="43"/>
      <c r="GGK122" s="43"/>
      <c r="GGL122" s="43"/>
      <c r="GGM122" s="43"/>
      <c r="GGN122" s="43"/>
      <c r="GGO122" s="43"/>
      <c r="GGP122" s="43"/>
      <c r="GGQ122" s="43"/>
      <c r="GGR122" s="43"/>
      <c r="GGS122" s="43"/>
      <c r="GGT122" s="43"/>
      <c r="GGU122" s="43"/>
      <c r="GGV122" s="43"/>
      <c r="GGW122" s="43"/>
      <c r="GGX122" s="43"/>
      <c r="GGY122" s="43"/>
      <c r="GGZ122" s="43"/>
      <c r="GHA122" s="43"/>
      <c r="GHB122" s="43"/>
      <c r="GHC122" s="43"/>
      <c r="GHD122" s="43"/>
      <c r="GHE122" s="43"/>
      <c r="GHF122" s="43"/>
      <c r="GHG122" s="43"/>
      <c r="GHH122" s="43"/>
      <c r="GHI122" s="43"/>
      <c r="GHJ122" s="43"/>
      <c r="GHK122" s="43"/>
      <c r="GHL122" s="43"/>
      <c r="GHM122" s="43"/>
      <c r="GHN122" s="43"/>
      <c r="GHO122" s="43"/>
      <c r="GHP122" s="43"/>
      <c r="GHQ122" s="43"/>
      <c r="GHR122" s="43"/>
      <c r="GHS122" s="43"/>
      <c r="GHT122" s="43"/>
      <c r="GHU122" s="43"/>
      <c r="GHV122" s="43"/>
      <c r="GHW122" s="43"/>
      <c r="GHX122" s="43"/>
      <c r="GHY122" s="43"/>
      <c r="GHZ122" s="43"/>
      <c r="GIA122" s="43"/>
      <c r="GIB122" s="43"/>
      <c r="GIC122" s="43"/>
      <c r="GID122" s="43"/>
      <c r="GIE122" s="43"/>
      <c r="GIF122" s="43"/>
      <c r="GIG122" s="43"/>
      <c r="GIH122" s="43"/>
      <c r="GII122" s="43"/>
      <c r="GIJ122" s="43"/>
      <c r="GIK122" s="43"/>
      <c r="GIL122" s="43"/>
      <c r="GIM122" s="43"/>
      <c r="GIN122" s="43"/>
      <c r="GIO122" s="43"/>
      <c r="GIP122" s="43"/>
      <c r="GIQ122" s="43"/>
      <c r="GIR122" s="43"/>
      <c r="GIS122" s="43"/>
      <c r="GIT122" s="43"/>
      <c r="GIU122" s="43"/>
      <c r="GIV122" s="43"/>
      <c r="GIW122" s="43"/>
      <c r="GIX122" s="43"/>
      <c r="GIY122" s="43"/>
      <c r="GIZ122" s="43"/>
      <c r="GJA122" s="43"/>
      <c r="GJB122" s="43"/>
      <c r="GJC122" s="43"/>
      <c r="GJD122" s="43"/>
      <c r="GJE122" s="43"/>
      <c r="GJF122" s="43"/>
      <c r="GJG122" s="43"/>
      <c r="GJH122" s="43"/>
      <c r="GJI122" s="43"/>
      <c r="GJJ122" s="43"/>
      <c r="GJK122" s="43"/>
      <c r="GJL122" s="43"/>
      <c r="GJM122" s="43"/>
      <c r="GJN122" s="43"/>
      <c r="GJO122" s="43"/>
      <c r="GJP122" s="43"/>
      <c r="GJQ122" s="43"/>
      <c r="GJR122" s="43"/>
      <c r="GJS122" s="43"/>
      <c r="GJT122" s="43"/>
      <c r="GJU122" s="43"/>
      <c r="GJV122" s="43"/>
      <c r="GJW122" s="43"/>
      <c r="GJX122" s="43"/>
      <c r="GJY122" s="43"/>
      <c r="GJZ122" s="43"/>
      <c r="GKA122" s="43"/>
      <c r="GKB122" s="43"/>
      <c r="GKC122" s="43"/>
      <c r="GKD122" s="43"/>
      <c r="GKE122" s="43"/>
      <c r="GKF122" s="43"/>
      <c r="GKG122" s="43"/>
      <c r="GKH122" s="43"/>
      <c r="GKI122" s="43"/>
      <c r="GKJ122" s="43"/>
      <c r="GKK122" s="43"/>
      <c r="GKL122" s="43"/>
      <c r="GKM122" s="43"/>
      <c r="GKN122" s="43"/>
      <c r="GKO122" s="43"/>
      <c r="GKP122" s="43"/>
      <c r="GKQ122" s="43"/>
      <c r="GKR122" s="43"/>
      <c r="GKS122" s="43"/>
      <c r="GKT122" s="43"/>
      <c r="GKU122" s="43"/>
      <c r="GKV122" s="43"/>
      <c r="GKW122" s="43"/>
      <c r="GKX122" s="43"/>
      <c r="GKY122" s="43"/>
      <c r="GKZ122" s="43"/>
      <c r="GLA122" s="43"/>
      <c r="GLB122" s="43"/>
      <c r="GLC122" s="43"/>
      <c r="GLD122" s="43"/>
      <c r="GLE122" s="43"/>
      <c r="GLF122" s="43"/>
      <c r="GLG122" s="43"/>
      <c r="GLH122" s="43"/>
      <c r="GLI122" s="43"/>
      <c r="GLJ122" s="43"/>
      <c r="GLK122" s="43"/>
      <c r="GLL122" s="43"/>
      <c r="GLM122" s="43"/>
      <c r="GLN122" s="43"/>
      <c r="GLO122" s="43"/>
      <c r="GLP122" s="43"/>
      <c r="GLQ122" s="43"/>
      <c r="GLR122" s="43"/>
      <c r="GLS122" s="43"/>
      <c r="GLT122" s="43"/>
      <c r="GLU122" s="43"/>
      <c r="GLV122" s="43"/>
      <c r="GLW122" s="43"/>
      <c r="GLX122" s="43"/>
      <c r="GLY122" s="43"/>
      <c r="GLZ122" s="43"/>
      <c r="GMA122" s="43"/>
      <c r="GMB122" s="43"/>
      <c r="GMC122" s="43"/>
      <c r="GMD122" s="43"/>
      <c r="GME122" s="43"/>
      <c r="GMF122" s="43"/>
      <c r="GMG122" s="43"/>
      <c r="GMH122" s="43"/>
      <c r="GMI122" s="43"/>
      <c r="GMJ122" s="43"/>
      <c r="GMK122" s="43"/>
      <c r="GML122" s="43"/>
      <c r="GMM122" s="43"/>
      <c r="GMN122" s="43"/>
      <c r="GMO122" s="43"/>
      <c r="GMP122" s="43"/>
      <c r="GMQ122" s="43"/>
      <c r="GMR122" s="43"/>
      <c r="GMS122" s="43"/>
      <c r="GMT122" s="43"/>
      <c r="GMU122" s="43"/>
      <c r="GMV122" s="43"/>
      <c r="GMW122" s="43"/>
      <c r="GMX122" s="43"/>
      <c r="GMY122" s="43"/>
      <c r="GMZ122" s="43"/>
      <c r="GNA122" s="43"/>
      <c r="GNB122" s="43"/>
      <c r="GNC122" s="43"/>
      <c r="GND122" s="43"/>
      <c r="GNE122" s="43"/>
      <c r="GNF122" s="43"/>
      <c r="GNG122" s="43"/>
      <c r="GNH122" s="43"/>
      <c r="GNI122" s="43"/>
      <c r="GNJ122" s="43"/>
      <c r="GNK122" s="43"/>
      <c r="GNL122" s="43"/>
      <c r="GNM122" s="43"/>
      <c r="GNN122" s="43"/>
      <c r="GNO122" s="43"/>
      <c r="GNP122" s="43"/>
      <c r="GNQ122" s="43"/>
      <c r="GNR122" s="43"/>
      <c r="GNS122" s="43"/>
      <c r="GNT122" s="43"/>
      <c r="GNU122" s="43"/>
      <c r="GNV122" s="43"/>
      <c r="GNW122" s="43"/>
      <c r="GNX122" s="43"/>
      <c r="GNY122" s="43"/>
      <c r="GNZ122" s="43"/>
      <c r="GOA122" s="43"/>
      <c r="GOB122" s="43"/>
      <c r="GOC122" s="43"/>
      <c r="GOD122" s="43"/>
      <c r="GOE122" s="43"/>
      <c r="GOF122" s="43"/>
      <c r="GOG122" s="43"/>
      <c r="GOH122" s="43"/>
      <c r="GOI122" s="43"/>
      <c r="GOJ122" s="43"/>
      <c r="GOK122" s="43"/>
      <c r="GOL122" s="43"/>
      <c r="GOM122" s="43"/>
      <c r="GON122" s="43"/>
      <c r="GOO122" s="43"/>
      <c r="GOP122" s="43"/>
      <c r="GOQ122" s="43"/>
      <c r="GOR122" s="43"/>
      <c r="GOS122" s="43"/>
      <c r="GOT122" s="43"/>
      <c r="GOU122" s="43"/>
      <c r="GOV122" s="43"/>
      <c r="GOW122" s="43"/>
      <c r="GOX122" s="43"/>
      <c r="GOY122" s="43"/>
      <c r="GOZ122" s="43"/>
      <c r="GPA122" s="43"/>
      <c r="GPB122" s="43"/>
      <c r="GPC122" s="43"/>
      <c r="GPD122" s="43"/>
      <c r="GPE122" s="43"/>
      <c r="GPF122" s="43"/>
      <c r="GPG122" s="43"/>
      <c r="GPH122" s="43"/>
      <c r="GPI122" s="43"/>
      <c r="GPJ122" s="43"/>
      <c r="GPK122" s="43"/>
      <c r="GPL122" s="43"/>
      <c r="GPM122" s="43"/>
      <c r="GPN122" s="43"/>
      <c r="GPO122" s="43"/>
      <c r="GPP122" s="43"/>
      <c r="GPQ122" s="43"/>
      <c r="GPR122" s="43"/>
      <c r="GPS122" s="43"/>
      <c r="GPT122" s="43"/>
      <c r="GPU122" s="43"/>
      <c r="GPV122" s="43"/>
      <c r="GPW122" s="43"/>
      <c r="GPX122" s="43"/>
      <c r="GPY122" s="43"/>
      <c r="GPZ122" s="43"/>
      <c r="GQA122" s="43"/>
      <c r="GQB122" s="43"/>
      <c r="GQC122" s="43"/>
      <c r="GQD122" s="43"/>
      <c r="GQE122" s="43"/>
      <c r="GQF122" s="43"/>
      <c r="GQG122" s="43"/>
      <c r="GQH122" s="43"/>
      <c r="GQI122" s="43"/>
      <c r="GQJ122" s="43"/>
      <c r="GQK122" s="43"/>
      <c r="GQL122" s="43"/>
      <c r="GQM122" s="43"/>
      <c r="GQN122" s="43"/>
      <c r="GQO122" s="43"/>
      <c r="GQP122" s="43"/>
      <c r="GQQ122" s="43"/>
      <c r="GQR122" s="43"/>
      <c r="GQS122" s="43"/>
      <c r="GQT122" s="43"/>
      <c r="GQU122" s="43"/>
      <c r="GQV122" s="43"/>
      <c r="GQW122" s="43"/>
      <c r="GQX122" s="43"/>
      <c r="GQY122" s="43"/>
      <c r="GQZ122" s="43"/>
      <c r="GRA122" s="43"/>
      <c r="GRB122" s="43"/>
      <c r="GRC122" s="43"/>
      <c r="GRD122" s="43"/>
      <c r="GRE122" s="43"/>
      <c r="GRF122" s="43"/>
      <c r="GRG122" s="43"/>
      <c r="GRH122" s="43"/>
      <c r="GRI122" s="43"/>
      <c r="GRJ122" s="43"/>
      <c r="GRK122" s="43"/>
      <c r="GRL122" s="43"/>
      <c r="GRM122" s="43"/>
      <c r="GRN122" s="43"/>
      <c r="GRO122" s="43"/>
      <c r="GRP122" s="43"/>
      <c r="GRQ122" s="43"/>
      <c r="GRR122" s="43"/>
      <c r="GRS122" s="43"/>
      <c r="GRT122" s="43"/>
      <c r="GRU122" s="43"/>
      <c r="GRV122" s="43"/>
      <c r="GRW122" s="43"/>
      <c r="GRX122" s="43"/>
      <c r="GRY122" s="43"/>
      <c r="GRZ122" s="43"/>
      <c r="GSA122" s="43"/>
      <c r="GSB122" s="43"/>
      <c r="GSC122" s="43"/>
      <c r="GSD122" s="43"/>
      <c r="GSE122" s="43"/>
      <c r="GSF122" s="43"/>
      <c r="GSG122" s="43"/>
      <c r="GSH122" s="43"/>
      <c r="GSI122" s="43"/>
      <c r="GSJ122" s="43"/>
      <c r="GSK122" s="43"/>
      <c r="GSL122" s="43"/>
      <c r="GSM122" s="43"/>
      <c r="GSN122" s="43"/>
      <c r="GSO122" s="43"/>
      <c r="GSP122" s="43"/>
      <c r="GSQ122" s="43"/>
      <c r="GSR122" s="43"/>
      <c r="GSS122" s="43"/>
      <c r="GST122" s="43"/>
      <c r="GSU122" s="43"/>
      <c r="GSV122" s="43"/>
      <c r="GSW122" s="43"/>
      <c r="GSX122" s="43"/>
      <c r="GSY122" s="43"/>
      <c r="GSZ122" s="43"/>
      <c r="GTA122" s="43"/>
      <c r="GTB122" s="43"/>
      <c r="GTC122" s="43"/>
      <c r="GTD122" s="43"/>
      <c r="GTE122" s="43"/>
      <c r="GTF122" s="43"/>
      <c r="GTG122" s="43"/>
      <c r="GTH122" s="43"/>
      <c r="GTI122" s="43"/>
      <c r="GTJ122" s="43"/>
      <c r="GTK122" s="43"/>
      <c r="GTL122" s="43"/>
      <c r="GTM122" s="43"/>
      <c r="GTN122" s="43"/>
      <c r="GTO122" s="43"/>
      <c r="GTP122" s="43"/>
      <c r="GTQ122" s="43"/>
      <c r="GTR122" s="43"/>
      <c r="GTS122" s="43"/>
      <c r="GTT122" s="43"/>
      <c r="GTU122" s="43"/>
      <c r="GTV122" s="43"/>
      <c r="GTW122" s="43"/>
      <c r="GTX122" s="43"/>
      <c r="GTY122" s="43"/>
      <c r="GTZ122" s="43"/>
      <c r="GUA122" s="43"/>
      <c r="GUB122" s="43"/>
      <c r="GUC122" s="43"/>
      <c r="GUD122" s="43"/>
      <c r="GUE122" s="43"/>
      <c r="GUF122" s="43"/>
      <c r="GUG122" s="43"/>
      <c r="GUH122" s="43"/>
      <c r="GUI122" s="43"/>
      <c r="GUJ122" s="43"/>
      <c r="GUK122" s="43"/>
      <c r="GUL122" s="43"/>
      <c r="GUM122" s="43"/>
      <c r="GUN122" s="43"/>
      <c r="GUO122" s="43"/>
      <c r="GUP122" s="43"/>
      <c r="GUQ122" s="43"/>
      <c r="GUR122" s="43"/>
      <c r="GUS122" s="43"/>
      <c r="GUT122" s="43"/>
      <c r="GUU122" s="43"/>
      <c r="GUV122" s="43"/>
      <c r="GUW122" s="43"/>
      <c r="GUX122" s="43"/>
      <c r="GUY122" s="43"/>
      <c r="GUZ122" s="43"/>
      <c r="GVA122" s="43"/>
      <c r="GVB122" s="43"/>
      <c r="GVC122" s="43"/>
      <c r="GVD122" s="43"/>
      <c r="GVE122" s="43"/>
      <c r="GVF122" s="43"/>
      <c r="GVG122" s="43"/>
      <c r="GVH122" s="43"/>
      <c r="GVI122" s="43"/>
      <c r="GVJ122" s="43"/>
      <c r="GVK122" s="43"/>
      <c r="GVL122" s="43"/>
      <c r="GVM122" s="43"/>
      <c r="GVN122" s="43"/>
      <c r="GVO122" s="43"/>
      <c r="GVP122" s="43"/>
      <c r="GVQ122" s="43"/>
      <c r="GVR122" s="43"/>
      <c r="GVS122" s="43"/>
      <c r="GVT122" s="43"/>
      <c r="GVU122" s="43"/>
      <c r="GVV122" s="43"/>
      <c r="GVW122" s="43"/>
      <c r="GVX122" s="43"/>
      <c r="GVY122" s="43"/>
      <c r="GVZ122" s="43"/>
      <c r="GWA122" s="43"/>
      <c r="GWB122" s="43"/>
      <c r="GWC122" s="43"/>
      <c r="GWD122" s="43"/>
      <c r="GWE122" s="43"/>
      <c r="GWF122" s="43"/>
      <c r="GWG122" s="43"/>
      <c r="GWH122" s="43"/>
      <c r="GWI122" s="43"/>
      <c r="GWJ122" s="43"/>
      <c r="GWK122" s="43"/>
      <c r="GWL122" s="43"/>
      <c r="GWM122" s="43"/>
      <c r="GWN122" s="43"/>
      <c r="GWO122" s="43"/>
      <c r="GWP122" s="43"/>
      <c r="GWQ122" s="43"/>
      <c r="GWR122" s="43"/>
      <c r="GWS122" s="43"/>
      <c r="GWT122" s="43"/>
      <c r="GWU122" s="43"/>
      <c r="GWV122" s="43"/>
      <c r="GWW122" s="43"/>
      <c r="GWX122" s="43"/>
      <c r="GWY122" s="43"/>
      <c r="GWZ122" s="43"/>
      <c r="GXA122" s="43"/>
      <c r="GXB122" s="43"/>
      <c r="GXC122" s="43"/>
      <c r="GXD122" s="43"/>
      <c r="GXE122" s="43"/>
      <c r="GXF122" s="43"/>
      <c r="GXG122" s="43"/>
      <c r="GXH122" s="43"/>
      <c r="GXI122" s="43"/>
      <c r="GXJ122" s="43"/>
      <c r="GXK122" s="43"/>
      <c r="GXL122" s="43"/>
      <c r="GXM122" s="43"/>
      <c r="GXN122" s="43"/>
      <c r="GXO122" s="43"/>
      <c r="GXP122" s="43"/>
      <c r="GXQ122" s="43"/>
      <c r="GXR122" s="43"/>
      <c r="GXS122" s="43"/>
      <c r="GXT122" s="43"/>
      <c r="GXU122" s="43"/>
      <c r="GXV122" s="43"/>
      <c r="GXW122" s="43"/>
      <c r="GXX122" s="43"/>
      <c r="GXY122" s="43"/>
      <c r="GXZ122" s="43"/>
      <c r="GYA122" s="43"/>
      <c r="GYB122" s="43"/>
      <c r="GYC122" s="43"/>
      <c r="GYD122" s="43"/>
      <c r="GYE122" s="43"/>
      <c r="GYF122" s="43"/>
      <c r="GYG122" s="43"/>
      <c r="GYH122" s="43"/>
      <c r="GYI122" s="43"/>
      <c r="GYJ122" s="43"/>
      <c r="GYK122" s="43"/>
      <c r="GYL122" s="43"/>
      <c r="GYM122" s="43"/>
      <c r="GYN122" s="43"/>
      <c r="GYO122" s="43"/>
      <c r="GYP122" s="43"/>
      <c r="GYQ122" s="43"/>
      <c r="GYR122" s="43"/>
      <c r="GYS122" s="43"/>
      <c r="GYT122" s="43"/>
      <c r="GYU122" s="43"/>
      <c r="GYV122" s="43"/>
      <c r="GYW122" s="43"/>
      <c r="GYX122" s="43"/>
      <c r="GYY122" s="43"/>
      <c r="GYZ122" s="43"/>
      <c r="GZA122" s="43"/>
      <c r="GZB122" s="43"/>
      <c r="GZC122" s="43"/>
      <c r="GZD122" s="43"/>
      <c r="GZE122" s="43"/>
      <c r="GZF122" s="43"/>
      <c r="GZG122" s="43"/>
      <c r="GZH122" s="43"/>
      <c r="GZI122" s="43"/>
      <c r="GZJ122" s="43"/>
      <c r="GZK122" s="43"/>
      <c r="GZL122" s="43"/>
      <c r="GZM122" s="43"/>
      <c r="GZN122" s="43"/>
      <c r="GZO122" s="43"/>
      <c r="GZP122" s="43"/>
      <c r="GZQ122" s="43"/>
      <c r="GZR122" s="43"/>
      <c r="GZS122" s="43"/>
      <c r="GZT122" s="43"/>
      <c r="GZU122" s="43"/>
      <c r="GZV122" s="43"/>
      <c r="GZW122" s="43"/>
      <c r="GZX122" s="43"/>
      <c r="GZY122" s="43"/>
      <c r="GZZ122" s="43"/>
      <c r="HAA122" s="43"/>
      <c r="HAB122" s="43"/>
      <c r="HAC122" s="43"/>
      <c r="HAD122" s="43"/>
      <c r="HAE122" s="43"/>
      <c r="HAF122" s="43"/>
      <c r="HAG122" s="43"/>
      <c r="HAH122" s="43"/>
      <c r="HAI122" s="43"/>
      <c r="HAJ122" s="43"/>
      <c r="HAK122" s="43"/>
      <c r="HAL122" s="43"/>
      <c r="HAM122" s="43"/>
      <c r="HAN122" s="43"/>
      <c r="HAO122" s="43"/>
      <c r="HAP122" s="43"/>
      <c r="HAQ122" s="43"/>
      <c r="HAR122" s="43"/>
      <c r="HAS122" s="43"/>
      <c r="HAT122" s="43"/>
      <c r="HAU122" s="43"/>
      <c r="HAV122" s="43"/>
      <c r="HAW122" s="43"/>
      <c r="HAX122" s="43"/>
      <c r="HAY122" s="43"/>
      <c r="HAZ122" s="43"/>
      <c r="HBA122" s="43"/>
      <c r="HBB122" s="43"/>
      <c r="HBC122" s="43"/>
      <c r="HBD122" s="43"/>
      <c r="HBE122" s="43"/>
      <c r="HBF122" s="43"/>
      <c r="HBG122" s="43"/>
      <c r="HBH122" s="43"/>
      <c r="HBI122" s="43"/>
      <c r="HBJ122" s="43"/>
      <c r="HBK122" s="43"/>
      <c r="HBL122" s="43"/>
      <c r="HBM122" s="43"/>
      <c r="HBN122" s="43"/>
      <c r="HBO122" s="43"/>
      <c r="HBP122" s="43"/>
      <c r="HBQ122" s="43"/>
      <c r="HBR122" s="43"/>
      <c r="HBS122" s="43"/>
      <c r="HBT122" s="43"/>
      <c r="HBU122" s="43"/>
      <c r="HBV122" s="43"/>
      <c r="HBW122" s="43"/>
      <c r="HBX122" s="43"/>
      <c r="HBY122" s="43"/>
      <c r="HBZ122" s="43"/>
      <c r="HCA122" s="43"/>
      <c r="HCB122" s="43"/>
      <c r="HCC122" s="43"/>
      <c r="HCD122" s="43"/>
      <c r="HCE122" s="43"/>
      <c r="HCF122" s="43"/>
      <c r="HCG122" s="43"/>
      <c r="HCH122" s="43"/>
      <c r="HCI122" s="43"/>
      <c r="HCJ122" s="43"/>
      <c r="HCK122" s="43"/>
      <c r="HCL122" s="43"/>
      <c r="HCM122" s="43"/>
      <c r="HCN122" s="43"/>
      <c r="HCO122" s="43"/>
      <c r="HCP122" s="43"/>
      <c r="HCQ122" s="43"/>
      <c r="HCR122" s="43"/>
      <c r="HCS122" s="43"/>
      <c r="HCT122" s="43"/>
      <c r="HCU122" s="43"/>
      <c r="HCV122" s="43"/>
      <c r="HCW122" s="43"/>
      <c r="HCX122" s="43"/>
      <c r="HCY122" s="43"/>
      <c r="HCZ122" s="43"/>
      <c r="HDA122" s="43"/>
      <c r="HDB122" s="43"/>
      <c r="HDC122" s="43"/>
      <c r="HDD122" s="43"/>
      <c r="HDE122" s="43"/>
      <c r="HDF122" s="43"/>
      <c r="HDG122" s="43"/>
      <c r="HDH122" s="43"/>
      <c r="HDI122" s="43"/>
      <c r="HDJ122" s="43"/>
      <c r="HDK122" s="43"/>
      <c r="HDL122" s="43"/>
      <c r="HDM122" s="43"/>
      <c r="HDN122" s="43"/>
      <c r="HDO122" s="43"/>
      <c r="HDP122" s="43"/>
      <c r="HDQ122" s="43"/>
      <c r="HDR122" s="43"/>
      <c r="HDS122" s="43"/>
      <c r="HDT122" s="43"/>
      <c r="HDU122" s="43"/>
      <c r="HDV122" s="43"/>
      <c r="HDW122" s="43"/>
      <c r="HDX122" s="43"/>
      <c r="HDY122" s="43"/>
      <c r="HDZ122" s="43"/>
      <c r="HEA122" s="43"/>
      <c r="HEB122" s="43"/>
      <c r="HEC122" s="43"/>
      <c r="HED122" s="43"/>
      <c r="HEE122" s="43"/>
      <c r="HEF122" s="43"/>
      <c r="HEG122" s="43"/>
      <c r="HEH122" s="43"/>
      <c r="HEI122" s="43"/>
      <c r="HEJ122" s="43"/>
      <c r="HEK122" s="43"/>
      <c r="HEL122" s="43"/>
      <c r="HEM122" s="43"/>
      <c r="HEN122" s="43"/>
      <c r="HEO122" s="43"/>
      <c r="HEP122" s="43"/>
      <c r="HEQ122" s="43"/>
      <c r="HER122" s="43"/>
      <c r="HES122" s="43"/>
      <c r="HET122" s="43"/>
      <c r="HEU122" s="43"/>
      <c r="HEV122" s="43"/>
      <c r="HEW122" s="43"/>
      <c r="HEX122" s="43"/>
      <c r="HEY122" s="43"/>
      <c r="HEZ122" s="43"/>
      <c r="HFA122" s="43"/>
      <c r="HFB122" s="43"/>
      <c r="HFC122" s="43"/>
      <c r="HFD122" s="43"/>
      <c r="HFE122" s="43"/>
      <c r="HFF122" s="43"/>
      <c r="HFG122" s="43"/>
      <c r="HFH122" s="43"/>
      <c r="HFI122" s="43"/>
      <c r="HFJ122" s="43"/>
      <c r="HFK122" s="43"/>
      <c r="HFL122" s="43"/>
      <c r="HFM122" s="43"/>
      <c r="HFN122" s="43"/>
      <c r="HFO122" s="43"/>
      <c r="HFP122" s="43"/>
      <c r="HFQ122" s="43"/>
      <c r="HFR122" s="43"/>
      <c r="HFS122" s="43"/>
      <c r="HFT122" s="43"/>
      <c r="HFU122" s="43"/>
      <c r="HFV122" s="43"/>
      <c r="HFW122" s="43"/>
      <c r="HFX122" s="43"/>
      <c r="HFY122" s="43"/>
      <c r="HFZ122" s="43"/>
      <c r="HGA122" s="43"/>
      <c r="HGB122" s="43"/>
      <c r="HGC122" s="43"/>
      <c r="HGD122" s="43"/>
      <c r="HGE122" s="43"/>
      <c r="HGF122" s="43"/>
      <c r="HGG122" s="43"/>
      <c r="HGH122" s="43"/>
      <c r="HGI122" s="43"/>
      <c r="HGJ122" s="43"/>
      <c r="HGK122" s="43"/>
      <c r="HGL122" s="43"/>
      <c r="HGM122" s="43"/>
      <c r="HGN122" s="43"/>
      <c r="HGO122" s="43"/>
      <c r="HGP122" s="43"/>
      <c r="HGQ122" s="43"/>
      <c r="HGR122" s="43"/>
      <c r="HGS122" s="43"/>
      <c r="HGT122" s="43"/>
      <c r="HGU122" s="43"/>
      <c r="HGV122" s="43"/>
      <c r="HGW122" s="43"/>
      <c r="HGX122" s="43"/>
      <c r="HGY122" s="43"/>
      <c r="HGZ122" s="43"/>
      <c r="HHA122" s="43"/>
      <c r="HHB122" s="43"/>
      <c r="HHC122" s="43"/>
      <c r="HHD122" s="43"/>
      <c r="HHE122" s="43"/>
      <c r="HHF122" s="43"/>
      <c r="HHG122" s="43"/>
      <c r="HHH122" s="43"/>
      <c r="HHI122" s="43"/>
      <c r="HHJ122" s="43"/>
      <c r="HHK122" s="43"/>
      <c r="HHL122" s="43"/>
      <c r="HHM122" s="43"/>
      <c r="HHN122" s="43"/>
      <c r="HHO122" s="43"/>
      <c r="HHP122" s="43"/>
      <c r="HHQ122" s="43"/>
      <c r="HHR122" s="43"/>
      <c r="HHS122" s="43"/>
      <c r="HHT122" s="43"/>
      <c r="HHU122" s="43"/>
      <c r="HHV122" s="43"/>
      <c r="HHW122" s="43"/>
      <c r="HHX122" s="43"/>
      <c r="HHY122" s="43"/>
      <c r="HHZ122" s="43"/>
      <c r="HIA122" s="43"/>
      <c r="HIB122" s="43"/>
      <c r="HIC122" s="43"/>
      <c r="HID122" s="43"/>
      <c r="HIE122" s="43"/>
      <c r="HIF122" s="43"/>
      <c r="HIG122" s="43"/>
      <c r="HIH122" s="43"/>
      <c r="HII122" s="43"/>
      <c r="HIJ122" s="43"/>
      <c r="HIK122" s="43"/>
      <c r="HIL122" s="43"/>
      <c r="HIM122" s="43"/>
      <c r="HIN122" s="43"/>
      <c r="HIO122" s="43"/>
      <c r="HIP122" s="43"/>
      <c r="HIQ122" s="43"/>
      <c r="HIR122" s="43"/>
      <c r="HIS122" s="43"/>
      <c r="HIT122" s="43"/>
      <c r="HIU122" s="43"/>
      <c r="HIV122" s="43"/>
      <c r="HIW122" s="43"/>
      <c r="HIX122" s="43"/>
      <c r="HIY122" s="43"/>
      <c r="HIZ122" s="43"/>
      <c r="HJA122" s="43"/>
      <c r="HJB122" s="43"/>
      <c r="HJC122" s="43"/>
      <c r="HJD122" s="43"/>
      <c r="HJE122" s="43"/>
      <c r="HJF122" s="43"/>
      <c r="HJG122" s="43"/>
      <c r="HJH122" s="43"/>
      <c r="HJI122" s="43"/>
      <c r="HJJ122" s="43"/>
      <c r="HJK122" s="43"/>
      <c r="HJL122" s="43"/>
      <c r="HJM122" s="43"/>
      <c r="HJN122" s="43"/>
      <c r="HJO122" s="43"/>
      <c r="HJP122" s="43"/>
      <c r="HJQ122" s="43"/>
      <c r="HJR122" s="43"/>
      <c r="HJS122" s="43"/>
      <c r="HJT122" s="43"/>
      <c r="HJU122" s="43"/>
      <c r="HJV122" s="43"/>
      <c r="HJW122" s="43"/>
      <c r="HJX122" s="43"/>
      <c r="HJY122" s="43"/>
      <c r="HJZ122" s="43"/>
      <c r="HKA122" s="43"/>
      <c r="HKB122" s="43"/>
      <c r="HKC122" s="43"/>
      <c r="HKD122" s="43"/>
      <c r="HKE122" s="43"/>
      <c r="HKF122" s="43"/>
      <c r="HKG122" s="43"/>
      <c r="HKH122" s="43"/>
      <c r="HKI122" s="43"/>
      <c r="HKJ122" s="43"/>
      <c r="HKK122" s="43"/>
      <c r="HKL122" s="43"/>
      <c r="HKM122" s="43"/>
      <c r="HKN122" s="43"/>
      <c r="HKO122" s="43"/>
      <c r="HKP122" s="43"/>
      <c r="HKQ122" s="43"/>
      <c r="HKR122" s="43"/>
      <c r="HKS122" s="43"/>
      <c r="HKT122" s="43"/>
      <c r="HKU122" s="43"/>
      <c r="HKV122" s="43"/>
      <c r="HKW122" s="43"/>
      <c r="HKX122" s="43"/>
      <c r="HKY122" s="43"/>
      <c r="HKZ122" s="43"/>
      <c r="HLA122" s="43"/>
      <c r="HLB122" s="43"/>
      <c r="HLC122" s="43"/>
      <c r="HLD122" s="43"/>
      <c r="HLE122" s="43"/>
      <c r="HLF122" s="43"/>
      <c r="HLG122" s="43"/>
      <c r="HLH122" s="43"/>
      <c r="HLI122" s="43"/>
      <c r="HLJ122" s="43"/>
      <c r="HLK122" s="43"/>
      <c r="HLL122" s="43"/>
      <c r="HLM122" s="43"/>
      <c r="HLN122" s="43"/>
      <c r="HLO122" s="43"/>
      <c r="HLP122" s="43"/>
      <c r="HLQ122" s="43"/>
      <c r="HLR122" s="43"/>
      <c r="HLS122" s="43"/>
      <c r="HLT122" s="43"/>
      <c r="HLU122" s="43"/>
      <c r="HLV122" s="43"/>
      <c r="HLW122" s="43"/>
      <c r="HLX122" s="43"/>
      <c r="HLY122" s="43"/>
      <c r="HLZ122" s="43"/>
      <c r="HMA122" s="43"/>
      <c r="HMB122" s="43"/>
      <c r="HMC122" s="43"/>
      <c r="HMD122" s="43"/>
      <c r="HME122" s="43"/>
      <c r="HMF122" s="43"/>
      <c r="HMG122" s="43"/>
      <c r="HMH122" s="43"/>
      <c r="HMI122" s="43"/>
      <c r="HMJ122" s="43"/>
      <c r="HMK122" s="43"/>
      <c r="HML122" s="43"/>
      <c r="HMM122" s="43"/>
      <c r="HMN122" s="43"/>
      <c r="HMO122" s="43"/>
      <c r="HMP122" s="43"/>
      <c r="HMQ122" s="43"/>
      <c r="HMR122" s="43"/>
      <c r="HMS122" s="43"/>
      <c r="HMT122" s="43"/>
      <c r="HMU122" s="43"/>
      <c r="HMV122" s="43"/>
      <c r="HMW122" s="43"/>
      <c r="HMX122" s="43"/>
      <c r="HMY122" s="43"/>
      <c r="HMZ122" s="43"/>
      <c r="HNA122" s="43"/>
      <c r="HNB122" s="43"/>
      <c r="HNC122" s="43"/>
      <c r="HND122" s="43"/>
      <c r="HNE122" s="43"/>
      <c r="HNF122" s="43"/>
      <c r="HNG122" s="43"/>
      <c r="HNH122" s="43"/>
      <c r="HNI122" s="43"/>
      <c r="HNJ122" s="43"/>
      <c r="HNK122" s="43"/>
      <c r="HNL122" s="43"/>
      <c r="HNM122" s="43"/>
      <c r="HNN122" s="43"/>
      <c r="HNO122" s="43"/>
      <c r="HNP122" s="43"/>
      <c r="HNQ122" s="43"/>
      <c r="HNR122" s="43"/>
      <c r="HNS122" s="43"/>
      <c r="HNT122" s="43"/>
      <c r="HNU122" s="43"/>
      <c r="HNV122" s="43"/>
      <c r="HNW122" s="43"/>
      <c r="HNX122" s="43"/>
      <c r="HNY122" s="43"/>
      <c r="HNZ122" s="43"/>
      <c r="HOA122" s="43"/>
      <c r="HOB122" s="43"/>
      <c r="HOC122" s="43"/>
      <c r="HOD122" s="43"/>
      <c r="HOE122" s="43"/>
      <c r="HOF122" s="43"/>
      <c r="HOG122" s="43"/>
      <c r="HOH122" s="43"/>
      <c r="HOI122" s="43"/>
      <c r="HOJ122" s="43"/>
      <c r="HOK122" s="43"/>
      <c r="HOL122" s="43"/>
      <c r="HOM122" s="43"/>
      <c r="HON122" s="43"/>
      <c r="HOO122" s="43"/>
      <c r="HOP122" s="43"/>
      <c r="HOQ122" s="43"/>
      <c r="HOR122" s="43"/>
      <c r="HOS122" s="43"/>
      <c r="HOT122" s="43"/>
      <c r="HOU122" s="43"/>
      <c r="HOV122" s="43"/>
      <c r="HOW122" s="43"/>
      <c r="HOX122" s="43"/>
      <c r="HOY122" s="43"/>
      <c r="HOZ122" s="43"/>
      <c r="HPA122" s="43"/>
      <c r="HPB122" s="43"/>
      <c r="HPC122" s="43"/>
      <c r="HPD122" s="43"/>
      <c r="HPE122" s="43"/>
      <c r="HPF122" s="43"/>
      <c r="HPG122" s="43"/>
      <c r="HPH122" s="43"/>
      <c r="HPI122" s="43"/>
      <c r="HPJ122" s="43"/>
      <c r="HPK122" s="43"/>
      <c r="HPL122" s="43"/>
      <c r="HPM122" s="43"/>
      <c r="HPN122" s="43"/>
      <c r="HPO122" s="43"/>
      <c r="HPP122" s="43"/>
      <c r="HPQ122" s="43"/>
      <c r="HPR122" s="43"/>
      <c r="HPS122" s="43"/>
      <c r="HPT122" s="43"/>
      <c r="HPU122" s="43"/>
      <c r="HPV122" s="43"/>
      <c r="HPW122" s="43"/>
      <c r="HPX122" s="43"/>
      <c r="HPY122" s="43"/>
      <c r="HPZ122" s="43"/>
      <c r="HQA122" s="43"/>
      <c r="HQB122" s="43"/>
      <c r="HQC122" s="43"/>
      <c r="HQD122" s="43"/>
      <c r="HQE122" s="43"/>
      <c r="HQF122" s="43"/>
      <c r="HQG122" s="43"/>
      <c r="HQH122" s="43"/>
      <c r="HQI122" s="43"/>
      <c r="HQJ122" s="43"/>
      <c r="HQK122" s="43"/>
      <c r="HQL122" s="43"/>
      <c r="HQM122" s="43"/>
      <c r="HQN122" s="43"/>
      <c r="HQO122" s="43"/>
      <c r="HQP122" s="43"/>
      <c r="HQQ122" s="43"/>
      <c r="HQR122" s="43"/>
      <c r="HQS122" s="43"/>
      <c r="HQT122" s="43"/>
      <c r="HQU122" s="43"/>
      <c r="HQV122" s="43"/>
      <c r="HQW122" s="43"/>
      <c r="HQX122" s="43"/>
      <c r="HQY122" s="43"/>
      <c r="HQZ122" s="43"/>
      <c r="HRA122" s="43"/>
      <c r="HRB122" s="43"/>
      <c r="HRC122" s="43"/>
      <c r="HRD122" s="43"/>
      <c r="HRE122" s="43"/>
      <c r="HRF122" s="43"/>
      <c r="HRG122" s="43"/>
      <c r="HRH122" s="43"/>
      <c r="HRI122" s="43"/>
      <c r="HRJ122" s="43"/>
      <c r="HRK122" s="43"/>
      <c r="HRL122" s="43"/>
      <c r="HRM122" s="43"/>
      <c r="HRN122" s="43"/>
      <c r="HRO122" s="43"/>
      <c r="HRP122" s="43"/>
      <c r="HRQ122" s="43"/>
      <c r="HRR122" s="43"/>
      <c r="HRS122" s="43"/>
      <c r="HRT122" s="43"/>
      <c r="HRU122" s="43"/>
      <c r="HRV122" s="43"/>
      <c r="HRW122" s="43"/>
      <c r="HRX122" s="43"/>
      <c r="HRY122" s="43"/>
      <c r="HRZ122" s="43"/>
      <c r="HSA122" s="43"/>
      <c r="HSB122" s="43"/>
      <c r="HSC122" s="43"/>
      <c r="HSD122" s="43"/>
      <c r="HSE122" s="43"/>
      <c r="HSF122" s="43"/>
      <c r="HSG122" s="43"/>
      <c r="HSH122" s="43"/>
      <c r="HSI122" s="43"/>
      <c r="HSJ122" s="43"/>
      <c r="HSK122" s="43"/>
      <c r="HSL122" s="43"/>
      <c r="HSM122" s="43"/>
      <c r="HSN122" s="43"/>
      <c r="HSO122" s="43"/>
      <c r="HSP122" s="43"/>
      <c r="HSQ122" s="43"/>
      <c r="HSR122" s="43"/>
      <c r="HSS122" s="43"/>
      <c r="HST122" s="43"/>
      <c r="HSU122" s="43"/>
      <c r="HSV122" s="43"/>
      <c r="HSW122" s="43"/>
      <c r="HSX122" s="43"/>
      <c r="HSY122" s="43"/>
      <c r="HSZ122" s="43"/>
      <c r="HTA122" s="43"/>
      <c r="HTB122" s="43"/>
      <c r="HTC122" s="43"/>
      <c r="HTD122" s="43"/>
      <c r="HTE122" s="43"/>
      <c r="HTF122" s="43"/>
      <c r="HTG122" s="43"/>
      <c r="HTH122" s="43"/>
      <c r="HTI122" s="43"/>
      <c r="HTJ122" s="43"/>
      <c r="HTK122" s="43"/>
      <c r="HTL122" s="43"/>
      <c r="HTM122" s="43"/>
      <c r="HTN122" s="43"/>
      <c r="HTO122" s="43"/>
      <c r="HTP122" s="43"/>
      <c r="HTQ122" s="43"/>
      <c r="HTR122" s="43"/>
      <c r="HTS122" s="43"/>
      <c r="HTT122" s="43"/>
      <c r="HTU122" s="43"/>
      <c r="HTV122" s="43"/>
      <c r="HTW122" s="43"/>
      <c r="HTX122" s="43"/>
      <c r="HTY122" s="43"/>
      <c r="HTZ122" s="43"/>
      <c r="HUA122" s="43"/>
      <c r="HUB122" s="43"/>
      <c r="HUC122" s="43"/>
      <c r="HUD122" s="43"/>
      <c r="HUE122" s="43"/>
      <c r="HUF122" s="43"/>
      <c r="HUG122" s="43"/>
      <c r="HUH122" s="43"/>
      <c r="HUI122" s="43"/>
      <c r="HUJ122" s="43"/>
      <c r="HUK122" s="43"/>
      <c r="HUL122" s="43"/>
      <c r="HUM122" s="43"/>
      <c r="HUN122" s="43"/>
      <c r="HUO122" s="43"/>
      <c r="HUP122" s="43"/>
      <c r="HUQ122" s="43"/>
      <c r="HUR122" s="43"/>
      <c r="HUS122" s="43"/>
      <c r="HUT122" s="43"/>
      <c r="HUU122" s="43"/>
      <c r="HUV122" s="43"/>
      <c r="HUW122" s="43"/>
      <c r="HUX122" s="43"/>
      <c r="HUY122" s="43"/>
      <c r="HUZ122" s="43"/>
      <c r="HVA122" s="43"/>
      <c r="HVB122" s="43"/>
      <c r="HVC122" s="43"/>
      <c r="HVD122" s="43"/>
      <c r="HVE122" s="43"/>
      <c r="HVF122" s="43"/>
      <c r="HVG122" s="43"/>
      <c r="HVH122" s="43"/>
      <c r="HVI122" s="43"/>
      <c r="HVJ122" s="43"/>
      <c r="HVK122" s="43"/>
      <c r="HVL122" s="43"/>
      <c r="HVM122" s="43"/>
      <c r="HVN122" s="43"/>
      <c r="HVO122" s="43"/>
      <c r="HVP122" s="43"/>
      <c r="HVQ122" s="43"/>
      <c r="HVR122" s="43"/>
      <c r="HVS122" s="43"/>
      <c r="HVT122" s="43"/>
      <c r="HVU122" s="43"/>
      <c r="HVV122" s="43"/>
      <c r="HVW122" s="43"/>
      <c r="HVX122" s="43"/>
      <c r="HVY122" s="43"/>
      <c r="HVZ122" s="43"/>
      <c r="HWA122" s="43"/>
      <c r="HWB122" s="43"/>
      <c r="HWC122" s="43"/>
      <c r="HWD122" s="43"/>
      <c r="HWE122" s="43"/>
      <c r="HWF122" s="43"/>
      <c r="HWG122" s="43"/>
      <c r="HWH122" s="43"/>
      <c r="HWI122" s="43"/>
      <c r="HWJ122" s="43"/>
      <c r="HWK122" s="43"/>
      <c r="HWL122" s="43"/>
      <c r="HWM122" s="43"/>
      <c r="HWN122" s="43"/>
      <c r="HWO122" s="43"/>
      <c r="HWP122" s="43"/>
      <c r="HWQ122" s="43"/>
      <c r="HWR122" s="43"/>
      <c r="HWS122" s="43"/>
      <c r="HWT122" s="43"/>
      <c r="HWU122" s="43"/>
      <c r="HWV122" s="43"/>
      <c r="HWW122" s="43"/>
      <c r="HWX122" s="43"/>
      <c r="HWY122" s="43"/>
      <c r="HWZ122" s="43"/>
      <c r="HXA122" s="43"/>
      <c r="HXB122" s="43"/>
      <c r="HXC122" s="43"/>
      <c r="HXD122" s="43"/>
      <c r="HXE122" s="43"/>
      <c r="HXF122" s="43"/>
      <c r="HXG122" s="43"/>
      <c r="HXH122" s="43"/>
      <c r="HXI122" s="43"/>
      <c r="HXJ122" s="43"/>
      <c r="HXK122" s="43"/>
      <c r="HXL122" s="43"/>
      <c r="HXM122" s="43"/>
      <c r="HXN122" s="43"/>
      <c r="HXO122" s="43"/>
      <c r="HXP122" s="43"/>
      <c r="HXQ122" s="43"/>
      <c r="HXR122" s="43"/>
      <c r="HXS122" s="43"/>
      <c r="HXT122" s="43"/>
      <c r="HXU122" s="43"/>
      <c r="HXV122" s="43"/>
      <c r="HXW122" s="43"/>
      <c r="HXX122" s="43"/>
      <c r="HXY122" s="43"/>
      <c r="HXZ122" s="43"/>
      <c r="HYA122" s="43"/>
      <c r="HYB122" s="43"/>
      <c r="HYC122" s="43"/>
      <c r="HYD122" s="43"/>
      <c r="HYE122" s="43"/>
      <c r="HYF122" s="43"/>
      <c r="HYG122" s="43"/>
      <c r="HYH122" s="43"/>
      <c r="HYI122" s="43"/>
      <c r="HYJ122" s="43"/>
      <c r="HYK122" s="43"/>
      <c r="HYL122" s="43"/>
      <c r="HYM122" s="43"/>
      <c r="HYN122" s="43"/>
      <c r="HYO122" s="43"/>
      <c r="HYP122" s="43"/>
      <c r="HYQ122" s="43"/>
      <c r="HYR122" s="43"/>
      <c r="HYS122" s="43"/>
      <c r="HYT122" s="43"/>
      <c r="HYU122" s="43"/>
      <c r="HYV122" s="43"/>
      <c r="HYW122" s="43"/>
      <c r="HYX122" s="43"/>
      <c r="HYY122" s="43"/>
      <c r="HYZ122" s="43"/>
      <c r="HZA122" s="43"/>
      <c r="HZB122" s="43"/>
      <c r="HZC122" s="43"/>
      <c r="HZD122" s="43"/>
      <c r="HZE122" s="43"/>
      <c r="HZF122" s="43"/>
      <c r="HZG122" s="43"/>
      <c r="HZH122" s="43"/>
      <c r="HZI122" s="43"/>
      <c r="HZJ122" s="43"/>
      <c r="HZK122" s="43"/>
      <c r="HZL122" s="43"/>
      <c r="HZM122" s="43"/>
      <c r="HZN122" s="43"/>
      <c r="HZO122" s="43"/>
      <c r="HZP122" s="43"/>
      <c r="HZQ122" s="43"/>
      <c r="HZR122" s="43"/>
      <c r="HZS122" s="43"/>
      <c r="HZT122" s="43"/>
      <c r="HZU122" s="43"/>
      <c r="HZV122" s="43"/>
      <c r="HZW122" s="43"/>
      <c r="HZX122" s="43"/>
      <c r="HZY122" s="43"/>
      <c r="HZZ122" s="43"/>
      <c r="IAA122" s="43"/>
      <c r="IAB122" s="43"/>
      <c r="IAC122" s="43"/>
      <c r="IAD122" s="43"/>
      <c r="IAE122" s="43"/>
      <c r="IAF122" s="43"/>
      <c r="IAG122" s="43"/>
      <c r="IAH122" s="43"/>
      <c r="IAI122" s="43"/>
      <c r="IAJ122" s="43"/>
      <c r="IAK122" s="43"/>
      <c r="IAL122" s="43"/>
      <c r="IAM122" s="43"/>
      <c r="IAN122" s="43"/>
      <c r="IAO122" s="43"/>
      <c r="IAP122" s="43"/>
      <c r="IAQ122" s="43"/>
      <c r="IAR122" s="43"/>
      <c r="IAS122" s="43"/>
      <c r="IAT122" s="43"/>
      <c r="IAU122" s="43"/>
      <c r="IAV122" s="43"/>
      <c r="IAW122" s="43"/>
      <c r="IAX122" s="43"/>
      <c r="IAY122" s="43"/>
      <c r="IAZ122" s="43"/>
      <c r="IBA122" s="43"/>
      <c r="IBB122" s="43"/>
      <c r="IBC122" s="43"/>
      <c r="IBD122" s="43"/>
      <c r="IBE122" s="43"/>
      <c r="IBF122" s="43"/>
      <c r="IBG122" s="43"/>
      <c r="IBH122" s="43"/>
      <c r="IBI122" s="43"/>
      <c r="IBJ122" s="43"/>
      <c r="IBK122" s="43"/>
      <c r="IBL122" s="43"/>
      <c r="IBM122" s="43"/>
      <c r="IBN122" s="43"/>
      <c r="IBO122" s="43"/>
      <c r="IBP122" s="43"/>
      <c r="IBQ122" s="43"/>
      <c r="IBR122" s="43"/>
      <c r="IBS122" s="43"/>
      <c r="IBT122" s="43"/>
      <c r="IBU122" s="43"/>
      <c r="IBV122" s="43"/>
      <c r="IBW122" s="43"/>
      <c r="IBX122" s="43"/>
      <c r="IBY122" s="43"/>
      <c r="IBZ122" s="43"/>
      <c r="ICA122" s="43"/>
      <c r="ICB122" s="43"/>
      <c r="ICC122" s="43"/>
      <c r="ICD122" s="43"/>
      <c r="ICE122" s="43"/>
      <c r="ICF122" s="43"/>
      <c r="ICG122" s="43"/>
      <c r="ICH122" s="43"/>
      <c r="ICI122" s="43"/>
      <c r="ICJ122" s="43"/>
      <c r="ICK122" s="43"/>
      <c r="ICL122" s="43"/>
      <c r="ICM122" s="43"/>
      <c r="ICN122" s="43"/>
      <c r="ICO122" s="43"/>
      <c r="ICP122" s="43"/>
      <c r="ICQ122" s="43"/>
      <c r="ICR122" s="43"/>
      <c r="ICS122" s="43"/>
      <c r="ICT122" s="43"/>
      <c r="ICU122" s="43"/>
      <c r="ICV122" s="43"/>
      <c r="ICW122" s="43"/>
      <c r="ICX122" s="43"/>
      <c r="ICY122" s="43"/>
      <c r="ICZ122" s="43"/>
      <c r="IDA122" s="43"/>
      <c r="IDB122" s="43"/>
      <c r="IDC122" s="43"/>
      <c r="IDD122" s="43"/>
      <c r="IDE122" s="43"/>
      <c r="IDF122" s="43"/>
      <c r="IDG122" s="43"/>
      <c r="IDH122" s="43"/>
      <c r="IDI122" s="43"/>
      <c r="IDJ122" s="43"/>
      <c r="IDK122" s="43"/>
      <c r="IDL122" s="43"/>
      <c r="IDM122" s="43"/>
      <c r="IDN122" s="43"/>
      <c r="IDO122" s="43"/>
      <c r="IDP122" s="43"/>
      <c r="IDQ122" s="43"/>
      <c r="IDR122" s="43"/>
      <c r="IDS122" s="43"/>
      <c r="IDT122" s="43"/>
      <c r="IDU122" s="43"/>
      <c r="IDV122" s="43"/>
      <c r="IDW122" s="43"/>
      <c r="IDX122" s="43"/>
      <c r="IDY122" s="43"/>
      <c r="IDZ122" s="43"/>
      <c r="IEA122" s="43"/>
      <c r="IEB122" s="43"/>
      <c r="IEC122" s="43"/>
      <c r="IED122" s="43"/>
      <c r="IEE122" s="43"/>
      <c r="IEF122" s="43"/>
      <c r="IEG122" s="43"/>
      <c r="IEH122" s="43"/>
      <c r="IEI122" s="43"/>
      <c r="IEJ122" s="43"/>
      <c r="IEK122" s="43"/>
      <c r="IEL122" s="43"/>
      <c r="IEM122" s="43"/>
      <c r="IEN122" s="43"/>
      <c r="IEO122" s="43"/>
      <c r="IEP122" s="43"/>
      <c r="IEQ122" s="43"/>
      <c r="IER122" s="43"/>
      <c r="IES122" s="43"/>
      <c r="IET122" s="43"/>
      <c r="IEU122" s="43"/>
      <c r="IEV122" s="43"/>
      <c r="IEW122" s="43"/>
      <c r="IEX122" s="43"/>
      <c r="IEY122" s="43"/>
      <c r="IEZ122" s="43"/>
      <c r="IFA122" s="43"/>
      <c r="IFB122" s="43"/>
      <c r="IFC122" s="43"/>
      <c r="IFD122" s="43"/>
      <c r="IFE122" s="43"/>
      <c r="IFF122" s="43"/>
      <c r="IFG122" s="43"/>
      <c r="IFH122" s="43"/>
      <c r="IFI122" s="43"/>
      <c r="IFJ122" s="43"/>
      <c r="IFK122" s="43"/>
      <c r="IFL122" s="43"/>
      <c r="IFM122" s="43"/>
      <c r="IFN122" s="43"/>
      <c r="IFO122" s="43"/>
      <c r="IFP122" s="43"/>
      <c r="IFQ122" s="43"/>
      <c r="IFR122" s="43"/>
      <c r="IFS122" s="43"/>
      <c r="IFT122" s="43"/>
      <c r="IFU122" s="43"/>
      <c r="IFV122" s="43"/>
      <c r="IFW122" s="43"/>
      <c r="IFX122" s="43"/>
      <c r="IFY122" s="43"/>
      <c r="IFZ122" s="43"/>
      <c r="IGA122" s="43"/>
      <c r="IGB122" s="43"/>
      <c r="IGC122" s="43"/>
      <c r="IGD122" s="43"/>
      <c r="IGE122" s="43"/>
      <c r="IGF122" s="43"/>
      <c r="IGG122" s="43"/>
      <c r="IGH122" s="43"/>
      <c r="IGI122" s="43"/>
      <c r="IGJ122" s="43"/>
      <c r="IGK122" s="43"/>
      <c r="IGL122" s="43"/>
      <c r="IGM122" s="43"/>
      <c r="IGN122" s="43"/>
      <c r="IGO122" s="43"/>
      <c r="IGP122" s="43"/>
      <c r="IGQ122" s="43"/>
      <c r="IGR122" s="43"/>
      <c r="IGS122" s="43"/>
      <c r="IGT122" s="43"/>
      <c r="IGU122" s="43"/>
      <c r="IGV122" s="43"/>
      <c r="IGW122" s="43"/>
      <c r="IGX122" s="43"/>
      <c r="IGY122" s="43"/>
      <c r="IGZ122" s="43"/>
      <c r="IHA122" s="43"/>
      <c r="IHB122" s="43"/>
      <c r="IHC122" s="43"/>
      <c r="IHD122" s="43"/>
      <c r="IHE122" s="43"/>
      <c r="IHF122" s="43"/>
      <c r="IHG122" s="43"/>
      <c r="IHH122" s="43"/>
      <c r="IHI122" s="43"/>
      <c r="IHJ122" s="43"/>
      <c r="IHK122" s="43"/>
      <c r="IHL122" s="43"/>
      <c r="IHM122" s="43"/>
      <c r="IHN122" s="43"/>
      <c r="IHO122" s="43"/>
      <c r="IHP122" s="43"/>
      <c r="IHQ122" s="43"/>
      <c r="IHR122" s="43"/>
      <c r="IHS122" s="43"/>
      <c r="IHT122" s="43"/>
      <c r="IHU122" s="43"/>
      <c r="IHV122" s="43"/>
      <c r="IHW122" s="43"/>
      <c r="IHX122" s="43"/>
      <c r="IHY122" s="43"/>
      <c r="IHZ122" s="43"/>
      <c r="IIA122" s="43"/>
      <c r="IIB122" s="43"/>
      <c r="IIC122" s="43"/>
      <c r="IID122" s="43"/>
      <c r="IIE122" s="43"/>
      <c r="IIF122" s="43"/>
      <c r="IIG122" s="43"/>
      <c r="IIH122" s="43"/>
      <c r="III122" s="43"/>
      <c r="IIJ122" s="43"/>
      <c r="IIK122" s="43"/>
      <c r="IIL122" s="43"/>
      <c r="IIM122" s="43"/>
      <c r="IIN122" s="43"/>
      <c r="IIO122" s="43"/>
      <c r="IIP122" s="43"/>
      <c r="IIQ122" s="43"/>
      <c r="IIR122" s="43"/>
      <c r="IIS122" s="43"/>
      <c r="IIT122" s="43"/>
      <c r="IIU122" s="43"/>
      <c r="IIV122" s="43"/>
      <c r="IIW122" s="43"/>
      <c r="IIX122" s="43"/>
      <c r="IIY122" s="43"/>
      <c r="IIZ122" s="43"/>
      <c r="IJA122" s="43"/>
      <c r="IJB122" s="43"/>
      <c r="IJC122" s="43"/>
      <c r="IJD122" s="43"/>
      <c r="IJE122" s="43"/>
      <c r="IJF122" s="43"/>
      <c r="IJG122" s="43"/>
      <c r="IJH122" s="43"/>
      <c r="IJI122" s="43"/>
      <c r="IJJ122" s="43"/>
      <c r="IJK122" s="43"/>
      <c r="IJL122" s="43"/>
      <c r="IJM122" s="43"/>
      <c r="IJN122" s="43"/>
      <c r="IJO122" s="43"/>
      <c r="IJP122" s="43"/>
      <c r="IJQ122" s="43"/>
      <c r="IJR122" s="43"/>
      <c r="IJS122" s="43"/>
      <c r="IJT122" s="43"/>
      <c r="IJU122" s="43"/>
      <c r="IJV122" s="43"/>
      <c r="IJW122" s="43"/>
      <c r="IJX122" s="43"/>
      <c r="IJY122" s="43"/>
      <c r="IJZ122" s="43"/>
      <c r="IKA122" s="43"/>
      <c r="IKB122" s="43"/>
      <c r="IKC122" s="43"/>
      <c r="IKD122" s="43"/>
      <c r="IKE122" s="43"/>
      <c r="IKF122" s="43"/>
      <c r="IKG122" s="43"/>
      <c r="IKH122" s="43"/>
      <c r="IKI122" s="43"/>
      <c r="IKJ122" s="43"/>
      <c r="IKK122" s="43"/>
      <c r="IKL122" s="43"/>
      <c r="IKM122" s="43"/>
      <c r="IKN122" s="43"/>
      <c r="IKO122" s="43"/>
      <c r="IKP122" s="43"/>
      <c r="IKQ122" s="43"/>
      <c r="IKR122" s="43"/>
      <c r="IKS122" s="43"/>
      <c r="IKT122" s="43"/>
      <c r="IKU122" s="43"/>
      <c r="IKV122" s="43"/>
      <c r="IKW122" s="43"/>
      <c r="IKX122" s="43"/>
      <c r="IKY122" s="43"/>
      <c r="IKZ122" s="43"/>
      <c r="ILA122" s="43"/>
      <c r="ILB122" s="43"/>
      <c r="ILC122" s="43"/>
      <c r="ILD122" s="43"/>
      <c r="ILE122" s="43"/>
      <c r="ILF122" s="43"/>
      <c r="ILG122" s="43"/>
      <c r="ILH122" s="43"/>
      <c r="ILI122" s="43"/>
      <c r="ILJ122" s="43"/>
      <c r="ILK122" s="43"/>
      <c r="ILL122" s="43"/>
      <c r="ILM122" s="43"/>
      <c r="ILN122" s="43"/>
      <c r="ILO122" s="43"/>
      <c r="ILP122" s="43"/>
      <c r="ILQ122" s="43"/>
      <c r="ILR122" s="43"/>
      <c r="ILS122" s="43"/>
      <c r="ILT122" s="43"/>
      <c r="ILU122" s="43"/>
      <c r="ILV122" s="43"/>
      <c r="ILW122" s="43"/>
      <c r="ILX122" s="43"/>
      <c r="ILY122" s="43"/>
      <c r="ILZ122" s="43"/>
      <c r="IMA122" s="43"/>
      <c r="IMB122" s="43"/>
      <c r="IMC122" s="43"/>
      <c r="IMD122" s="43"/>
      <c r="IME122" s="43"/>
      <c r="IMF122" s="43"/>
      <c r="IMG122" s="43"/>
      <c r="IMH122" s="43"/>
      <c r="IMI122" s="43"/>
      <c r="IMJ122" s="43"/>
      <c r="IMK122" s="43"/>
      <c r="IML122" s="43"/>
      <c r="IMM122" s="43"/>
      <c r="IMN122" s="43"/>
      <c r="IMO122" s="43"/>
      <c r="IMP122" s="43"/>
      <c r="IMQ122" s="43"/>
      <c r="IMR122" s="43"/>
      <c r="IMS122" s="43"/>
      <c r="IMT122" s="43"/>
      <c r="IMU122" s="43"/>
      <c r="IMV122" s="43"/>
      <c r="IMW122" s="43"/>
      <c r="IMX122" s="43"/>
      <c r="IMY122" s="43"/>
      <c r="IMZ122" s="43"/>
      <c r="INA122" s="43"/>
      <c r="INB122" s="43"/>
      <c r="INC122" s="43"/>
      <c r="IND122" s="43"/>
      <c r="INE122" s="43"/>
      <c r="INF122" s="43"/>
      <c r="ING122" s="43"/>
      <c r="INH122" s="43"/>
      <c r="INI122" s="43"/>
      <c r="INJ122" s="43"/>
      <c r="INK122" s="43"/>
      <c r="INL122" s="43"/>
      <c r="INM122" s="43"/>
      <c r="INN122" s="43"/>
      <c r="INO122" s="43"/>
      <c r="INP122" s="43"/>
      <c r="INQ122" s="43"/>
      <c r="INR122" s="43"/>
      <c r="INS122" s="43"/>
      <c r="INT122" s="43"/>
      <c r="INU122" s="43"/>
      <c r="INV122" s="43"/>
      <c r="INW122" s="43"/>
      <c r="INX122" s="43"/>
      <c r="INY122" s="43"/>
      <c r="INZ122" s="43"/>
      <c r="IOA122" s="43"/>
      <c r="IOB122" s="43"/>
      <c r="IOC122" s="43"/>
      <c r="IOD122" s="43"/>
      <c r="IOE122" s="43"/>
      <c r="IOF122" s="43"/>
      <c r="IOG122" s="43"/>
      <c r="IOH122" s="43"/>
      <c r="IOI122" s="43"/>
      <c r="IOJ122" s="43"/>
      <c r="IOK122" s="43"/>
      <c r="IOL122" s="43"/>
      <c r="IOM122" s="43"/>
      <c r="ION122" s="43"/>
      <c r="IOO122" s="43"/>
      <c r="IOP122" s="43"/>
      <c r="IOQ122" s="43"/>
      <c r="IOR122" s="43"/>
      <c r="IOS122" s="43"/>
      <c r="IOT122" s="43"/>
      <c r="IOU122" s="43"/>
      <c r="IOV122" s="43"/>
      <c r="IOW122" s="43"/>
      <c r="IOX122" s="43"/>
      <c r="IOY122" s="43"/>
      <c r="IOZ122" s="43"/>
      <c r="IPA122" s="43"/>
      <c r="IPB122" s="43"/>
      <c r="IPC122" s="43"/>
      <c r="IPD122" s="43"/>
      <c r="IPE122" s="43"/>
      <c r="IPF122" s="43"/>
      <c r="IPG122" s="43"/>
      <c r="IPH122" s="43"/>
      <c r="IPI122" s="43"/>
      <c r="IPJ122" s="43"/>
      <c r="IPK122" s="43"/>
      <c r="IPL122" s="43"/>
      <c r="IPM122" s="43"/>
      <c r="IPN122" s="43"/>
      <c r="IPO122" s="43"/>
      <c r="IPP122" s="43"/>
      <c r="IPQ122" s="43"/>
      <c r="IPR122" s="43"/>
      <c r="IPS122" s="43"/>
      <c r="IPT122" s="43"/>
      <c r="IPU122" s="43"/>
      <c r="IPV122" s="43"/>
      <c r="IPW122" s="43"/>
      <c r="IPX122" s="43"/>
      <c r="IPY122" s="43"/>
      <c r="IPZ122" s="43"/>
      <c r="IQA122" s="43"/>
      <c r="IQB122" s="43"/>
      <c r="IQC122" s="43"/>
      <c r="IQD122" s="43"/>
      <c r="IQE122" s="43"/>
      <c r="IQF122" s="43"/>
      <c r="IQG122" s="43"/>
      <c r="IQH122" s="43"/>
      <c r="IQI122" s="43"/>
      <c r="IQJ122" s="43"/>
      <c r="IQK122" s="43"/>
      <c r="IQL122" s="43"/>
      <c r="IQM122" s="43"/>
      <c r="IQN122" s="43"/>
      <c r="IQO122" s="43"/>
      <c r="IQP122" s="43"/>
      <c r="IQQ122" s="43"/>
      <c r="IQR122" s="43"/>
      <c r="IQS122" s="43"/>
      <c r="IQT122" s="43"/>
      <c r="IQU122" s="43"/>
      <c r="IQV122" s="43"/>
      <c r="IQW122" s="43"/>
      <c r="IQX122" s="43"/>
      <c r="IQY122" s="43"/>
      <c r="IQZ122" s="43"/>
      <c r="IRA122" s="43"/>
      <c r="IRB122" s="43"/>
      <c r="IRC122" s="43"/>
      <c r="IRD122" s="43"/>
      <c r="IRE122" s="43"/>
      <c r="IRF122" s="43"/>
      <c r="IRG122" s="43"/>
      <c r="IRH122" s="43"/>
      <c r="IRI122" s="43"/>
      <c r="IRJ122" s="43"/>
      <c r="IRK122" s="43"/>
      <c r="IRL122" s="43"/>
      <c r="IRM122" s="43"/>
      <c r="IRN122" s="43"/>
      <c r="IRO122" s="43"/>
      <c r="IRP122" s="43"/>
      <c r="IRQ122" s="43"/>
      <c r="IRR122" s="43"/>
      <c r="IRS122" s="43"/>
      <c r="IRT122" s="43"/>
      <c r="IRU122" s="43"/>
      <c r="IRV122" s="43"/>
      <c r="IRW122" s="43"/>
      <c r="IRX122" s="43"/>
      <c r="IRY122" s="43"/>
      <c r="IRZ122" s="43"/>
      <c r="ISA122" s="43"/>
      <c r="ISB122" s="43"/>
      <c r="ISC122" s="43"/>
      <c r="ISD122" s="43"/>
      <c r="ISE122" s="43"/>
      <c r="ISF122" s="43"/>
      <c r="ISG122" s="43"/>
      <c r="ISH122" s="43"/>
      <c r="ISI122" s="43"/>
      <c r="ISJ122" s="43"/>
      <c r="ISK122" s="43"/>
      <c r="ISL122" s="43"/>
      <c r="ISM122" s="43"/>
      <c r="ISN122" s="43"/>
      <c r="ISO122" s="43"/>
      <c r="ISP122" s="43"/>
      <c r="ISQ122" s="43"/>
      <c r="ISR122" s="43"/>
      <c r="ISS122" s="43"/>
      <c r="IST122" s="43"/>
      <c r="ISU122" s="43"/>
      <c r="ISV122" s="43"/>
      <c r="ISW122" s="43"/>
      <c r="ISX122" s="43"/>
      <c r="ISY122" s="43"/>
      <c r="ISZ122" s="43"/>
      <c r="ITA122" s="43"/>
      <c r="ITB122" s="43"/>
      <c r="ITC122" s="43"/>
      <c r="ITD122" s="43"/>
      <c r="ITE122" s="43"/>
      <c r="ITF122" s="43"/>
      <c r="ITG122" s="43"/>
      <c r="ITH122" s="43"/>
      <c r="ITI122" s="43"/>
      <c r="ITJ122" s="43"/>
      <c r="ITK122" s="43"/>
      <c r="ITL122" s="43"/>
      <c r="ITM122" s="43"/>
      <c r="ITN122" s="43"/>
      <c r="ITO122" s="43"/>
      <c r="ITP122" s="43"/>
      <c r="ITQ122" s="43"/>
      <c r="ITR122" s="43"/>
      <c r="ITS122" s="43"/>
      <c r="ITT122" s="43"/>
      <c r="ITU122" s="43"/>
      <c r="ITV122" s="43"/>
      <c r="ITW122" s="43"/>
      <c r="ITX122" s="43"/>
      <c r="ITY122" s="43"/>
      <c r="ITZ122" s="43"/>
      <c r="IUA122" s="43"/>
      <c r="IUB122" s="43"/>
      <c r="IUC122" s="43"/>
      <c r="IUD122" s="43"/>
      <c r="IUE122" s="43"/>
      <c r="IUF122" s="43"/>
      <c r="IUG122" s="43"/>
      <c r="IUH122" s="43"/>
      <c r="IUI122" s="43"/>
      <c r="IUJ122" s="43"/>
      <c r="IUK122" s="43"/>
      <c r="IUL122" s="43"/>
      <c r="IUM122" s="43"/>
      <c r="IUN122" s="43"/>
      <c r="IUO122" s="43"/>
      <c r="IUP122" s="43"/>
      <c r="IUQ122" s="43"/>
      <c r="IUR122" s="43"/>
      <c r="IUS122" s="43"/>
      <c r="IUT122" s="43"/>
      <c r="IUU122" s="43"/>
      <c r="IUV122" s="43"/>
      <c r="IUW122" s="43"/>
      <c r="IUX122" s="43"/>
      <c r="IUY122" s="43"/>
      <c r="IUZ122" s="43"/>
      <c r="IVA122" s="43"/>
      <c r="IVB122" s="43"/>
      <c r="IVC122" s="43"/>
      <c r="IVD122" s="43"/>
      <c r="IVE122" s="43"/>
      <c r="IVF122" s="43"/>
      <c r="IVG122" s="43"/>
      <c r="IVH122" s="43"/>
      <c r="IVI122" s="43"/>
      <c r="IVJ122" s="43"/>
      <c r="IVK122" s="43"/>
      <c r="IVL122" s="43"/>
      <c r="IVM122" s="43"/>
      <c r="IVN122" s="43"/>
      <c r="IVO122" s="43"/>
      <c r="IVP122" s="43"/>
      <c r="IVQ122" s="43"/>
      <c r="IVR122" s="43"/>
      <c r="IVS122" s="43"/>
      <c r="IVT122" s="43"/>
      <c r="IVU122" s="43"/>
      <c r="IVV122" s="43"/>
      <c r="IVW122" s="43"/>
      <c r="IVX122" s="43"/>
      <c r="IVY122" s="43"/>
      <c r="IVZ122" s="43"/>
      <c r="IWA122" s="43"/>
      <c r="IWB122" s="43"/>
      <c r="IWC122" s="43"/>
      <c r="IWD122" s="43"/>
      <c r="IWE122" s="43"/>
      <c r="IWF122" s="43"/>
      <c r="IWG122" s="43"/>
      <c r="IWH122" s="43"/>
      <c r="IWI122" s="43"/>
      <c r="IWJ122" s="43"/>
      <c r="IWK122" s="43"/>
      <c r="IWL122" s="43"/>
      <c r="IWM122" s="43"/>
      <c r="IWN122" s="43"/>
      <c r="IWO122" s="43"/>
      <c r="IWP122" s="43"/>
      <c r="IWQ122" s="43"/>
      <c r="IWR122" s="43"/>
      <c r="IWS122" s="43"/>
      <c r="IWT122" s="43"/>
      <c r="IWU122" s="43"/>
      <c r="IWV122" s="43"/>
      <c r="IWW122" s="43"/>
      <c r="IWX122" s="43"/>
      <c r="IWY122" s="43"/>
      <c r="IWZ122" s="43"/>
      <c r="IXA122" s="43"/>
      <c r="IXB122" s="43"/>
      <c r="IXC122" s="43"/>
      <c r="IXD122" s="43"/>
      <c r="IXE122" s="43"/>
      <c r="IXF122" s="43"/>
      <c r="IXG122" s="43"/>
      <c r="IXH122" s="43"/>
      <c r="IXI122" s="43"/>
      <c r="IXJ122" s="43"/>
      <c r="IXK122" s="43"/>
      <c r="IXL122" s="43"/>
      <c r="IXM122" s="43"/>
      <c r="IXN122" s="43"/>
      <c r="IXO122" s="43"/>
      <c r="IXP122" s="43"/>
      <c r="IXQ122" s="43"/>
      <c r="IXR122" s="43"/>
      <c r="IXS122" s="43"/>
      <c r="IXT122" s="43"/>
      <c r="IXU122" s="43"/>
      <c r="IXV122" s="43"/>
      <c r="IXW122" s="43"/>
      <c r="IXX122" s="43"/>
      <c r="IXY122" s="43"/>
      <c r="IXZ122" s="43"/>
      <c r="IYA122" s="43"/>
      <c r="IYB122" s="43"/>
      <c r="IYC122" s="43"/>
      <c r="IYD122" s="43"/>
      <c r="IYE122" s="43"/>
      <c r="IYF122" s="43"/>
      <c r="IYG122" s="43"/>
      <c r="IYH122" s="43"/>
      <c r="IYI122" s="43"/>
      <c r="IYJ122" s="43"/>
      <c r="IYK122" s="43"/>
      <c r="IYL122" s="43"/>
      <c r="IYM122" s="43"/>
      <c r="IYN122" s="43"/>
      <c r="IYO122" s="43"/>
      <c r="IYP122" s="43"/>
      <c r="IYQ122" s="43"/>
      <c r="IYR122" s="43"/>
      <c r="IYS122" s="43"/>
      <c r="IYT122" s="43"/>
      <c r="IYU122" s="43"/>
      <c r="IYV122" s="43"/>
      <c r="IYW122" s="43"/>
      <c r="IYX122" s="43"/>
      <c r="IYY122" s="43"/>
      <c r="IYZ122" s="43"/>
      <c r="IZA122" s="43"/>
      <c r="IZB122" s="43"/>
      <c r="IZC122" s="43"/>
      <c r="IZD122" s="43"/>
      <c r="IZE122" s="43"/>
      <c r="IZF122" s="43"/>
      <c r="IZG122" s="43"/>
      <c r="IZH122" s="43"/>
      <c r="IZI122" s="43"/>
      <c r="IZJ122" s="43"/>
      <c r="IZK122" s="43"/>
      <c r="IZL122" s="43"/>
      <c r="IZM122" s="43"/>
      <c r="IZN122" s="43"/>
      <c r="IZO122" s="43"/>
      <c r="IZP122" s="43"/>
      <c r="IZQ122" s="43"/>
      <c r="IZR122" s="43"/>
      <c r="IZS122" s="43"/>
      <c r="IZT122" s="43"/>
      <c r="IZU122" s="43"/>
      <c r="IZV122" s="43"/>
      <c r="IZW122" s="43"/>
      <c r="IZX122" s="43"/>
      <c r="IZY122" s="43"/>
      <c r="IZZ122" s="43"/>
      <c r="JAA122" s="43"/>
      <c r="JAB122" s="43"/>
      <c r="JAC122" s="43"/>
      <c r="JAD122" s="43"/>
      <c r="JAE122" s="43"/>
      <c r="JAF122" s="43"/>
      <c r="JAG122" s="43"/>
      <c r="JAH122" s="43"/>
      <c r="JAI122" s="43"/>
      <c r="JAJ122" s="43"/>
      <c r="JAK122" s="43"/>
      <c r="JAL122" s="43"/>
      <c r="JAM122" s="43"/>
      <c r="JAN122" s="43"/>
      <c r="JAO122" s="43"/>
      <c r="JAP122" s="43"/>
      <c r="JAQ122" s="43"/>
      <c r="JAR122" s="43"/>
      <c r="JAS122" s="43"/>
      <c r="JAT122" s="43"/>
      <c r="JAU122" s="43"/>
      <c r="JAV122" s="43"/>
      <c r="JAW122" s="43"/>
      <c r="JAX122" s="43"/>
      <c r="JAY122" s="43"/>
      <c r="JAZ122" s="43"/>
      <c r="JBA122" s="43"/>
      <c r="JBB122" s="43"/>
      <c r="JBC122" s="43"/>
      <c r="JBD122" s="43"/>
      <c r="JBE122" s="43"/>
      <c r="JBF122" s="43"/>
      <c r="JBG122" s="43"/>
      <c r="JBH122" s="43"/>
      <c r="JBI122" s="43"/>
      <c r="JBJ122" s="43"/>
      <c r="JBK122" s="43"/>
      <c r="JBL122" s="43"/>
      <c r="JBM122" s="43"/>
      <c r="JBN122" s="43"/>
      <c r="JBO122" s="43"/>
      <c r="JBP122" s="43"/>
      <c r="JBQ122" s="43"/>
      <c r="JBR122" s="43"/>
      <c r="JBS122" s="43"/>
      <c r="JBT122" s="43"/>
      <c r="JBU122" s="43"/>
      <c r="JBV122" s="43"/>
      <c r="JBW122" s="43"/>
      <c r="JBX122" s="43"/>
      <c r="JBY122" s="43"/>
      <c r="JBZ122" s="43"/>
      <c r="JCA122" s="43"/>
      <c r="JCB122" s="43"/>
      <c r="JCC122" s="43"/>
      <c r="JCD122" s="43"/>
      <c r="JCE122" s="43"/>
      <c r="JCF122" s="43"/>
      <c r="JCG122" s="43"/>
      <c r="JCH122" s="43"/>
      <c r="JCI122" s="43"/>
      <c r="JCJ122" s="43"/>
      <c r="JCK122" s="43"/>
      <c r="JCL122" s="43"/>
      <c r="JCM122" s="43"/>
      <c r="JCN122" s="43"/>
      <c r="JCO122" s="43"/>
      <c r="JCP122" s="43"/>
      <c r="JCQ122" s="43"/>
      <c r="JCR122" s="43"/>
      <c r="JCS122" s="43"/>
      <c r="JCT122" s="43"/>
      <c r="JCU122" s="43"/>
      <c r="JCV122" s="43"/>
      <c r="JCW122" s="43"/>
      <c r="JCX122" s="43"/>
      <c r="JCY122" s="43"/>
      <c r="JCZ122" s="43"/>
      <c r="JDA122" s="43"/>
      <c r="JDB122" s="43"/>
      <c r="JDC122" s="43"/>
      <c r="JDD122" s="43"/>
      <c r="JDE122" s="43"/>
      <c r="JDF122" s="43"/>
      <c r="JDG122" s="43"/>
      <c r="JDH122" s="43"/>
      <c r="JDI122" s="43"/>
      <c r="JDJ122" s="43"/>
      <c r="JDK122" s="43"/>
      <c r="JDL122" s="43"/>
      <c r="JDM122" s="43"/>
      <c r="JDN122" s="43"/>
      <c r="JDO122" s="43"/>
      <c r="JDP122" s="43"/>
      <c r="JDQ122" s="43"/>
      <c r="JDR122" s="43"/>
      <c r="JDS122" s="43"/>
      <c r="JDT122" s="43"/>
      <c r="JDU122" s="43"/>
      <c r="JDV122" s="43"/>
      <c r="JDW122" s="43"/>
      <c r="JDX122" s="43"/>
      <c r="JDY122" s="43"/>
      <c r="JDZ122" s="43"/>
      <c r="JEA122" s="43"/>
      <c r="JEB122" s="43"/>
      <c r="JEC122" s="43"/>
      <c r="JED122" s="43"/>
      <c r="JEE122" s="43"/>
      <c r="JEF122" s="43"/>
      <c r="JEG122" s="43"/>
      <c r="JEH122" s="43"/>
      <c r="JEI122" s="43"/>
      <c r="JEJ122" s="43"/>
      <c r="JEK122" s="43"/>
      <c r="JEL122" s="43"/>
      <c r="JEM122" s="43"/>
      <c r="JEN122" s="43"/>
      <c r="JEO122" s="43"/>
      <c r="JEP122" s="43"/>
      <c r="JEQ122" s="43"/>
      <c r="JER122" s="43"/>
      <c r="JES122" s="43"/>
      <c r="JET122" s="43"/>
      <c r="JEU122" s="43"/>
      <c r="JEV122" s="43"/>
      <c r="JEW122" s="43"/>
      <c r="JEX122" s="43"/>
      <c r="JEY122" s="43"/>
      <c r="JEZ122" s="43"/>
      <c r="JFA122" s="43"/>
      <c r="JFB122" s="43"/>
      <c r="JFC122" s="43"/>
      <c r="JFD122" s="43"/>
      <c r="JFE122" s="43"/>
      <c r="JFF122" s="43"/>
      <c r="JFG122" s="43"/>
      <c r="JFH122" s="43"/>
      <c r="JFI122" s="43"/>
      <c r="JFJ122" s="43"/>
      <c r="JFK122" s="43"/>
      <c r="JFL122" s="43"/>
      <c r="JFM122" s="43"/>
      <c r="JFN122" s="43"/>
      <c r="JFO122" s="43"/>
      <c r="JFP122" s="43"/>
      <c r="JFQ122" s="43"/>
      <c r="JFR122" s="43"/>
      <c r="JFS122" s="43"/>
      <c r="JFT122" s="43"/>
      <c r="JFU122" s="43"/>
      <c r="JFV122" s="43"/>
      <c r="JFW122" s="43"/>
      <c r="JFX122" s="43"/>
      <c r="JFY122" s="43"/>
      <c r="JFZ122" s="43"/>
      <c r="JGA122" s="43"/>
      <c r="JGB122" s="43"/>
      <c r="JGC122" s="43"/>
      <c r="JGD122" s="43"/>
      <c r="JGE122" s="43"/>
      <c r="JGF122" s="43"/>
      <c r="JGG122" s="43"/>
      <c r="JGH122" s="43"/>
      <c r="JGI122" s="43"/>
      <c r="JGJ122" s="43"/>
      <c r="JGK122" s="43"/>
      <c r="JGL122" s="43"/>
      <c r="JGM122" s="43"/>
      <c r="JGN122" s="43"/>
      <c r="JGO122" s="43"/>
      <c r="JGP122" s="43"/>
      <c r="JGQ122" s="43"/>
      <c r="JGR122" s="43"/>
      <c r="JGS122" s="43"/>
      <c r="JGT122" s="43"/>
      <c r="JGU122" s="43"/>
      <c r="JGV122" s="43"/>
      <c r="JGW122" s="43"/>
      <c r="JGX122" s="43"/>
      <c r="JGY122" s="43"/>
      <c r="JGZ122" s="43"/>
      <c r="JHA122" s="43"/>
      <c r="JHB122" s="43"/>
      <c r="JHC122" s="43"/>
      <c r="JHD122" s="43"/>
      <c r="JHE122" s="43"/>
      <c r="JHF122" s="43"/>
      <c r="JHG122" s="43"/>
      <c r="JHH122" s="43"/>
      <c r="JHI122" s="43"/>
      <c r="JHJ122" s="43"/>
      <c r="JHK122" s="43"/>
      <c r="JHL122" s="43"/>
      <c r="JHM122" s="43"/>
      <c r="JHN122" s="43"/>
      <c r="JHO122" s="43"/>
      <c r="JHP122" s="43"/>
      <c r="JHQ122" s="43"/>
      <c r="JHR122" s="43"/>
      <c r="JHS122" s="43"/>
      <c r="JHT122" s="43"/>
      <c r="JHU122" s="43"/>
      <c r="JHV122" s="43"/>
      <c r="JHW122" s="43"/>
      <c r="JHX122" s="43"/>
      <c r="JHY122" s="43"/>
      <c r="JHZ122" s="43"/>
      <c r="JIA122" s="43"/>
      <c r="JIB122" s="43"/>
      <c r="JIC122" s="43"/>
      <c r="JID122" s="43"/>
      <c r="JIE122" s="43"/>
      <c r="JIF122" s="43"/>
      <c r="JIG122" s="43"/>
      <c r="JIH122" s="43"/>
      <c r="JII122" s="43"/>
      <c r="JIJ122" s="43"/>
      <c r="JIK122" s="43"/>
      <c r="JIL122" s="43"/>
      <c r="JIM122" s="43"/>
      <c r="JIN122" s="43"/>
      <c r="JIO122" s="43"/>
      <c r="JIP122" s="43"/>
      <c r="JIQ122" s="43"/>
      <c r="JIR122" s="43"/>
      <c r="JIS122" s="43"/>
      <c r="JIT122" s="43"/>
      <c r="JIU122" s="43"/>
      <c r="JIV122" s="43"/>
      <c r="JIW122" s="43"/>
      <c r="JIX122" s="43"/>
      <c r="JIY122" s="43"/>
      <c r="JIZ122" s="43"/>
      <c r="JJA122" s="43"/>
      <c r="JJB122" s="43"/>
      <c r="JJC122" s="43"/>
      <c r="JJD122" s="43"/>
      <c r="JJE122" s="43"/>
      <c r="JJF122" s="43"/>
      <c r="JJG122" s="43"/>
      <c r="JJH122" s="43"/>
      <c r="JJI122" s="43"/>
      <c r="JJJ122" s="43"/>
      <c r="JJK122" s="43"/>
      <c r="JJL122" s="43"/>
      <c r="JJM122" s="43"/>
      <c r="JJN122" s="43"/>
      <c r="JJO122" s="43"/>
      <c r="JJP122" s="43"/>
      <c r="JJQ122" s="43"/>
      <c r="JJR122" s="43"/>
      <c r="JJS122" s="43"/>
      <c r="JJT122" s="43"/>
      <c r="JJU122" s="43"/>
      <c r="JJV122" s="43"/>
      <c r="JJW122" s="43"/>
      <c r="JJX122" s="43"/>
      <c r="JJY122" s="43"/>
      <c r="JJZ122" s="43"/>
      <c r="JKA122" s="43"/>
      <c r="JKB122" s="43"/>
      <c r="JKC122" s="43"/>
      <c r="JKD122" s="43"/>
      <c r="JKE122" s="43"/>
      <c r="JKF122" s="43"/>
      <c r="JKG122" s="43"/>
      <c r="JKH122" s="43"/>
      <c r="JKI122" s="43"/>
      <c r="JKJ122" s="43"/>
      <c r="JKK122" s="43"/>
      <c r="JKL122" s="43"/>
      <c r="JKM122" s="43"/>
      <c r="JKN122" s="43"/>
      <c r="JKO122" s="43"/>
      <c r="JKP122" s="43"/>
      <c r="JKQ122" s="43"/>
      <c r="JKR122" s="43"/>
      <c r="JKS122" s="43"/>
      <c r="JKT122" s="43"/>
      <c r="JKU122" s="43"/>
      <c r="JKV122" s="43"/>
      <c r="JKW122" s="43"/>
      <c r="JKX122" s="43"/>
      <c r="JKY122" s="43"/>
      <c r="JKZ122" s="43"/>
      <c r="JLA122" s="43"/>
      <c r="JLB122" s="43"/>
      <c r="JLC122" s="43"/>
      <c r="JLD122" s="43"/>
      <c r="JLE122" s="43"/>
      <c r="JLF122" s="43"/>
      <c r="JLG122" s="43"/>
      <c r="JLH122" s="43"/>
      <c r="JLI122" s="43"/>
      <c r="JLJ122" s="43"/>
      <c r="JLK122" s="43"/>
      <c r="JLL122" s="43"/>
      <c r="JLM122" s="43"/>
      <c r="JLN122" s="43"/>
      <c r="JLO122" s="43"/>
      <c r="JLP122" s="43"/>
      <c r="JLQ122" s="43"/>
      <c r="JLR122" s="43"/>
      <c r="JLS122" s="43"/>
      <c r="JLT122" s="43"/>
      <c r="JLU122" s="43"/>
      <c r="JLV122" s="43"/>
      <c r="JLW122" s="43"/>
      <c r="JLX122" s="43"/>
      <c r="JLY122" s="43"/>
      <c r="JLZ122" s="43"/>
      <c r="JMA122" s="43"/>
      <c r="JMB122" s="43"/>
      <c r="JMC122" s="43"/>
      <c r="JMD122" s="43"/>
      <c r="JME122" s="43"/>
      <c r="JMF122" s="43"/>
      <c r="JMG122" s="43"/>
      <c r="JMH122" s="43"/>
      <c r="JMI122" s="43"/>
      <c r="JMJ122" s="43"/>
      <c r="JMK122" s="43"/>
      <c r="JML122" s="43"/>
      <c r="JMM122" s="43"/>
      <c r="JMN122" s="43"/>
      <c r="JMO122" s="43"/>
      <c r="JMP122" s="43"/>
      <c r="JMQ122" s="43"/>
      <c r="JMR122" s="43"/>
      <c r="JMS122" s="43"/>
      <c r="JMT122" s="43"/>
      <c r="JMU122" s="43"/>
      <c r="JMV122" s="43"/>
      <c r="JMW122" s="43"/>
      <c r="JMX122" s="43"/>
      <c r="JMY122" s="43"/>
      <c r="JMZ122" s="43"/>
      <c r="JNA122" s="43"/>
      <c r="JNB122" s="43"/>
      <c r="JNC122" s="43"/>
      <c r="JND122" s="43"/>
      <c r="JNE122" s="43"/>
      <c r="JNF122" s="43"/>
      <c r="JNG122" s="43"/>
      <c r="JNH122" s="43"/>
      <c r="JNI122" s="43"/>
      <c r="JNJ122" s="43"/>
      <c r="JNK122" s="43"/>
      <c r="JNL122" s="43"/>
      <c r="JNM122" s="43"/>
      <c r="JNN122" s="43"/>
      <c r="JNO122" s="43"/>
      <c r="JNP122" s="43"/>
      <c r="JNQ122" s="43"/>
      <c r="JNR122" s="43"/>
      <c r="JNS122" s="43"/>
      <c r="JNT122" s="43"/>
      <c r="JNU122" s="43"/>
      <c r="JNV122" s="43"/>
      <c r="JNW122" s="43"/>
      <c r="JNX122" s="43"/>
      <c r="JNY122" s="43"/>
      <c r="JNZ122" s="43"/>
      <c r="JOA122" s="43"/>
      <c r="JOB122" s="43"/>
      <c r="JOC122" s="43"/>
      <c r="JOD122" s="43"/>
      <c r="JOE122" s="43"/>
      <c r="JOF122" s="43"/>
      <c r="JOG122" s="43"/>
      <c r="JOH122" s="43"/>
      <c r="JOI122" s="43"/>
      <c r="JOJ122" s="43"/>
      <c r="JOK122" s="43"/>
      <c r="JOL122" s="43"/>
      <c r="JOM122" s="43"/>
      <c r="JON122" s="43"/>
      <c r="JOO122" s="43"/>
      <c r="JOP122" s="43"/>
      <c r="JOQ122" s="43"/>
      <c r="JOR122" s="43"/>
      <c r="JOS122" s="43"/>
      <c r="JOT122" s="43"/>
      <c r="JOU122" s="43"/>
      <c r="JOV122" s="43"/>
      <c r="JOW122" s="43"/>
      <c r="JOX122" s="43"/>
      <c r="JOY122" s="43"/>
      <c r="JOZ122" s="43"/>
      <c r="JPA122" s="43"/>
      <c r="JPB122" s="43"/>
      <c r="JPC122" s="43"/>
      <c r="JPD122" s="43"/>
      <c r="JPE122" s="43"/>
      <c r="JPF122" s="43"/>
      <c r="JPG122" s="43"/>
      <c r="JPH122" s="43"/>
      <c r="JPI122" s="43"/>
      <c r="JPJ122" s="43"/>
      <c r="JPK122" s="43"/>
      <c r="JPL122" s="43"/>
      <c r="JPM122" s="43"/>
      <c r="JPN122" s="43"/>
      <c r="JPO122" s="43"/>
      <c r="JPP122" s="43"/>
      <c r="JPQ122" s="43"/>
      <c r="JPR122" s="43"/>
      <c r="JPS122" s="43"/>
      <c r="JPT122" s="43"/>
      <c r="JPU122" s="43"/>
      <c r="JPV122" s="43"/>
      <c r="JPW122" s="43"/>
      <c r="JPX122" s="43"/>
      <c r="JPY122" s="43"/>
      <c r="JPZ122" s="43"/>
      <c r="JQA122" s="43"/>
      <c r="JQB122" s="43"/>
      <c r="JQC122" s="43"/>
      <c r="JQD122" s="43"/>
      <c r="JQE122" s="43"/>
      <c r="JQF122" s="43"/>
      <c r="JQG122" s="43"/>
      <c r="JQH122" s="43"/>
      <c r="JQI122" s="43"/>
      <c r="JQJ122" s="43"/>
      <c r="JQK122" s="43"/>
      <c r="JQL122" s="43"/>
      <c r="JQM122" s="43"/>
      <c r="JQN122" s="43"/>
      <c r="JQO122" s="43"/>
      <c r="JQP122" s="43"/>
      <c r="JQQ122" s="43"/>
      <c r="JQR122" s="43"/>
      <c r="JQS122" s="43"/>
      <c r="JQT122" s="43"/>
      <c r="JQU122" s="43"/>
      <c r="JQV122" s="43"/>
      <c r="JQW122" s="43"/>
      <c r="JQX122" s="43"/>
      <c r="JQY122" s="43"/>
      <c r="JQZ122" s="43"/>
      <c r="JRA122" s="43"/>
      <c r="JRB122" s="43"/>
      <c r="JRC122" s="43"/>
      <c r="JRD122" s="43"/>
      <c r="JRE122" s="43"/>
      <c r="JRF122" s="43"/>
      <c r="JRG122" s="43"/>
      <c r="JRH122" s="43"/>
      <c r="JRI122" s="43"/>
      <c r="JRJ122" s="43"/>
      <c r="JRK122" s="43"/>
      <c r="JRL122" s="43"/>
      <c r="JRM122" s="43"/>
      <c r="JRN122" s="43"/>
      <c r="JRO122" s="43"/>
      <c r="JRP122" s="43"/>
      <c r="JRQ122" s="43"/>
      <c r="JRR122" s="43"/>
      <c r="JRS122" s="43"/>
      <c r="JRT122" s="43"/>
      <c r="JRU122" s="43"/>
      <c r="JRV122" s="43"/>
      <c r="JRW122" s="43"/>
      <c r="JRX122" s="43"/>
      <c r="JRY122" s="43"/>
      <c r="JRZ122" s="43"/>
      <c r="JSA122" s="43"/>
      <c r="JSB122" s="43"/>
      <c r="JSC122" s="43"/>
      <c r="JSD122" s="43"/>
      <c r="JSE122" s="43"/>
      <c r="JSF122" s="43"/>
      <c r="JSG122" s="43"/>
      <c r="JSH122" s="43"/>
      <c r="JSI122" s="43"/>
      <c r="JSJ122" s="43"/>
      <c r="JSK122" s="43"/>
      <c r="JSL122" s="43"/>
      <c r="JSM122" s="43"/>
      <c r="JSN122" s="43"/>
      <c r="JSO122" s="43"/>
      <c r="JSP122" s="43"/>
      <c r="JSQ122" s="43"/>
      <c r="JSR122" s="43"/>
      <c r="JSS122" s="43"/>
      <c r="JST122" s="43"/>
      <c r="JSU122" s="43"/>
      <c r="JSV122" s="43"/>
      <c r="JSW122" s="43"/>
      <c r="JSX122" s="43"/>
      <c r="JSY122" s="43"/>
      <c r="JSZ122" s="43"/>
      <c r="JTA122" s="43"/>
      <c r="JTB122" s="43"/>
      <c r="JTC122" s="43"/>
      <c r="JTD122" s="43"/>
      <c r="JTE122" s="43"/>
      <c r="JTF122" s="43"/>
      <c r="JTG122" s="43"/>
      <c r="JTH122" s="43"/>
      <c r="JTI122" s="43"/>
      <c r="JTJ122" s="43"/>
      <c r="JTK122" s="43"/>
      <c r="JTL122" s="43"/>
      <c r="JTM122" s="43"/>
      <c r="JTN122" s="43"/>
      <c r="JTO122" s="43"/>
      <c r="JTP122" s="43"/>
      <c r="JTQ122" s="43"/>
      <c r="JTR122" s="43"/>
      <c r="JTS122" s="43"/>
      <c r="JTT122" s="43"/>
      <c r="JTU122" s="43"/>
      <c r="JTV122" s="43"/>
      <c r="JTW122" s="43"/>
      <c r="JTX122" s="43"/>
      <c r="JTY122" s="43"/>
      <c r="JTZ122" s="43"/>
      <c r="JUA122" s="43"/>
      <c r="JUB122" s="43"/>
      <c r="JUC122" s="43"/>
      <c r="JUD122" s="43"/>
      <c r="JUE122" s="43"/>
      <c r="JUF122" s="43"/>
      <c r="JUG122" s="43"/>
      <c r="JUH122" s="43"/>
      <c r="JUI122" s="43"/>
      <c r="JUJ122" s="43"/>
      <c r="JUK122" s="43"/>
      <c r="JUL122" s="43"/>
      <c r="JUM122" s="43"/>
      <c r="JUN122" s="43"/>
      <c r="JUO122" s="43"/>
      <c r="JUP122" s="43"/>
      <c r="JUQ122" s="43"/>
      <c r="JUR122" s="43"/>
      <c r="JUS122" s="43"/>
      <c r="JUT122" s="43"/>
      <c r="JUU122" s="43"/>
      <c r="JUV122" s="43"/>
      <c r="JUW122" s="43"/>
      <c r="JUX122" s="43"/>
      <c r="JUY122" s="43"/>
      <c r="JUZ122" s="43"/>
      <c r="JVA122" s="43"/>
      <c r="JVB122" s="43"/>
      <c r="JVC122" s="43"/>
      <c r="JVD122" s="43"/>
      <c r="JVE122" s="43"/>
      <c r="JVF122" s="43"/>
      <c r="JVG122" s="43"/>
      <c r="JVH122" s="43"/>
      <c r="JVI122" s="43"/>
      <c r="JVJ122" s="43"/>
      <c r="JVK122" s="43"/>
      <c r="JVL122" s="43"/>
      <c r="JVM122" s="43"/>
      <c r="JVN122" s="43"/>
      <c r="JVO122" s="43"/>
      <c r="JVP122" s="43"/>
      <c r="JVQ122" s="43"/>
      <c r="JVR122" s="43"/>
      <c r="JVS122" s="43"/>
      <c r="JVT122" s="43"/>
      <c r="JVU122" s="43"/>
      <c r="JVV122" s="43"/>
      <c r="JVW122" s="43"/>
      <c r="JVX122" s="43"/>
      <c r="JVY122" s="43"/>
      <c r="JVZ122" s="43"/>
      <c r="JWA122" s="43"/>
      <c r="JWB122" s="43"/>
      <c r="JWC122" s="43"/>
      <c r="JWD122" s="43"/>
      <c r="JWE122" s="43"/>
      <c r="JWF122" s="43"/>
      <c r="JWG122" s="43"/>
      <c r="JWH122" s="43"/>
      <c r="JWI122" s="43"/>
      <c r="JWJ122" s="43"/>
      <c r="JWK122" s="43"/>
      <c r="JWL122" s="43"/>
      <c r="JWM122" s="43"/>
      <c r="JWN122" s="43"/>
      <c r="JWO122" s="43"/>
      <c r="JWP122" s="43"/>
      <c r="JWQ122" s="43"/>
      <c r="JWR122" s="43"/>
      <c r="JWS122" s="43"/>
      <c r="JWT122" s="43"/>
      <c r="JWU122" s="43"/>
      <c r="JWV122" s="43"/>
      <c r="JWW122" s="43"/>
      <c r="JWX122" s="43"/>
      <c r="JWY122" s="43"/>
      <c r="JWZ122" s="43"/>
      <c r="JXA122" s="43"/>
      <c r="JXB122" s="43"/>
      <c r="JXC122" s="43"/>
      <c r="JXD122" s="43"/>
      <c r="JXE122" s="43"/>
      <c r="JXF122" s="43"/>
      <c r="JXG122" s="43"/>
      <c r="JXH122" s="43"/>
      <c r="JXI122" s="43"/>
      <c r="JXJ122" s="43"/>
      <c r="JXK122" s="43"/>
      <c r="JXL122" s="43"/>
      <c r="JXM122" s="43"/>
      <c r="JXN122" s="43"/>
      <c r="JXO122" s="43"/>
      <c r="JXP122" s="43"/>
      <c r="JXQ122" s="43"/>
      <c r="JXR122" s="43"/>
      <c r="JXS122" s="43"/>
      <c r="JXT122" s="43"/>
      <c r="JXU122" s="43"/>
      <c r="JXV122" s="43"/>
      <c r="JXW122" s="43"/>
      <c r="JXX122" s="43"/>
      <c r="JXY122" s="43"/>
      <c r="JXZ122" s="43"/>
      <c r="JYA122" s="43"/>
      <c r="JYB122" s="43"/>
      <c r="JYC122" s="43"/>
      <c r="JYD122" s="43"/>
      <c r="JYE122" s="43"/>
      <c r="JYF122" s="43"/>
      <c r="JYG122" s="43"/>
      <c r="JYH122" s="43"/>
      <c r="JYI122" s="43"/>
      <c r="JYJ122" s="43"/>
      <c r="JYK122" s="43"/>
      <c r="JYL122" s="43"/>
      <c r="JYM122" s="43"/>
      <c r="JYN122" s="43"/>
      <c r="JYO122" s="43"/>
      <c r="JYP122" s="43"/>
      <c r="JYQ122" s="43"/>
      <c r="JYR122" s="43"/>
      <c r="JYS122" s="43"/>
      <c r="JYT122" s="43"/>
      <c r="JYU122" s="43"/>
      <c r="JYV122" s="43"/>
      <c r="JYW122" s="43"/>
      <c r="JYX122" s="43"/>
      <c r="JYY122" s="43"/>
      <c r="JYZ122" s="43"/>
      <c r="JZA122" s="43"/>
      <c r="JZB122" s="43"/>
      <c r="JZC122" s="43"/>
      <c r="JZD122" s="43"/>
      <c r="JZE122" s="43"/>
      <c r="JZF122" s="43"/>
      <c r="JZG122" s="43"/>
      <c r="JZH122" s="43"/>
      <c r="JZI122" s="43"/>
      <c r="JZJ122" s="43"/>
      <c r="JZK122" s="43"/>
      <c r="JZL122" s="43"/>
      <c r="JZM122" s="43"/>
      <c r="JZN122" s="43"/>
      <c r="JZO122" s="43"/>
      <c r="JZP122" s="43"/>
      <c r="JZQ122" s="43"/>
      <c r="JZR122" s="43"/>
      <c r="JZS122" s="43"/>
      <c r="JZT122" s="43"/>
      <c r="JZU122" s="43"/>
      <c r="JZV122" s="43"/>
      <c r="JZW122" s="43"/>
      <c r="JZX122" s="43"/>
      <c r="JZY122" s="43"/>
      <c r="JZZ122" s="43"/>
      <c r="KAA122" s="43"/>
      <c r="KAB122" s="43"/>
      <c r="KAC122" s="43"/>
      <c r="KAD122" s="43"/>
      <c r="KAE122" s="43"/>
      <c r="KAF122" s="43"/>
      <c r="KAG122" s="43"/>
      <c r="KAH122" s="43"/>
      <c r="KAI122" s="43"/>
      <c r="KAJ122" s="43"/>
      <c r="KAK122" s="43"/>
      <c r="KAL122" s="43"/>
      <c r="KAM122" s="43"/>
      <c r="KAN122" s="43"/>
      <c r="KAO122" s="43"/>
      <c r="KAP122" s="43"/>
      <c r="KAQ122" s="43"/>
      <c r="KAR122" s="43"/>
      <c r="KAS122" s="43"/>
      <c r="KAT122" s="43"/>
      <c r="KAU122" s="43"/>
      <c r="KAV122" s="43"/>
      <c r="KAW122" s="43"/>
      <c r="KAX122" s="43"/>
      <c r="KAY122" s="43"/>
      <c r="KAZ122" s="43"/>
      <c r="KBA122" s="43"/>
      <c r="KBB122" s="43"/>
      <c r="KBC122" s="43"/>
      <c r="KBD122" s="43"/>
      <c r="KBE122" s="43"/>
      <c r="KBF122" s="43"/>
      <c r="KBG122" s="43"/>
      <c r="KBH122" s="43"/>
      <c r="KBI122" s="43"/>
      <c r="KBJ122" s="43"/>
      <c r="KBK122" s="43"/>
      <c r="KBL122" s="43"/>
      <c r="KBM122" s="43"/>
      <c r="KBN122" s="43"/>
      <c r="KBO122" s="43"/>
      <c r="KBP122" s="43"/>
      <c r="KBQ122" s="43"/>
      <c r="KBR122" s="43"/>
      <c r="KBS122" s="43"/>
      <c r="KBT122" s="43"/>
      <c r="KBU122" s="43"/>
      <c r="KBV122" s="43"/>
      <c r="KBW122" s="43"/>
      <c r="KBX122" s="43"/>
      <c r="KBY122" s="43"/>
      <c r="KBZ122" s="43"/>
      <c r="KCA122" s="43"/>
      <c r="KCB122" s="43"/>
      <c r="KCC122" s="43"/>
      <c r="KCD122" s="43"/>
      <c r="KCE122" s="43"/>
      <c r="KCF122" s="43"/>
      <c r="KCG122" s="43"/>
      <c r="KCH122" s="43"/>
      <c r="KCI122" s="43"/>
      <c r="KCJ122" s="43"/>
      <c r="KCK122" s="43"/>
      <c r="KCL122" s="43"/>
      <c r="KCM122" s="43"/>
      <c r="KCN122" s="43"/>
      <c r="KCO122" s="43"/>
      <c r="KCP122" s="43"/>
      <c r="KCQ122" s="43"/>
      <c r="KCR122" s="43"/>
      <c r="KCS122" s="43"/>
      <c r="KCT122" s="43"/>
      <c r="KCU122" s="43"/>
      <c r="KCV122" s="43"/>
      <c r="KCW122" s="43"/>
      <c r="KCX122" s="43"/>
      <c r="KCY122" s="43"/>
      <c r="KCZ122" s="43"/>
      <c r="KDA122" s="43"/>
      <c r="KDB122" s="43"/>
      <c r="KDC122" s="43"/>
      <c r="KDD122" s="43"/>
      <c r="KDE122" s="43"/>
      <c r="KDF122" s="43"/>
      <c r="KDG122" s="43"/>
      <c r="KDH122" s="43"/>
      <c r="KDI122" s="43"/>
      <c r="KDJ122" s="43"/>
      <c r="KDK122" s="43"/>
      <c r="KDL122" s="43"/>
      <c r="KDM122" s="43"/>
      <c r="KDN122" s="43"/>
      <c r="KDO122" s="43"/>
      <c r="KDP122" s="43"/>
      <c r="KDQ122" s="43"/>
      <c r="KDR122" s="43"/>
      <c r="KDS122" s="43"/>
      <c r="KDT122" s="43"/>
      <c r="KDU122" s="43"/>
      <c r="KDV122" s="43"/>
      <c r="KDW122" s="43"/>
      <c r="KDX122" s="43"/>
      <c r="KDY122" s="43"/>
      <c r="KDZ122" s="43"/>
      <c r="KEA122" s="43"/>
      <c r="KEB122" s="43"/>
      <c r="KEC122" s="43"/>
      <c r="KED122" s="43"/>
      <c r="KEE122" s="43"/>
      <c r="KEF122" s="43"/>
      <c r="KEG122" s="43"/>
      <c r="KEH122" s="43"/>
      <c r="KEI122" s="43"/>
      <c r="KEJ122" s="43"/>
      <c r="KEK122" s="43"/>
      <c r="KEL122" s="43"/>
      <c r="KEM122" s="43"/>
      <c r="KEN122" s="43"/>
      <c r="KEO122" s="43"/>
      <c r="KEP122" s="43"/>
      <c r="KEQ122" s="43"/>
      <c r="KER122" s="43"/>
      <c r="KES122" s="43"/>
      <c r="KET122" s="43"/>
      <c r="KEU122" s="43"/>
      <c r="KEV122" s="43"/>
      <c r="KEW122" s="43"/>
      <c r="KEX122" s="43"/>
      <c r="KEY122" s="43"/>
      <c r="KEZ122" s="43"/>
      <c r="KFA122" s="43"/>
      <c r="KFB122" s="43"/>
      <c r="KFC122" s="43"/>
      <c r="KFD122" s="43"/>
      <c r="KFE122" s="43"/>
      <c r="KFF122" s="43"/>
      <c r="KFG122" s="43"/>
      <c r="KFH122" s="43"/>
      <c r="KFI122" s="43"/>
      <c r="KFJ122" s="43"/>
      <c r="KFK122" s="43"/>
      <c r="KFL122" s="43"/>
      <c r="KFM122" s="43"/>
      <c r="KFN122" s="43"/>
      <c r="KFO122" s="43"/>
      <c r="KFP122" s="43"/>
      <c r="KFQ122" s="43"/>
      <c r="KFR122" s="43"/>
      <c r="KFS122" s="43"/>
      <c r="KFT122" s="43"/>
      <c r="KFU122" s="43"/>
      <c r="KFV122" s="43"/>
      <c r="KFW122" s="43"/>
      <c r="KFX122" s="43"/>
      <c r="KFY122" s="43"/>
      <c r="KFZ122" s="43"/>
      <c r="KGA122" s="43"/>
      <c r="KGB122" s="43"/>
      <c r="KGC122" s="43"/>
      <c r="KGD122" s="43"/>
      <c r="KGE122" s="43"/>
      <c r="KGF122" s="43"/>
      <c r="KGG122" s="43"/>
      <c r="KGH122" s="43"/>
      <c r="KGI122" s="43"/>
      <c r="KGJ122" s="43"/>
      <c r="KGK122" s="43"/>
      <c r="KGL122" s="43"/>
      <c r="KGM122" s="43"/>
      <c r="KGN122" s="43"/>
      <c r="KGO122" s="43"/>
      <c r="KGP122" s="43"/>
      <c r="KGQ122" s="43"/>
      <c r="KGR122" s="43"/>
      <c r="KGS122" s="43"/>
      <c r="KGT122" s="43"/>
      <c r="KGU122" s="43"/>
      <c r="KGV122" s="43"/>
      <c r="KGW122" s="43"/>
      <c r="KGX122" s="43"/>
      <c r="KGY122" s="43"/>
      <c r="KGZ122" s="43"/>
      <c r="KHA122" s="43"/>
      <c r="KHB122" s="43"/>
      <c r="KHC122" s="43"/>
      <c r="KHD122" s="43"/>
      <c r="KHE122" s="43"/>
      <c r="KHF122" s="43"/>
      <c r="KHG122" s="43"/>
      <c r="KHH122" s="43"/>
      <c r="KHI122" s="43"/>
      <c r="KHJ122" s="43"/>
      <c r="KHK122" s="43"/>
      <c r="KHL122" s="43"/>
      <c r="KHM122" s="43"/>
      <c r="KHN122" s="43"/>
      <c r="KHO122" s="43"/>
      <c r="KHP122" s="43"/>
      <c r="KHQ122" s="43"/>
      <c r="KHR122" s="43"/>
      <c r="KHS122" s="43"/>
      <c r="KHT122" s="43"/>
      <c r="KHU122" s="43"/>
      <c r="KHV122" s="43"/>
      <c r="KHW122" s="43"/>
      <c r="KHX122" s="43"/>
      <c r="KHY122" s="43"/>
      <c r="KHZ122" s="43"/>
      <c r="KIA122" s="43"/>
      <c r="KIB122" s="43"/>
      <c r="KIC122" s="43"/>
      <c r="KID122" s="43"/>
      <c r="KIE122" s="43"/>
      <c r="KIF122" s="43"/>
      <c r="KIG122" s="43"/>
      <c r="KIH122" s="43"/>
      <c r="KII122" s="43"/>
      <c r="KIJ122" s="43"/>
      <c r="KIK122" s="43"/>
      <c r="KIL122" s="43"/>
      <c r="KIM122" s="43"/>
      <c r="KIN122" s="43"/>
      <c r="KIO122" s="43"/>
      <c r="KIP122" s="43"/>
      <c r="KIQ122" s="43"/>
      <c r="KIR122" s="43"/>
      <c r="KIS122" s="43"/>
      <c r="KIT122" s="43"/>
      <c r="KIU122" s="43"/>
      <c r="KIV122" s="43"/>
      <c r="KIW122" s="43"/>
      <c r="KIX122" s="43"/>
      <c r="KIY122" s="43"/>
      <c r="KIZ122" s="43"/>
      <c r="KJA122" s="43"/>
      <c r="KJB122" s="43"/>
      <c r="KJC122" s="43"/>
      <c r="KJD122" s="43"/>
      <c r="KJE122" s="43"/>
      <c r="KJF122" s="43"/>
      <c r="KJG122" s="43"/>
      <c r="KJH122" s="43"/>
      <c r="KJI122" s="43"/>
      <c r="KJJ122" s="43"/>
      <c r="KJK122" s="43"/>
      <c r="KJL122" s="43"/>
      <c r="KJM122" s="43"/>
      <c r="KJN122" s="43"/>
      <c r="KJO122" s="43"/>
      <c r="KJP122" s="43"/>
      <c r="KJQ122" s="43"/>
      <c r="KJR122" s="43"/>
      <c r="KJS122" s="43"/>
      <c r="KJT122" s="43"/>
      <c r="KJU122" s="43"/>
      <c r="KJV122" s="43"/>
      <c r="KJW122" s="43"/>
      <c r="KJX122" s="43"/>
      <c r="KJY122" s="43"/>
      <c r="KJZ122" s="43"/>
      <c r="KKA122" s="43"/>
      <c r="KKB122" s="43"/>
      <c r="KKC122" s="43"/>
      <c r="KKD122" s="43"/>
      <c r="KKE122" s="43"/>
      <c r="KKF122" s="43"/>
      <c r="KKG122" s="43"/>
      <c r="KKH122" s="43"/>
      <c r="KKI122" s="43"/>
      <c r="KKJ122" s="43"/>
      <c r="KKK122" s="43"/>
      <c r="KKL122" s="43"/>
      <c r="KKM122" s="43"/>
      <c r="KKN122" s="43"/>
      <c r="KKO122" s="43"/>
      <c r="KKP122" s="43"/>
      <c r="KKQ122" s="43"/>
      <c r="KKR122" s="43"/>
      <c r="KKS122" s="43"/>
      <c r="KKT122" s="43"/>
      <c r="KKU122" s="43"/>
      <c r="KKV122" s="43"/>
      <c r="KKW122" s="43"/>
      <c r="KKX122" s="43"/>
      <c r="KKY122" s="43"/>
      <c r="KKZ122" s="43"/>
      <c r="KLA122" s="43"/>
      <c r="KLB122" s="43"/>
      <c r="KLC122" s="43"/>
      <c r="KLD122" s="43"/>
      <c r="KLE122" s="43"/>
      <c r="KLF122" s="43"/>
      <c r="KLG122" s="43"/>
      <c r="KLH122" s="43"/>
      <c r="KLI122" s="43"/>
      <c r="KLJ122" s="43"/>
      <c r="KLK122" s="43"/>
      <c r="KLL122" s="43"/>
      <c r="KLM122" s="43"/>
      <c r="KLN122" s="43"/>
      <c r="KLO122" s="43"/>
      <c r="KLP122" s="43"/>
      <c r="KLQ122" s="43"/>
      <c r="KLR122" s="43"/>
      <c r="KLS122" s="43"/>
      <c r="KLT122" s="43"/>
      <c r="KLU122" s="43"/>
      <c r="KLV122" s="43"/>
      <c r="KLW122" s="43"/>
      <c r="KLX122" s="43"/>
      <c r="KLY122" s="43"/>
      <c r="KLZ122" s="43"/>
      <c r="KMA122" s="43"/>
      <c r="KMB122" s="43"/>
      <c r="KMC122" s="43"/>
      <c r="KMD122" s="43"/>
      <c r="KME122" s="43"/>
      <c r="KMF122" s="43"/>
      <c r="KMG122" s="43"/>
      <c r="KMH122" s="43"/>
      <c r="KMI122" s="43"/>
      <c r="KMJ122" s="43"/>
      <c r="KMK122" s="43"/>
      <c r="KML122" s="43"/>
      <c r="KMM122" s="43"/>
      <c r="KMN122" s="43"/>
      <c r="KMO122" s="43"/>
      <c r="KMP122" s="43"/>
      <c r="KMQ122" s="43"/>
      <c r="KMR122" s="43"/>
      <c r="KMS122" s="43"/>
      <c r="KMT122" s="43"/>
      <c r="KMU122" s="43"/>
      <c r="KMV122" s="43"/>
      <c r="KMW122" s="43"/>
      <c r="KMX122" s="43"/>
      <c r="KMY122" s="43"/>
      <c r="KMZ122" s="43"/>
      <c r="KNA122" s="43"/>
      <c r="KNB122" s="43"/>
      <c r="KNC122" s="43"/>
      <c r="KND122" s="43"/>
      <c r="KNE122" s="43"/>
      <c r="KNF122" s="43"/>
      <c r="KNG122" s="43"/>
      <c r="KNH122" s="43"/>
      <c r="KNI122" s="43"/>
      <c r="KNJ122" s="43"/>
      <c r="KNK122" s="43"/>
      <c r="KNL122" s="43"/>
      <c r="KNM122" s="43"/>
      <c r="KNN122" s="43"/>
      <c r="KNO122" s="43"/>
      <c r="KNP122" s="43"/>
      <c r="KNQ122" s="43"/>
      <c r="KNR122" s="43"/>
      <c r="KNS122" s="43"/>
      <c r="KNT122" s="43"/>
      <c r="KNU122" s="43"/>
      <c r="KNV122" s="43"/>
      <c r="KNW122" s="43"/>
      <c r="KNX122" s="43"/>
      <c r="KNY122" s="43"/>
      <c r="KNZ122" s="43"/>
      <c r="KOA122" s="43"/>
      <c r="KOB122" s="43"/>
      <c r="KOC122" s="43"/>
      <c r="KOD122" s="43"/>
      <c r="KOE122" s="43"/>
      <c r="KOF122" s="43"/>
      <c r="KOG122" s="43"/>
      <c r="KOH122" s="43"/>
      <c r="KOI122" s="43"/>
      <c r="KOJ122" s="43"/>
      <c r="KOK122" s="43"/>
      <c r="KOL122" s="43"/>
      <c r="KOM122" s="43"/>
      <c r="KON122" s="43"/>
      <c r="KOO122" s="43"/>
      <c r="KOP122" s="43"/>
      <c r="KOQ122" s="43"/>
      <c r="KOR122" s="43"/>
      <c r="KOS122" s="43"/>
      <c r="KOT122" s="43"/>
      <c r="KOU122" s="43"/>
      <c r="KOV122" s="43"/>
      <c r="KOW122" s="43"/>
      <c r="KOX122" s="43"/>
      <c r="KOY122" s="43"/>
      <c r="KOZ122" s="43"/>
      <c r="KPA122" s="43"/>
      <c r="KPB122" s="43"/>
      <c r="KPC122" s="43"/>
      <c r="KPD122" s="43"/>
      <c r="KPE122" s="43"/>
      <c r="KPF122" s="43"/>
      <c r="KPG122" s="43"/>
      <c r="KPH122" s="43"/>
      <c r="KPI122" s="43"/>
      <c r="KPJ122" s="43"/>
      <c r="KPK122" s="43"/>
      <c r="KPL122" s="43"/>
      <c r="KPM122" s="43"/>
      <c r="KPN122" s="43"/>
      <c r="KPO122" s="43"/>
      <c r="KPP122" s="43"/>
      <c r="KPQ122" s="43"/>
      <c r="KPR122" s="43"/>
      <c r="KPS122" s="43"/>
      <c r="KPT122" s="43"/>
      <c r="KPU122" s="43"/>
      <c r="KPV122" s="43"/>
      <c r="KPW122" s="43"/>
      <c r="KPX122" s="43"/>
      <c r="KPY122" s="43"/>
      <c r="KPZ122" s="43"/>
      <c r="KQA122" s="43"/>
      <c r="KQB122" s="43"/>
      <c r="KQC122" s="43"/>
      <c r="KQD122" s="43"/>
      <c r="KQE122" s="43"/>
      <c r="KQF122" s="43"/>
      <c r="KQG122" s="43"/>
      <c r="KQH122" s="43"/>
      <c r="KQI122" s="43"/>
      <c r="KQJ122" s="43"/>
      <c r="KQK122" s="43"/>
      <c r="KQL122" s="43"/>
      <c r="KQM122" s="43"/>
      <c r="KQN122" s="43"/>
      <c r="KQO122" s="43"/>
      <c r="KQP122" s="43"/>
      <c r="KQQ122" s="43"/>
      <c r="KQR122" s="43"/>
      <c r="KQS122" s="43"/>
      <c r="KQT122" s="43"/>
      <c r="KQU122" s="43"/>
      <c r="KQV122" s="43"/>
      <c r="KQW122" s="43"/>
      <c r="KQX122" s="43"/>
      <c r="KQY122" s="43"/>
      <c r="KQZ122" s="43"/>
      <c r="KRA122" s="43"/>
      <c r="KRB122" s="43"/>
      <c r="KRC122" s="43"/>
      <c r="KRD122" s="43"/>
      <c r="KRE122" s="43"/>
      <c r="KRF122" s="43"/>
      <c r="KRG122" s="43"/>
      <c r="KRH122" s="43"/>
      <c r="KRI122" s="43"/>
      <c r="KRJ122" s="43"/>
      <c r="KRK122" s="43"/>
      <c r="KRL122" s="43"/>
      <c r="KRM122" s="43"/>
      <c r="KRN122" s="43"/>
      <c r="KRO122" s="43"/>
      <c r="KRP122" s="43"/>
      <c r="KRQ122" s="43"/>
      <c r="KRR122" s="43"/>
      <c r="KRS122" s="43"/>
      <c r="KRT122" s="43"/>
      <c r="KRU122" s="43"/>
      <c r="KRV122" s="43"/>
      <c r="KRW122" s="43"/>
      <c r="KRX122" s="43"/>
      <c r="KRY122" s="43"/>
      <c r="KRZ122" s="43"/>
      <c r="KSA122" s="43"/>
      <c r="KSB122" s="43"/>
      <c r="KSC122" s="43"/>
      <c r="KSD122" s="43"/>
      <c r="KSE122" s="43"/>
      <c r="KSF122" s="43"/>
      <c r="KSG122" s="43"/>
      <c r="KSH122" s="43"/>
      <c r="KSI122" s="43"/>
      <c r="KSJ122" s="43"/>
      <c r="KSK122" s="43"/>
      <c r="KSL122" s="43"/>
      <c r="KSM122" s="43"/>
      <c r="KSN122" s="43"/>
      <c r="KSO122" s="43"/>
      <c r="KSP122" s="43"/>
      <c r="KSQ122" s="43"/>
      <c r="KSR122" s="43"/>
      <c r="KSS122" s="43"/>
      <c r="KST122" s="43"/>
      <c r="KSU122" s="43"/>
      <c r="KSV122" s="43"/>
      <c r="KSW122" s="43"/>
      <c r="KSX122" s="43"/>
      <c r="KSY122" s="43"/>
      <c r="KSZ122" s="43"/>
      <c r="KTA122" s="43"/>
      <c r="KTB122" s="43"/>
      <c r="KTC122" s="43"/>
      <c r="KTD122" s="43"/>
      <c r="KTE122" s="43"/>
      <c r="KTF122" s="43"/>
      <c r="KTG122" s="43"/>
      <c r="KTH122" s="43"/>
      <c r="KTI122" s="43"/>
      <c r="KTJ122" s="43"/>
      <c r="KTK122" s="43"/>
      <c r="KTL122" s="43"/>
      <c r="KTM122" s="43"/>
      <c r="KTN122" s="43"/>
      <c r="KTO122" s="43"/>
      <c r="KTP122" s="43"/>
      <c r="KTQ122" s="43"/>
      <c r="KTR122" s="43"/>
      <c r="KTS122" s="43"/>
      <c r="KTT122" s="43"/>
      <c r="KTU122" s="43"/>
      <c r="KTV122" s="43"/>
      <c r="KTW122" s="43"/>
      <c r="KTX122" s="43"/>
      <c r="KTY122" s="43"/>
      <c r="KTZ122" s="43"/>
      <c r="KUA122" s="43"/>
      <c r="KUB122" s="43"/>
      <c r="KUC122" s="43"/>
      <c r="KUD122" s="43"/>
      <c r="KUE122" s="43"/>
      <c r="KUF122" s="43"/>
      <c r="KUG122" s="43"/>
      <c r="KUH122" s="43"/>
      <c r="KUI122" s="43"/>
      <c r="KUJ122" s="43"/>
      <c r="KUK122" s="43"/>
      <c r="KUL122" s="43"/>
      <c r="KUM122" s="43"/>
      <c r="KUN122" s="43"/>
      <c r="KUO122" s="43"/>
      <c r="KUP122" s="43"/>
      <c r="KUQ122" s="43"/>
      <c r="KUR122" s="43"/>
      <c r="KUS122" s="43"/>
      <c r="KUT122" s="43"/>
      <c r="KUU122" s="43"/>
      <c r="KUV122" s="43"/>
      <c r="KUW122" s="43"/>
      <c r="KUX122" s="43"/>
      <c r="KUY122" s="43"/>
      <c r="KUZ122" s="43"/>
      <c r="KVA122" s="43"/>
      <c r="KVB122" s="43"/>
      <c r="KVC122" s="43"/>
      <c r="KVD122" s="43"/>
      <c r="KVE122" s="43"/>
      <c r="KVF122" s="43"/>
      <c r="KVG122" s="43"/>
      <c r="KVH122" s="43"/>
      <c r="KVI122" s="43"/>
      <c r="KVJ122" s="43"/>
      <c r="KVK122" s="43"/>
      <c r="KVL122" s="43"/>
      <c r="KVM122" s="43"/>
      <c r="KVN122" s="43"/>
      <c r="KVO122" s="43"/>
      <c r="KVP122" s="43"/>
      <c r="KVQ122" s="43"/>
      <c r="KVR122" s="43"/>
      <c r="KVS122" s="43"/>
      <c r="KVT122" s="43"/>
      <c r="KVU122" s="43"/>
      <c r="KVV122" s="43"/>
      <c r="KVW122" s="43"/>
      <c r="KVX122" s="43"/>
      <c r="KVY122" s="43"/>
      <c r="KVZ122" s="43"/>
      <c r="KWA122" s="43"/>
      <c r="KWB122" s="43"/>
      <c r="KWC122" s="43"/>
      <c r="KWD122" s="43"/>
      <c r="KWE122" s="43"/>
      <c r="KWF122" s="43"/>
      <c r="KWG122" s="43"/>
      <c r="KWH122" s="43"/>
      <c r="KWI122" s="43"/>
      <c r="KWJ122" s="43"/>
      <c r="KWK122" s="43"/>
      <c r="KWL122" s="43"/>
      <c r="KWM122" s="43"/>
      <c r="KWN122" s="43"/>
      <c r="KWO122" s="43"/>
      <c r="KWP122" s="43"/>
      <c r="KWQ122" s="43"/>
      <c r="KWR122" s="43"/>
      <c r="KWS122" s="43"/>
      <c r="KWT122" s="43"/>
      <c r="KWU122" s="43"/>
      <c r="KWV122" s="43"/>
      <c r="KWW122" s="43"/>
      <c r="KWX122" s="43"/>
      <c r="KWY122" s="43"/>
      <c r="KWZ122" s="43"/>
      <c r="KXA122" s="43"/>
      <c r="KXB122" s="43"/>
      <c r="KXC122" s="43"/>
      <c r="KXD122" s="43"/>
      <c r="KXE122" s="43"/>
      <c r="KXF122" s="43"/>
      <c r="KXG122" s="43"/>
      <c r="KXH122" s="43"/>
      <c r="KXI122" s="43"/>
      <c r="KXJ122" s="43"/>
      <c r="KXK122" s="43"/>
      <c r="KXL122" s="43"/>
      <c r="KXM122" s="43"/>
      <c r="KXN122" s="43"/>
      <c r="KXO122" s="43"/>
      <c r="KXP122" s="43"/>
      <c r="KXQ122" s="43"/>
      <c r="KXR122" s="43"/>
      <c r="KXS122" s="43"/>
      <c r="KXT122" s="43"/>
      <c r="KXU122" s="43"/>
      <c r="KXV122" s="43"/>
      <c r="KXW122" s="43"/>
      <c r="KXX122" s="43"/>
      <c r="KXY122" s="43"/>
      <c r="KXZ122" s="43"/>
      <c r="KYA122" s="43"/>
      <c r="KYB122" s="43"/>
      <c r="KYC122" s="43"/>
      <c r="KYD122" s="43"/>
      <c r="KYE122" s="43"/>
      <c r="KYF122" s="43"/>
      <c r="KYG122" s="43"/>
      <c r="KYH122" s="43"/>
      <c r="KYI122" s="43"/>
      <c r="KYJ122" s="43"/>
      <c r="KYK122" s="43"/>
      <c r="KYL122" s="43"/>
      <c r="KYM122" s="43"/>
      <c r="KYN122" s="43"/>
      <c r="KYO122" s="43"/>
      <c r="KYP122" s="43"/>
      <c r="KYQ122" s="43"/>
      <c r="KYR122" s="43"/>
      <c r="KYS122" s="43"/>
      <c r="KYT122" s="43"/>
      <c r="KYU122" s="43"/>
      <c r="KYV122" s="43"/>
      <c r="KYW122" s="43"/>
      <c r="KYX122" s="43"/>
      <c r="KYY122" s="43"/>
      <c r="KYZ122" s="43"/>
      <c r="KZA122" s="43"/>
      <c r="KZB122" s="43"/>
      <c r="KZC122" s="43"/>
      <c r="KZD122" s="43"/>
      <c r="KZE122" s="43"/>
      <c r="KZF122" s="43"/>
      <c r="KZG122" s="43"/>
      <c r="KZH122" s="43"/>
      <c r="KZI122" s="43"/>
      <c r="KZJ122" s="43"/>
      <c r="KZK122" s="43"/>
      <c r="KZL122" s="43"/>
      <c r="KZM122" s="43"/>
      <c r="KZN122" s="43"/>
      <c r="KZO122" s="43"/>
      <c r="KZP122" s="43"/>
      <c r="KZQ122" s="43"/>
      <c r="KZR122" s="43"/>
      <c r="KZS122" s="43"/>
      <c r="KZT122" s="43"/>
      <c r="KZU122" s="43"/>
      <c r="KZV122" s="43"/>
      <c r="KZW122" s="43"/>
      <c r="KZX122" s="43"/>
      <c r="KZY122" s="43"/>
      <c r="KZZ122" s="43"/>
      <c r="LAA122" s="43"/>
      <c r="LAB122" s="43"/>
      <c r="LAC122" s="43"/>
      <c r="LAD122" s="43"/>
      <c r="LAE122" s="43"/>
      <c r="LAF122" s="43"/>
      <c r="LAG122" s="43"/>
      <c r="LAH122" s="43"/>
      <c r="LAI122" s="43"/>
      <c r="LAJ122" s="43"/>
      <c r="LAK122" s="43"/>
      <c r="LAL122" s="43"/>
      <c r="LAM122" s="43"/>
      <c r="LAN122" s="43"/>
      <c r="LAO122" s="43"/>
      <c r="LAP122" s="43"/>
      <c r="LAQ122" s="43"/>
      <c r="LAR122" s="43"/>
      <c r="LAS122" s="43"/>
      <c r="LAT122" s="43"/>
      <c r="LAU122" s="43"/>
      <c r="LAV122" s="43"/>
      <c r="LAW122" s="43"/>
      <c r="LAX122" s="43"/>
      <c r="LAY122" s="43"/>
      <c r="LAZ122" s="43"/>
      <c r="LBA122" s="43"/>
      <c r="LBB122" s="43"/>
      <c r="LBC122" s="43"/>
      <c r="LBD122" s="43"/>
      <c r="LBE122" s="43"/>
      <c r="LBF122" s="43"/>
      <c r="LBG122" s="43"/>
      <c r="LBH122" s="43"/>
      <c r="LBI122" s="43"/>
      <c r="LBJ122" s="43"/>
      <c r="LBK122" s="43"/>
      <c r="LBL122" s="43"/>
      <c r="LBM122" s="43"/>
      <c r="LBN122" s="43"/>
      <c r="LBO122" s="43"/>
      <c r="LBP122" s="43"/>
      <c r="LBQ122" s="43"/>
      <c r="LBR122" s="43"/>
      <c r="LBS122" s="43"/>
      <c r="LBT122" s="43"/>
      <c r="LBU122" s="43"/>
      <c r="LBV122" s="43"/>
      <c r="LBW122" s="43"/>
      <c r="LBX122" s="43"/>
      <c r="LBY122" s="43"/>
      <c r="LBZ122" s="43"/>
      <c r="LCA122" s="43"/>
      <c r="LCB122" s="43"/>
      <c r="LCC122" s="43"/>
      <c r="LCD122" s="43"/>
      <c r="LCE122" s="43"/>
      <c r="LCF122" s="43"/>
      <c r="LCG122" s="43"/>
      <c r="LCH122" s="43"/>
      <c r="LCI122" s="43"/>
      <c r="LCJ122" s="43"/>
      <c r="LCK122" s="43"/>
      <c r="LCL122" s="43"/>
      <c r="LCM122" s="43"/>
      <c r="LCN122" s="43"/>
      <c r="LCO122" s="43"/>
      <c r="LCP122" s="43"/>
      <c r="LCQ122" s="43"/>
      <c r="LCR122" s="43"/>
      <c r="LCS122" s="43"/>
      <c r="LCT122" s="43"/>
      <c r="LCU122" s="43"/>
      <c r="LCV122" s="43"/>
      <c r="LCW122" s="43"/>
      <c r="LCX122" s="43"/>
      <c r="LCY122" s="43"/>
      <c r="LCZ122" s="43"/>
      <c r="LDA122" s="43"/>
      <c r="LDB122" s="43"/>
      <c r="LDC122" s="43"/>
      <c r="LDD122" s="43"/>
      <c r="LDE122" s="43"/>
      <c r="LDF122" s="43"/>
      <c r="LDG122" s="43"/>
      <c r="LDH122" s="43"/>
      <c r="LDI122" s="43"/>
      <c r="LDJ122" s="43"/>
      <c r="LDK122" s="43"/>
      <c r="LDL122" s="43"/>
      <c r="LDM122" s="43"/>
      <c r="LDN122" s="43"/>
      <c r="LDO122" s="43"/>
      <c r="LDP122" s="43"/>
      <c r="LDQ122" s="43"/>
      <c r="LDR122" s="43"/>
      <c r="LDS122" s="43"/>
      <c r="LDT122" s="43"/>
      <c r="LDU122" s="43"/>
      <c r="LDV122" s="43"/>
      <c r="LDW122" s="43"/>
      <c r="LDX122" s="43"/>
      <c r="LDY122" s="43"/>
      <c r="LDZ122" s="43"/>
      <c r="LEA122" s="43"/>
      <c r="LEB122" s="43"/>
      <c r="LEC122" s="43"/>
      <c r="LED122" s="43"/>
      <c r="LEE122" s="43"/>
      <c r="LEF122" s="43"/>
      <c r="LEG122" s="43"/>
      <c r="LEH122" s="43"/>
      <c r="LEI122" s="43"/>
      <c r="LEJ122" s="43"/>
      <c r="LEK122" s="43"/>
      <c r="LEL122" s="43"/>
      <c r="LEM122" s="43"/>
      <c r="LEN122" s="43"/>
      <c r="LEO122" s="43"/>
      <c r="LEP122" s="43"/>
      <c r="LEQ122" s="43"/>
      <c r="LER122" s="43"/>
      <c r="LES122" s="43"/>
      <c r="LET122" s="43"/>
      <c r="LEU122" s="43"/>
      <c r="LEV122" s="43"/>
      <c r="LEW122" s="43"/>
      <c r="LEX122" s="43"/>
      <c r="LEY122" s="43"/>
      <c r="LEZ122" s="43"/>
      <c r="LFA122" s="43"/>
      <c r="LFB122" s="43"/>
      <c r="LFC122" s="43"/>
      <c r="LFD122" s="43"/>
      <c r="LFE122" s="43"/>
      <c r="LFF122" s="43"/>
      <c r="LFG122" s="43"/>
      <c r="LFH122" s="43"/>
      <c r="LFI122" s="43"/>
      <c r="LFJ122" s="43"/>
      <c r="LFK122" s="43"/>
      <c r="LFL122" s="43"/>
      <c r="LFM122" s="43"/>
      <c r="LFN122" s="43"/>
      <c r="LFO122" s="43"/>
      <c r="LFP122" s="43"/>
      <c r="LFQ122" s="43"/>
      <c r="LFR122" s="43"/>
      <c r="LFS122" s="43"/>
      <c r="LFT122" s="43"/>
      <c r="LFU122" s="43"/>
      <c r="LFV122" s="43"/>
      <c r="LFW122" s="43"/>
      <c r="LFX122" s="43"/>
      <c r="LFY122" s="43"/>
      <c r="LFZ122" s="43"/>
      <c r="LGA122" s="43"/>
      <c r="LGB122" s="43"/>
      <c r="LGC122" s="43"/>
      <c r="LGD122" s="43"/>
      <c r="LGE122" s="43"/>
      <c r="LGF122" s="43"/>
      <c r="LGG122" s="43"/>
      <c r="LGH122" s="43"/>
      <c r="LGI122" s="43"/>
      <c r="LGJ122" s="43"/>
      <c r="LGK122" s="43"/>
      <c r="LGL122" s="43"/>
      <c r="LGM122" s="43"/>
      <c r="LGN122" s="43"/>
      <c r="LGO122" s="43"/>
      <c r="LGP122" s="43"/>
      <c r="LGQ122" s="43"/>
      <c r="LGR122" s="43"/>
      <c r="LGS122" s="43"/>
      <c r="LGT122" s="43"/>
      <c r="LGU122" s="43"/>
      <c r="LGV122" s="43"/>
      <c r="LGW122" s="43"/>
      <c r="LGX122" s="43"/>
      <c r="LGY122" s="43"/>
      <c r="LGZ122" s="43"/>
      <c r="LHA122" s="43"/>
      <c r="LHB122" s="43"/>
      <c r="LHC122" s="43"/>
      <c r="LHD122" s="43"/>
      <c r="LHE122" s="43"/>
      <c r="LHF122" s="43"/>
      <c r="LHG122" s="43"/>
      <c r="LHH122" s="43"/>
      <c r="LHI122" s="43"/>
      <c r="LHJ122" s="43"/>
      <c r="LHK122" s="43"/>
      <c r="LHL122" s="43"/>
      <c r="LHM122" s="43"/>
      <c r="LHN122" s="43"/>
      <c r="LHO122" s="43"/>
      <c r="LHP122" s="43"/>
      <c r="LHQ122" s="43"/>
      <c r="LHR122" s="43"/>
      <c r="LHS122" s="43"/>
      <c r="LHT122" s="43"/>
      <c r="LHU122" s="43"/>
      <c r="LHV122" s="43"/>
      <c r="LHW122" s="43"/>
      <c r="LHX122" s="43"/>
      <c r="LHY122" s="43"/>
      <c r="LHZ122" s="43"/>
      <c r="LIA122" s="43"/>
      <c r="LIB122" s="43"/>
      <c r="LIC122" s="43"/>
      <c r="LID122" s="43"/>
      <c r="LIE122" s="43"/>
      <c r="LIF122" s="43"/>
      <c r="LIG122" s="43"/>
      <c r="LIH122" s="43"/>
      <c r="LII122" s="43"/>
      <c r="LIJ122" s="43"/>
      <c r="LIK122" s="43"/>
      <c r="LIL122" s="43"/>
      <c r="LIM122" s="43"/>
      <c r="LIN122" s="43"/>
      <c r="LIO122" s="43"/>
      <c r="LIP122" s="43"/>
      <c r="LIQ122" s="43"/>
      <c r="LIR122" s="43"/>
      <c r="LIS122" s="43"/>
      <c r="LIT122" s="43"/>
      <c r="LIU122" s="43"/>
      <c r="LIV122" s="43"/>
      <c r="LIW122" s="43"/>
      <c r="LIX122" s="43"/>
      <c r="LIY122" s="43"/>
      <c r="LIZ122" s="43"/>
      <c r="LJA122" s="43"/>
      <c r="LJB122" s="43"/>
      <c r="LJC122" s="43"/>
      <c r="LJD122" s="43"/>
      <c r="LJE122" s="43"/>
      <c r="LJF122" s="43"/>
      <c r="LJG122" s="43"/>
      <c r="LJH122" s="43"/>
      <c r="LJI122" s="43"/>
      <c r="LJJ122" s="43"/>
      <c r="LJK122" s="43"/>
      <c r="LJL122" s="43"/>
      <c r="LJM122" s="43"/>
      <c r="LJN122" s="43"/>
      <c r="LJO122" s="43"/>
      <c r="LJP122" s="43"/>
      <c r="LJQ122" s="43"/>
      <c r="LJR122" s="43"/>
      <c r="LJS122" s="43"/>
      <c r="LJT122" s="43"/>
      <c r="LJU122" s="43"/>
      <c r="LJV122" s="43"/>
      <c r="LJW122" s="43"/>
      <c r="LJX122" s="43"/>
      <c r="LJY122" s="43"/>
      <c r="LJZ122" s="43"/>
      <c r="LKA122" s="43"/>
      <c r="LKB122" s="43"/>
      <c r="LKC122" s="43"/>
      <c r="LKD122" s="43"/>
      <c r="LKE122" s="43"/>
      <c r="LKF122" s="43"/>
      <c r="LKG122" s="43"/>
      <c r="LKH122" s="43"/>
      <c r="LKI122" s="43"/>
      <c r="LKJ122" s="43"/>
      <c r="LKK122" s="43"/>
      <c r="LKL122" s="43"/>
      <c r="LKM122" s="43"/>
      <c r="LKN122" s="43"/>
      <c r="LKO122" s="43"/>
      <c r="LKP122" s="43"/>
      <c r="LKQ122" s="43"/>
      <c r="LKR122" s="43"/>
      <c r="LKS122" s="43"/>
      <c r="LKT122" s="43"/>
      <c r="LKU122" s="43"/>
      <c r="LKV122" s="43"/>
      <c r="LKW122" s="43"/>
      <c r="LKX122" s="43"/>
      <c r="LKY122" s="43"/>
      <c r="LKZ122" s="43"/>
      <c r="LLA122" s="43"/>
      <c r="LLB122" s="43"/>
      <c r="LLC122" s="43"/>
      <c r="LLD122" s="43"/>
      <c r="LLE122" s="43"/>
      <c r="LLF122" s="43"/>
      <c r="LLG122" s="43"/>
      <c r="LLH122" s="43"/>
      <c r="LLI122" s="43"/>
      <c r="LLJ122" s="43"/>
      <c r="LLK122" s="43"/>
      <c r="LLL122" s="43"/>
      <c r="LLM122" s="43"/>
      <c r="LLN122" s="43"/>
      <c r="LLO122" s="43"/>
      <c r="LLP122" s="43"/>
      <c r="LLQ122" s="43"/>
      <c r="LLR122" s="43"/>
      <c r="LLS122" s="43"/>
      <c r="LLT122" s="43"/>
      <c r="LLU122" s="43"/>
      <c r="LLV122" s="43"/>
      <c r="LLW122" s="43"/>
      <c r="LLX122" s="43"/>
      <c r="LLY122" s="43"/>
      <c r="LLZ122" s="43"/>
      <c r="LMA122" s="43"/>
      <c r="LMB122" s="43"/>
      <c r="LMC122" s="43"/>
      <c r="LMD122" s="43"/>
      <c r="LME122" s="43"/>
      <c r="LMF122" s="43"/>
      <c r="LMG122" s="43"/>
      <c r="LMH122" s="43"/>
      <c r="LMI122" s="43"/>
      <c r="LMJ122" s="43"/>
      <c r="LMK122" s="43"/>
      <c r="LML122" s="43"/>
      <c r="LMM122" s="43"/>
      <c r="LMN122" s="43"/>
      <c r="LMO122" s="43"/>
      <c r="LMP122" s="43"/>
      <c r="LMQ122" s="43"/>
      <c r="LMR122" s="43"/>
      <c r="LMS122" s="43"/>
      <c r="LMT122" s="43"/>
      <c r="LMU122" s="43"/>
      <c r="LMV122" s="43"/>
      <c r="LMW122" s="43"/>
      <c r="LMX122" s="43"/>
      <c r="LMY122" s="43"/>
      <c r="LMZ122" s="43"/>
      <c r="LNA122" s="43"/>
      <c r="LNB122" s="43"/>
      <c r="LNC122" s="43"/>
      <c r="LND122" s="43"/>
      <c r="LNE122" s="43"/>
      <c r="LNF122" s="43"/>
      <c r="LNG122" s="43"/>
      <c r="LNH122" s="43"/>
      <c r="LNI122" s="43"/>
      <c r="LNJ122" s="43"/>
      <c r="LNK122" s="43"/>
      <c r="LNL122" s="43"/>
      <c r="LNM122" s="43"/>
      <c r="LNN122" s="43"/>
      <c r="LNO122" s="43"/>
      <c r="LNP122" s="43"/>
      <c r="LNQ122" s="43"/>
      <c r="LNR122" s="43"/>
      <c r="LNS122" s="43"/>
      <c r="LNT122" s="43"/>
      <c r="LNU122" s="43"/>
      <c r="LNV122" s="43"/>
      <c r="LNW122" s="43"/>
      <c r="LNX122" s="43"/>
      <c r="LNY122" s="43"/>
      <c r="LNZ122" s="43"/>
      <c r="LOA122" s="43"/>
      <c r="LOB122" s="43"/>
      <c r="LOC122" s="43"/>
      <c r="LOD122" s="43"/>
      <c r="LOE122" s="43"/>
      <c r="LOF122" s="43"/>
      <c r="LOG122" s="43"/>
      <c r="LOH122" s="43"/>
      <c r="LOI122" s="43"/>
      <c r="LOJ122" s="43"/>
      <c r="LOK122" s="43"/>
      <c r="LOL122" s="43"/>
      <c r="LOM122" s="43"/>
      <c r="LON122" s="43"/>
      <c r="LOO122" s="43"/>
      <c r="LOP122" s="43"/>
      <c r="LOQ122" s="43"/>
      <c r="LOR122" s="43"/>
      <c r="LOS122" s="43"/>
      <c r="LOT122" s="43"/>
      <c r="LOU122" s="43"/>
      <c r="LOV122" s="43"/>
      <c r="LOW122" s="43"/>
      <c r="LOX122" s="43"/>
      <c r="LOY122" s="43"/>
      <c r="LOZ122" s="43"/>
      <c r="LPA122" s="43"/>
      <c r="LPB122" s="43"/>
      <c r="LPC122" s="43"/>
      <c r="LPD122" s="43"/>
      <c r="LPE122" s="43"/>
      <c r="LPF122" s="43"/>
      <c r="LPG122" s="43"/>
      <c r="LPH122" s="43"/>
      <c r="LPI122" s="43"/>
      <c r="LPJ122" s="43"/>
      <c r="LPK122" s="43"/>
      <c r="LPL122" s="43"/>
      <c r="LPM122" s="43"/>
      <c r="LPN122" s="43"/>
      <c r="LPO122" s="43"/>
      <c r="LPP122" s="43"/>
      <c r="LPQ122" s="43"/>
      <c r="LPR122" s="43"/>
      <c r="LPS122" s="43"/>
      <c r="LPT122" s="43"/>
      <c r="LPU122" s="43"/>
      <c r="LPV122" s="43"/>
      <c r="LPW122" s="43"/>
      <c r="LPX122" s="43"/>
      <c r="LPY122" s="43"/>
      <c r="LPZ122" s="43"/>
      <c r="LQA122" s="43"/>
      <c r="LQB122" s="43"/>
      <c r="LQC122" s="43"/>
      <c r="LQD122" s="43"/>
      <c r="LQE122" s="43"/>
      <c r="LQF122" s="43"/>
      <c r="LQG122" s="43"/>
      <c r="LQH122" s="43"/>
      <c r="LQI122" s="43"/>
      <c r="LQJ122" s="43"/>
      <c r="LQK122" s="43"/>
      <c r="LQL122" s="43"/>
      <c r="LQM122" s="43"/>
      <c r="LQN122" s="43"/>
      <c r="LQO122" s="43"/>
      <c r="LQP122" s="43"/>
      <c r="LQQ122" s="43"/>
      <c r="LQR122" s="43"/>
      <c r="LQS122" s="43"/>
      <c r="LQT122" s="43"/>
      <c r="LQU122" s="43"/>
      <c r="LQV122" s="43"/>
      <c r="LQW122" s="43"/>
      <c r="LQX122" s="43"/>
      <c r="LQY122" s="43"/>
      <c r="LQZ122" s="43"/>
      <c r="LRA122" s="43"/>
      <c r="LRB122" s="43"/>
      <c r="LRC122" s="43"/>
      <c r="LRD122" s="43"/>
      <c r="LRE122" s="43"/>
      <c r="LRF122" s="43"/>
      <c r="LRG122" s="43"/>
      <c r="LRH122" s="43"/>
      <c r="LRI122" s="43"/>
      <c r="LRJ122" s="43"/>
      <c r="LRK122" s="43"/>
      <c r="LRL122" s="43"/>
      <c r="LRM122" s="43"/>
      <c r="LRN122" s="43"/>
      <c r="LRO122" s="43"/>
      <c r="LRP122" s="43"/>
      <c r="LRQ122" s="43"/>
      <c r="LRR122" s="43"/>
      <c r="LRS122" s="43"/>
      <c r="LRT122" s="43"/>
      <c r="LRU122" s="43"/>
      <c r="LRV122" s="43"/>
      <c r="LRW122" s="43"/>
      <c r="LRX122" s="43"/>
      <c r="LRY122" s="43"/>
      <c r="LRZ122" s="43"/>
      <c r="LSA122" s="43"/>
      <c r="LSB122" s="43"/>
      <c r="LSC122" s="43"/>
      <c r="LSD122" s="43"/>
      <c r="LSE122" s="43"/>
      <c r="LSF122" s="43"/>
      <c r="LSG122" s="43"/>
      <c r="LSH122" s="43"/>
      <c r="LSI122" s="43"/>
      <c r="LSJ122" s="43"/>
      <c r="LSK122" s="43"/>
      <c r="LSL122" s="43"/>
      <c r="LSM122" s="43"/>
      <c r="LSN122" s="43"/>
      <c r="LSO122" s="43"/>
      <c r="LSP122" s="43"/>
      <c r="LSQ122" s="43"/>
      <c r="LSR122" s="43"/>
      <c r="LSS122" s="43"/>
      <c r="LST122" s="43"/>
      <c r="LSU122" s="43"/>
      <c r="LSV122" s="43"/>
      <c r="LSW122" s="43"/>
      <c r="LSX122" s="43"/>
      <c r="LSY122" s="43"/>
      <c r="LSZ122" s="43"/>
      <c r="LTA122" s="43"/>
      <c r="LTB122" s="43"/>
      <c r="LTC122" s="43"/>
      <c r="LTD122" s="43"/>
      <c r="LTE122" s="43"/>
      <c r="LTF122" s="43"/>
      <c r="LTG122" s="43"/>
      <c r="LTH122" s="43"/>
      <c r="LTI122" s="43"/>
      <c r="LTJ122" s="43"/>
      <c r="LTK122" s="43"/>
      <c r="LTL122" s="43"/>
      <c r="LTM122" s="43"/>
      <c r="LTN122" s="43"/>
      <c r="LTO122" s="43"/>
      <c r="LTP122" s="43"/>
      <c r="LTQ122" s="43"/>
      <c r="LTR122" s="43"/>
      <c r="LTS122" s="43"/>
      <c r="LTT122" s="43"/>
      <c r="LTU122" s="43"/>
      <c r="LTV122" s="43"/>
      <c r="LTW122" s="43"/>
      <c r="LTX122" s="43"/>
      <c r="LTY122" s="43"/>
      <c r="LTZ122" s="43"/>
      <c r="LUA122" s="43"/>
      <c r="LUB122" s="43"/>
      <c r="LUC122" s="43"/>
      <c r="LUD122" s="43"/>
      <c r="LUE122" s="43"/>
      <c r="LUF122" s="43"/>
      <c r="LUG122" s="43"/>
      <c r="LUH122" s="43"/>
      <c r="LUI122" s="43"/>
      <c r="LUJ122" s="43"/>
      <c r="LUK122" s="43"/>
      <c r="LUL122" s="43"/>
      <c r="LUM122" s="43"/>
      <c r="LUN122" s="43"/>
      <c r="LUO122" s="43"/>
      <c r="LUP122" s="43"/>
      <c r="LUQ122" s="43"/>
      <c r="LUR122" s="43"/>
      <c r="LUS122" s="43"/>
      <c r="LUT122" s="43"/>
      <c r="LUU122" s="43"/>
      <c r="LUV122" s="43"/>
      <c r="LUW122" s="43"/>
      <c r="LUX122" s="43"/>
      <c r="LUY122" s="43"/>
      <c r="LUZ122" s="43"/>
      <c r="LVA122" s="43"/>
      <c r="LVB122" s="43"/>
      <c r="LVC122" s="43"/>
      <c r="LVD122" s="43"/>
      <c r="LVE122" s="43"/>
      <c r="LVF122" s="43"/>
      <c r="LVG122" s="43"/>
      <c r="LVH122" s="43"/>
      <c r="LVI122" s="43"/>
      <c r="LVJ122" s="43"/>
      <c r="LVK122" s="43"/>
      <c r="LVL122" s="43"/>
      <c r="LVM122" s="43"/>
      <c r="LVN122" s="43"/>
      <c r="LVO122" s="43"/>
      <c r="LVP122" s="43"/>
      <c r="LVQ122" s="43"/>
      <c r="LVR122" s="43"/>
      <c r="LVS122" s="43"/>
      <c r="LVT122" s="43"/>
      <c r="LVU122" s="43"/>
      <c r="LVV122" s="43"/>
      <c r="LVW122" s="43"/>
      <c r="LVX122" s="43"/>
      <c r="LVY122" s="43"/>
      <c r="LVZ122" s="43"/>
      <c r="LWA122" s="43"/>
      <c r="LWB122" s="43"/>
      <c r="LWC122" s="43"/>
      <c r="LWD122" s="43"/>
      <c r="LWE122" s="43"/>
      <c r="LWF122" s="43"/>
      <c r="LWG122" s="43"/>
      <c r="LWH122" s="43"/>
      <c r="LWI122" s="43"/>
      <c r="LWJ122" s="43"/>
      <c r="LWK122" s="43"/>
      <c r="LWL122" s="43"/>
      <c r="LWM122" s="43"/>
      <c r="LWN122" s="43"/>
      <c r="LWO122" s="43"/>
      <c r="LWP122" s="43"/>
      <c r="LWQ122" s="43"/>
      <c r="LWR122" s="43"/>
      <c r="LWS122" s="43"/>
      <c r="LWT122" s="43"/>
      <c r="LWU122" s="43"/>
      <c r="LWV122" s="43"/>
      <c r="LWW122" s="43"/>
      <c r="LWX122" s="43"/>
      <c r="LWY122" s="43"/>
      <c r="LWZ122" s="43"/>
      <c r="LXA122" s="43"/>
      <c r="LXB122" s="43"/>
      <c r="LXC122" s="43"/>
      <c r="LXD122" s="43"/>
      <c r="LXE122" s="43"/>
      <c r="LXF122" s="43"/>
      <c r="LXG122" s="43"/>
      <c r="LXH122" s="43"/>
      <c r="LXI122" s="43"/>
      <c r="LXJ122" s="43"/>
      <c r="LXK122" s="43"/>
      <c r="LXL122" s="43"/>
      <c r="LXM122" s="43"/>
      <c r="LXN122" s="43"/>
      <c r="LXO122" s="43"/>
      <c r="LXP122" s="43"/>
      <c r="LXQ122" s="43"/>
      <c r="LXR122" s="43"/>
      <c r="LXS122" s="43"/>
      <c r="LXT122" s="43"/>
      <c r="LXU122" s="43"/>
      <c r="LXV122" s="43"/>
      <c r="LXW122" s="43"/>
      <c r="LXX122" s="43"/>
      <c r="LXY122" s="43"/>
      <c r="LXZ122" s="43"/>
      <c r="LYA122" s="43"/>
      <c r="LYB122" s="43"/>
      <c r="LYC122" s="43"/>
      <c r="LYD122" s="43"/>
      <c r="LYE122" s="43"/>
      <c r="LYF122" s="43"/>
      <c r="LYG122" s="43"/>
      <c r="LYH122" s="43"/>
      <c r="LYI122" s="43"/>
      <c r="LYJ122" s="43"/>
      <c r="LYK122" s="43"/>
      <c r="LYL122" s="43"/>
      <c r="LYM122" s="43"/>
      <c r="LYN122" s="43"/>
      <c r="LYO122" s="43"/>
      <c r="LYP122" s="43"/>
      <c r="LYQ122" s="43"/>
      <c r="LYR122" s="43"/>
      <c r="LYS122" s="43"/>
      <c r="LYT122" s="43"/>
      <c r="LYU122" s="43"/>
      <c r="LYV122" s="43"/>
      <c r="LYW122" s="43"/>
      <c r="LYX122" s="43"/>
      <c r="LYY122" s="43"/>
      <c r="LYZ122" s="43"/>
      <c r="LZA122" s="43"/>
      <c r="LZB122" s="43"/>
      <c r="LZC122" s="43"/>
      <c r="LZD122" s="43"/>
      <c r="LZE122" s="43"/>
      <c r="LZF122" s="43"/>
      <c r="LZG122" s="43"/>
      <c r="LZH122" s="43"/>
      <c r="LZI122" s="43"/>
      <c r="LZJ122" s="43"/>
      <c r="LZK122" s="43"/>
      <c r="LZL122" s="43"/>
      <c r="LZM122" s="43"/>
      <c r="LZN122" s="43"/>
      <c r="LZO122" s="43"/>
      <c r="LZP122" s="43"/>
      <c r="LZQ122" s="43"/>
      <c r="LZR122" s="43"/>
      <c r="LZS122" s="43"/>
      <c r="LZT122" s="43"/>
      <c r="LZU122" s="43"/>
      <c r="LZV122" s="43"/>
      <c r="LZW122" s="43"/>
      <c r="LZX122" s="43"/>
      <c r="LZY122" s="43"/>
      <c r="LZZ122" s="43"/>
      <c r="MAA122" s="43"/>
      <c r="MAB122" s="43"/>
      <c r="MAC122" s="43"/>
      <c r="MAD122" s="43"/>
      <c r="MAE122" s="43"/>
      <c r="MAF122" s="43"/>
      <c r="MAG122" s="43"/>
      <c r="MAH122" s="43"/>
      <c r="MAI122" s="43"/>
      <c r="MAJ122" s="43"/>
      <c r="MAK122" s="43"/>
      <c r="MAL122" s="43"/>
      <c r="MAM122" s="43"/>
      <c r="MAN122" s="43"/>
      <c r="MAO122" s="43"/>
      <c r="MAP122" s="43"/>
      <c r="MAQ122" s="43"/>
      <c r="MAR122" s="43"/>
      <c r="MAS122" s="43"/>
      <c r="MAT122" s="43"/>
      <c r="MAU122" s="43"/>
      <c r="MAV122" s="43"/>
      <c r="MAW122" s="43"/>
      <c r="MAX122" s="43"/>
      <c r="MAY122" s="43"/>
      <c r="MAZ122" s="43"/>
      <c r="MBA122" s="43"/>
      <c r="MBB122" s="43"/>
      <c r="MBC122" s="43"/>
      <c r="MBD122" s="43"/>
      <c r="MBE122" s="43"/>
      <c r="MBF122" s="43"/>
      <c r="MBG122" s="43"/>
      <c r="MBH122" s="43"/>
      <c r="MBI122" s="43"/>
      <c r="MBJ122" s="43"/>
      <c r="MBK122" s="43"/>
      <c r="MBL122" s="43"/>
      <c r="MBM122" s="43"/>
      <c r="MBN122" s="43"/>
      <c r="MBO122" s="43"/>
      <c r="MBP122" s="43"/>
      <c r="MBQ122" s="43"/>
      <c r="MBR122" s="43"/>
      <c r="MBS122" s="43"/>
      <c r="MBT122" s="43"/>
      <c r="MBU122" s="43"/>
      <c r="MBV122" s="43"/>
      <c r="MBW122" s="43"/>
      <c r="MBX122" s="43"/>
      <c r="MBY122" s="43"/>
      <c r="MBZ122" s="43"/>
      <c r="MCA122" s="43"/>
      <c r="MCB122" s="43"/>
      <c r="MCC122" s="43"/>
      <c r="MCD122" s="43"/>
      <c r="MCE122" s="43"/>
      <c r="MCF122" s="43"/>
      <c r="MCG122" s="43"/>
      <c r="MCH122" s="43"/>
      <c r="MCI122" s="43"/>
      <c r="MCJ122" s="43"/>
      <c r="MCK122" s="43"/>
      <c r="MCL122" s="43"/>
      <c r="MCM122" s="43"/>
      <c r="MCN122" s="43"/>
      <c r="MCO122" s="43"/>
      <c r="MCP122" s="43"/>
      <c r="MCQ122" s="43"/>
      <c r="MCR122" s="43"/>
      <c r="MCS122" s="43"/>
      <c r="MCT122" s="43"/>
      <c r="MCU122" s="43"/>
      <c r="MCV122" s="43"/>
      <c r="MCW122" s="43"/>
      <c r="MCX122" s="43"/>
      <c r="MCY122" s="43"/>
      <c r="MCZ122" s="43"/>
      <c r="MDA122" s="43"/>
      <c r="MDB122" s="43"/>
      <c r="MDC122" s="43"/>
      <c r="MDD122" s="43"/>
      <c r="MDE122" s="43"/>
      <c r="MDF122" s="43"/>
      <c r="MDG122" s="43"/>
      <c r="MDH122" s="43"/>
      <c r="MDI122" s="43"/>
      <c r="MDJ122" s="43"/>
      <c r="MDK122" s="43"/>
      <c r="MDL122" s="43"/>
      <c r="MDM122" s="43"/>
      <c r="MDN122" s="43"/>
      <c r="MDO122" s="43"/>
      <c r="MDP122" s="43"/>
      <c r="MDQ122" s="43"/>
      <c r="MDR122" s="43"/>
      <c r="MDS122" s="43"/>
      <c r="MDT122" s="43"/>
      <c r="MDU122" s="43"/>
      <c r="MDV122" s="43"/>
      <c r="MDW122" s="43"/>
      <c r="MDX122" s="43"/>
      <c r="MDY122" s="43"/>
      <c r="MDZ122" s="43"/>
      <c r="MEA122" s="43"/>
      <c r="MEB122" s="43"/>
      <c r="MEC122" s="43"/>
      <c r="MED122" s="43"/>
      <c r="MEE122" s="43"/>
      <c r="MEF122" s="43"/>
      <c r="MEG122" s="43"/>
      <c r="MEH122" s="43"/>
      <c r="MEI122" s="43"/>
      <c r="MEJ122" s="43"/>
      <c r="MEK122" s="43"/>
      <c r="MEL122" s="43"/>
      <c r="MEM122" s="43"/>
      <c r="MEN122" s="43"/>
      <c r="MEO122" s="43"/>
      <c r="MEP122" s="43"/>
      <c r="MEQ122" s="43"/>
      <c r="MER122" s="43"/>
      <c r="MES122" s="43"/>
      <c r="MET122" s="43"/>
      <c r="MEU122" s="43"/>
      <c r="MEV122" s="43"/>
      <c r="MEW122" s="43"/>
      <c r="MEX122" s="43"/>
      <c r="MEY122" s="43"/>
      <c r="MEZ122" s="43"/>
      <c r="MFA122" s="43"/>
      <c r="MFB122" s="43"/>
      <c r="MFC122" s="43"/>
      <c r="MFD122" s="43"/>
      <c r="MFE122" s="43"/>
      <c r="MFF122" s="43"/>
      <c r="MFG122" s="43"/>
      <c r="MFH122" s="43"/>
      <c r="MFI122" s="43"/>
      <c r="MFJ122" s="43"/>
      <c r="MFK122" s="43"/>
      <c r="MFL122" s="43"/>
      <c r="MFM122" s="43"/>
      <c r="MFN122" s="43"/>
      <c r="MFO122" s="43"/>
      <c r="MFP122" s="43"/>
      <c r="MFQ122" s="43"/>
      <c r="MFR122" s="43"/>
      <c r="MFS122" s="43"/>
      <c r="MFT122" s="43"/>
      <c r="MFU122" s="43"/>
      <c r="MFV122" s="43"/>
      <c r="MFW122" s="43"/>
      <c r="MFX122" s="43"/>
      <c r="MFY122" s="43"/>
      <c r="MFZ122" s="43"/>
      <c r="MGA122" s="43"/>
      <c r="MGB122" s="43"/>
      <c r="MGC122" s="43"/>
      <c r="MGD122" s="43"/>
      <c r="MGE122" s="43"/>
      <c r="MGF122" s="43"/>
      <c r="MGG122" s="43"/>
      <c r="MGH122" s="43"/>
      <c r="MGI122" s="43"/>
      <c r="MGJ122" s="43"/>
      <c r="MGK122" s="43"/>
      <c r="MGL122" s="43"/>
      <c r="MGM122" s="43"/>
      <c r="MGN122" s="43"/>
      <c r="MGO122" s="43"/>
      <c r="MGP122" s="43"/>
      <c r="MGQ122" s="43"/>
      <c r="MGR122" s="43"/>
      <c r="MGS122" s="43"/>
      <c r="MGT122" s="43"/>
      <c r="MGU122" s="43"/>
      <c r="MGV122" s="43"/>
      <c r="MGW122" s="43"/>
      <c r="MGX122" s="43"/>
      <c r="MGY122" s="43"/>
      <c r="MGZ122" s="43"/>
      <c r="MHA122" s="43"/>
      <c r="MHB122" s="43"/>
      <c r="MHC122" s="43"/>
      <c r="MHD122" s="43"/>
      <c r="MHE122" s="43"/>
      <c r="MHF122" s="43"/>
      <c r="MHG122" s="43"/>
      <c r="MHH122" s="43"/>
      <c r="MHI122" s="43"/>
      <c r="MHJ122" s="43"/>
      <c r="MHK122" s="43"/>
      <c r="MHL122" s="43"/>
      <c r="MHM122" s="43"/>
      <c r="MHN122" s="43"/>
      <c r="MHO122" s="43"/>
      <c r="MHP122" s="43"/>
      <c r="MHQ122" s="43"/>
      <c r="MHR122" s="43"/>
      <c r="MHS122" s="43"/>
      <c r="MHT122" s="43"/>
      <c r="MHU122" s="43"/>
      <c r="MHV122" s="43"/>
      <c r="MHW122" s="43"/>
      <c r="MHX122" s="43"/>
      <c r="MHY122" s="43"/>
      <c r="MHZ122" s="43"/>
      <c r="MIA122" s="43"/>
      <c r="MIB122" s="43"/>
      <c r="MIC122" s="43"/>
      <c r="MID122" s="43"/>
      <c r="MIE122" s="43"/>
      <c r="MIF122" s="43"/>
      <c r="MIG122" s="43"/>
      <c r="MIH122" s="43"/>
      <c r="MII122" s="43"/>
      <c r="MIJ122" s="43"/>
      <c r="MIK122" s="43"/>
      <c r="MIL122" s="43"/>
      <c r="MIM122" s="43"/>
      <c r="MIN122" s="43"/>
      <c r="MIO122" s="43"/>
      <c r="MIP122" s="43"/>
      <c r="MIQ122" s="43"/>
      <c r="MIR122" s="43"/>
      <c r="MIS122" s="43"/>
      <c r="MIT122" s="43"/>
      <c r="MIU122" s="43"/>
      <c r="MIV122" s="43"/>
      <c r="MIW122" s="43"/>
      <c r="MIX122" s="43"/>
      <c r="MIY122" s="43"/>
      <c r="MIZ122" s="43"/>
      <c r="MJA122" s="43"/>
      <c r="MJB122" s="43"/>
      <c r="MJC122" s="43"/>
      <c r="MJD122" s="43"/>
      <c r="MJE122" s="43"/>
      <c r="MJF122" s="43"/>
      <c r="MJG122" s="43"/>
      <c r="MJH122" s="43"/>
      <c r="MJI122" s="43"/>
      <c r="MJJ122" s="43"/>
      <c r="MJK122" s="43"/>
      <c r="MJL122" s="43"/>
      <c r="MJM122" s="43"/>
      <c r="MJN122" s="43"/>
      <c r="MJO122" s="43"/>
      <c r="MJP122" s="43"/>
      <c r="MJQ122" s="43"/>
      <c r="MJR122" s="43"/>
      <c r="MJS122" s="43"/>
      <c r="MJT122" s="43"/>
      <c r="MJU122" s="43"/>
      <c r="MJV122" s="43"/>
      <c r="MJW122" s="43"/>
      <c r="MJX122" s="43"/>
      <c r="MJY122" s="43"/>
      <c r="MJZ122" s="43"/>
      <c r="MKA122" s="43"/>
      <c r="MKB122" s="43"/>
      <c r="MKC122" s="43"/>
      <c r="MKD122" s="43"/>
      <c r="MKE122" s="43"/>
      <c r="MKF122" s="43"/>
      <c r="MKG122" s="43"/>
      <c r="MKH122" s="43"/>
      <c r="MKI122" s="43"/>
      <c r="MKJ122" s="43"/>
      <c r="MKK122" s="43"/>
      <c r="MKL122" s="43"/>
      <c r="MKM122" s="43"/>
      <c r="MKN122" s="43"/>
      <c r="MKO122" s="43"/>
      <c r="MKP122" s="43"/>
      <c r="MKQ122" s="43"/>
      <c r="MKR122" s="43"/>
      <c r="MKS122" s="43"/>
      <c r="MKT122" s="43"/>
      <c r="MKU122" s="43"/>
      <c r="MKV122" s="43"/>
      <c r="MKW122" s="43"/>
      <c r="MKX122" s="43"/>
      <c r="MKY122" s="43"/>
      <c r="MKZ122" s="43"/>
      <c r="MLA122" s="43"/>
      <c r="MLB122" s="43"/>
      <c r="MLC122" s="43"/>
      <c r="MLD122" s="43"/>
      <c r="MLE122" s="43"/>
      <c r="MLF122" s="43"/>
      <c r="MLG122" s="43"/>
      <c r="MLH122" s="43"/>
      <c r="MLI122" s="43"/>
      <c r="MLJ122" s="43"/>
      <c r="MLK122" s="43"/>
      <c r="MLL122" s="43"/>
      <c r="MLM122" s="43"/>
      <c r="MLN122" s="43"/>
      <c r="MLO122" s="43"/>
      <c r="MLP122" s="43"/>
      <c r="MLQ122" s="43"/>
      <c r="MLR122" s="43"/>
      <c r="MLS122" s="43"/>
      <c r="MLT122" s="43"/>
      <c r="MLU122" s="43"/>
      <c r="MLV122" s="43"/>
      <c r="MLW122" s="43"/>
      <c r="MLX122" s="43"/>
      <c r="MLY122" s="43"/>
      <c r="MLZ122" s="43"/>
      <c r="MMA122" s="43"/>
      <c r="MMB122" s="43"/>
      <c r="MMC122" s="43"/>
      <c r="MMD122" s="43"/>
      <c r="MME122" s="43"/>
      <c r="MMF122" s="43"/>
      <c r="MMG122" s="43"/>
      <c r="MMH122" s="43"/>
      <c r="MMI122" s="43"/>
      <c r="MMJ122" s="43"/>
      <c r="MMK122" s="43"/>
      <c r="MML122" s="43"/>
      <c r="MMM122" s="43"/>
      <c r="MMN122" s="43"/>
      <c r="MMO122" s="43"/>
      <c r="MMP122" s="43"/>
      <c r="MMQ122" s="43"/>
      <c r="MMR122" s="43"/>
      <c r="MMS122" s="43"/>
      <c r="MMT122" s="43"/>
      <c r="MMU122" s="43"/>
      <c r="MMV122" s="43"/>
      <c r="MMW122" s="43"/>
      <c r="MMX122" s="43"/>
      <c r="MMY122" s="43"/>
      <c r="MMZ122" s="43"/>
      <c r="MNA122" s="43"/>
      <c r="MNB122" s="43"/>
      <c r="MNC122" s="43"/>
      <c r="MND122" s="43"/>
      <c r="MNE122" s="43"/>
      <c r="MNF122" s="43"/>
      <c r="MNG122" s="43"/>
      <c r="MNH122" s="43"/>
      <c r="MNI122" s="43"/>
      <c r="MNJ122" s="43"/>
      <c r="MNK122" s="43"/>
      <c r="MNL122" s="43"/>
      <c r="MNM122" s="43"/>
      <c r="MNN122" s="43"/>
      <c r="MNO122" s="43"/>
      <c r="MNP122" s="43"/>
      <c r="MNQ122" s="43"/>
      <c r="MNR122" s="43"/>
      <c r="MNS122" s="43"/>
      <c r="MNT122" s="43"/>
      <c r="MNU122" s="43"/>
      <c r="MNV122" s="43"/>
      <c r="MNW122" s="43"/>
      <c r="MNX122" s="43"/>
      <c r="MNY122" s="43"/>
      <c r="MNZ122" s="43"/>
      <c r="MOA122" s="43"/>
      <c r="MOB122" s="43"/>
      <c r="MOC122" s="43"/>
      <c r="MOD122" s="43"/>
      <c r="MOE122" s="43"/>
      <c r="MOF122" s="43"/>
      <c r="MOG122" s="43"/>
      <c r="MOH122" s="43"/>
      <c r="MOI122" s="43"/>
      <c r="MOJ122" s="43"/>
      <c r="MOK122" s="43"/>
      <c r="MOL122" s="43"/>
      <c r="MOM122" s="43"/>
      <c r="MON122" s="43"/>
      <c r="MOO122" s="43"/>
      <c r="MOP122" s="43"/>
      <c r="MOQ122" s="43"/>
      <c r="MOR122" s="43"/>
      <c r="MOS122" s="43"/>
      <c r="MOT122" s="43"/>
      <c r="MOU122" s="43"/>
      <c r="MOV122" s="43"/>
      <c r="MOW122" s="43"/>
      <c r="MOX122" s="43"/>
      <c r="MOY122" s="43"/>
      <c r="MOZ122" s="43"/>
      <c r="MPA122" s="43"/>
      <c r="MPB122" s="43"/>
      <c r="MPC122" s="43"/>
      <c r="MPD122" s="43"/>
      <c r="MPE122" s="43"/>
      <c r="MPF122" s="43"/>
      <c r="MPG122" s="43"/>
      <c r="MPH122" s="43"/>
      <c r="MPI122" s="43"/>
      <c r="MPJ122" s="43"/>
      <c r="MPK122" s="43"/>
      <c r="MPL122" s="43"/>
      <c r="MPM122" s="43"/>
      <c r="MPN122" s="43"/>
      <c r="MPO122" s="43"/>
      <c r="MPP122" s="43"/>
      <c r="MPQ122" s="43"/>
      <c r="MPR122" s="43"/>
      <c r="MPS122" s="43"/>
      <c r="MPT122" s="43"/>
      <c r="MPU122" s="43"/>
      <c r="MPV122" s="43"/>
      <c r="MPW122" s="43"/>
      <c r="MPX122" s="43"/>
      <c r="MPY122" s="43"/>
      <c r="MPZ122" s="43"/>
      <c r="MQA122" s="43"/>
      <c r="MQB122" s="43"/>
      <c r="MQC122" s="43"/>
      <c r="MQD122" s="43"/>
      <c r="MQE122" s="43"/>
      <c r="MQF122" s="43"/>
      <c r="MQG122" s="43"/>
      <c r="MQH122" s="43"/>
      <c r="MQI122" s="43"/>
      <c r="MQJ122" s="43"/>
      <c r="MQK122" s="43"/>
      <c r="MQL122" s="43"/>
      <c r="MQM122" s="43"/>
      <c r="MQN122" s="43"/>
      <c r="MQO122" s="43"/>
      <c r="MQP122" s="43"/>
      <c r="MQQ122" s="43"/>
      <c r="MQR122" s="43"/>
      <c r="MQS122" s="43"/>
      <c r="MQT122" s="43"/>
      <c r="MQU122" s="43"/>
      <c r="MQV122" s="43"/>
      <c r="MQW122" s="43"/>
      <c r="MQX122" s="43"/>
      <c r="MQY122" s="43"/>
      <c r="MQZ122" s="43"/>
      <c r="MRA122" s="43"/>
      <c r="MRB122" s="43"/>
      <c r="MRC122" s="43"/>
      <c r="MRD122" s="43"/>
      <c r="MRE122" s="43"/>
      <c r="MRF122" s="43"/>
      <c r="MRG122" s="43"/>
      <c r="MRH122" s="43"/>
      <c r="MRI122" s="43"/>
      <c r="MRJ122" s="43"/>
      <c r="MRK122" s="43"/>
      <c r="MRL122" s="43"/>
      <c r="MRM122" s="43"/>
      <c r="MRN122" s="43"/>
      <c r="MRO122" s="43"/>
      <c r="MRP122" s="43"/>
      <c r="MRQ122" s="43"/>
      <c r="MRR122" s="43"/>
      <c r="MRS122" s="43"/>
      <c r="MRT122" s="43"/>
      <c r="MRU122" s="43"/>
      <c r="MRV122" s="43"/>
      <c r="MRW122" s="43"/>
      <c r="MRX122" s="43"/>
      <c r="MRY122" s="43"/>
      <c r="MRZ122" s="43"/>
      <c r="MSA122" s="43"/>
      <c r="MSB122" s="43"/>
      <c r="MSC122" s="43"/>
      <c r="MSD122" s="43"/>
      <c r="MSE122" s="43"/>
      <c r="MSF122" s="43"/>
      <c r="MSG122" s="43"/>
      <c r="MSH122" s="43"/>
      <c r="MSI122" s="43"/>
      <c r="MSJ122" s="43"/>
      <c r="MSK122" s="43"/>
      <c r="MSL122" s="43"/>
      <c r="MSM122" s="43"/>
      <c r="MSN122" s="43"/>
      <c r="MSO122" s="43"/>
      <c r="MSP122" s="43"/>
      <c r="MSQ122" s="43"/>
      <c r="MSR122" s="43"/>
      <c r="MSS122" s="43"/>
      <c r="MST122" s="43"/>
      <c r="MSU122" s="43"/>
      <c r="MSV122" s="43"/>
      <c r="MSW122" s="43"/>
      <c r="MSX122" s="43"/>
      <c r="MSY122" s="43"/>
      <c r="MSZ122" s="43"/>
      <c r="MTA122" s="43"/>
      <c r="MTB122" s="43"/>
      <c r="MTC122" s="43"/>
      <c r="MTD122" s="43"/>
      <c r="MTE122" s="43"/>
      <c r="MTF122" s="43"/>
      <c r="MTG122" s="43"/>
      <c r="MTH122" s="43"/>
      <c r="MTI122" s="43"/>
      <c r="MTJ122" s="43"/>
      <c r="MTK122" s="43"/>
      <c r="MTL122" s="43"/>
      <c r="MTM122" s="43"/>
      <c r="MTN122" s="43"/>
      <c r="MTO122" s="43"/>
      <c r="MTP122" s="43"/>
      <c r="MTQ122" s="43"/>
      <c r="MTR122" s="43"/>
      <c r="MTS122" s="43"/>
      <c r="MTT122" s="43"/>
      <c r="MTU122" s="43"/>
      <c r="MTV122" s="43"/>
      <c r="MTW122" s="43"/>
      <c r="MTX122" s="43"/>
      <c r="MTY122" s="43"/>
      <c r="MTZ122" s="43"/>
      <c r="MUA122" s="43"/>
      <c r="MUB122" s="43"/>
      <c r="MUC122" s="43"/>
      <c r="MUD122" s="43"/>
      <c r="MUE122" s="43"/>
      <c r="MUF122" s="43"/>
      <c r="MUG122" s="43"/>
      <c r="MUH122" s="43"/>
      <c r="MUI122" s="43"/>
      <c r="MUJ122" s="43"/>
      <c r="MUK122" s="43"/>
      <c r="MUL122" s="43"/>
      <c r="MUM122" s="43"/>
      <c r="MUN122" s="43"/>
      <c r="MUO122" s="43"/>
      <c r="MUP122" s="43"/>
      <c r="MUQ122" s="43"/>
      <c r="MUR122" s="43"/>
      <c r="MUS122" s="43"/>
      <c r="MUT122" s="43"/>
      <c r="MUU122" s="43"/>
      <c r="MUV122" s="43"/>
      <c r="MUW122" s="43"/>
      <c r="MUX122" s="43"/>
      <c r="MUY122" s="43"/>
      <c r="MUZ122" s="43"/>
      <c r="MVA122" s="43"/>
      <c r="MVB122" s="43"/>
      <c r="MVC122" s="43"/>
      <c r="MVD122" s="43"/>
      <c r="MVE122" s="43"/>
      <c r="MVF122" s="43"/>
      <c r="MVG122" s="43"/>
      <c r="MVH122" s="43"/>
      <c r="MVI122" s="43"/>
      <c r="MVJ122" s="43"/>
      <c r="MVK122" s="43"/>
      <c r="MVL122" s="43"/>
      <c r="MVM122" s="43"/>
      <c r="MVN122" s="43"/>
      <c r="MVO122" s="43"/>
      <c r="MVP122" s="43"/>
      <c r="MVQ122" s="43"/>
      <c r="MVR122" s="43"/>
      <c r="MVS122" s="43"/>
      <c r="MVT122" s="43"/>
      <c r="MVU122" s="43"/>
      <c r="MVV122" s="43"/>
      <c r="MVW122" s="43"/>
      <c r="MVX122" s="43"/>
      <c r="MVY122" s="43"/>
      <c r="MVZ122" s="43"/>
      <c r="MWA122" s="43"/>
      <c r="MWB122" s="43"/>
      <c r="MWC122" s="43"/>
      <c r="MWD122" s="43"/>
      <c r="MWE122" s="43"/>
      <c r="MWF122" s="43"/>
      <c r="MWG122" s="43"/>
      <c r="MWH122" s="43"/>
      <c r="MWI122" s="43"/>
      <c r="MWJ122" s="43"/>
      <c r="MWK122" s="43"/>
      <c r="MWL122" s="43"/>
      <c r="MWM122" s="43"/>
      <c r="MWN122" s="43"/>
      <c r="MWO122" s="43"/>
      <c r="MWP122" s="43"/>
      <c r="MWQ122" s="43"/>
      <c r="MWR122" s="43"/>
      <c r="MWS122" s="43"/>
      <c r="MWT122" s="43"/>
      <c r="MWU122" s="43"/>
      <c r="MWV122" s="43"/>
      <c r="MWW122" s="43"/>
      <c r="MWX122" s="43"/>
      <c r="MWY122" s="43"/>
      <c r="MWZ122" s="43"/>
      <c r="MXA122" s="43"/>
      <c r="MXB122" s="43"/>
      <c r="MXC122" s="43"/>
      <c r="MXD122" s="43"/>
      <c r="MXE122" s="43"/>
      <c r="MXF122" s="43"/>
      <c r="MXG122" s="43"/>
      <c r="MXH122" s="43"/>
      <c r="MXI122" s="43"/>
      <c r="MXJ122" s="43"/>
      <c r="MXK122" s="43"/>
      <c r="MXL122" s="43"/>
      <c r="MXM122" s="43"/>
      <c r="MXN122" s="43"/>
      <c r="MXO122" s="43"/>
      <c r="MXP122" s="43"/>
      <c r="MXQ122" s="43"/>
      <c r="MXR122" s="43"/>
      <c r="MXS122" s="43"/>
      <c r="MXT122" s="43"/>
      <c r="MXU122" s="43"/>
      <c r="MXV122" s="43"/>
      <c r="MXW122" s="43"/>
      <c r="MXX122" s="43"/>
      <c r="MXY122" s="43"/>
      <c r="MXZ122" s="43"/>
      <c r="MYA122" s="43"/>
      <c r="MYB122" s="43"/>
      <c r="MYC122" s="43"/>
      <c r="MYD122" s="43"/>
      <c r="MYE122" s="43"/>
      <c r="MYF122" s="43"/>
      <c r="MYG122" s="43"/>
      <c r="MYH122" s="43"/>
      <c r="MYI122" s="43"/>
      <c r="MYJ122" s="43"/>
      <c r="MYK122" s="43"/>
      <c r="MYL122" s="43"/>
      <c r="MYM122" s="43"/>
      <c r="MYN122" s="43"/>
      <c r="MYO122" s="43"/>
      <c r="MYP122" s="43"/>
      <c r="MYQ122" s="43"/>
      <c r="MYR122" s="43"/>
      <c r="MYS122" s="43"/>
      <c r="MYT122" s="43"/>
      <c r="MYU122" s="43"/>
      <c r="MYV122" s="43"/>
      <c r="MYW122" s="43"/>
      <c r="MYX122" s="43"/>
      <c r="MYY122" s="43"/>
      <c r="MYZ122" s="43"/>
      <c r="MZA122" s="43"/>
      <c r="MZB122" s="43"/>
      <c r="MZC122" s="43"/>
      <c r="MZD122" s="43"/>
      <c r="MZE122" s="43"/>
      <c r="MZF122" s="43"/>
      <c r="MZG122" s="43"/>
      <c r="MZH122" s="43"/>
      <c r="MZI122" s="43"/>
      <c r="MZJ122" s="43"/>
      <c r="MZK122" s="43"/>
      <c r="MZL122" s="43"/>
      <c r="MZM122" s="43"/>
      <c r="MZN122" s="43"/>
      <c r="MZO122" s="43"/>
      <c r="MZP122" s="43"/>
      <c r="MZQ122" s="43"/>
      <c r="MZR122" s="43"/>
      <c r="MZS122" s="43"/>
      <c r="MZT122" s="43"/>
      <c r="MZU122" s="43"/>
      <c r="MZV122" s="43"/>
      <c r="MZW122" s="43"/>
      <c r="MZX122" s="43"/>
      <c r="MZY122" s="43"/>
      <c r="MZZ122" s="43"/>
      <c r="NAA122" s="43"/>
      <c r="NAB122" s="43"/>
      <c r="NAC122" s="43"/>
      <c r="NAD122" s="43"/>
      <c r="NAE122" s="43"/>
      <c r="NAF122" s="43"/>
      <c r="NAG122" s="43"/>
      <c r="NAH122" s="43"/>
      <c r="NAI122" s="43"/>
      <c r="NAJ122" s="43"/>
      <c r="NAK122" s="43"/>
      <c r="NAL122" s="43"/>
      <c r="NAM122" s="43"/>
      <c r="NAN122" s="43"/>
      <c r="NAO122" s="43"/>
      <c r="NAP122" s="43"/>
      <c r="NAQ122" s="43"/>
      <c r="NAR122" s="43"/>
      <c r="NAS122" s="43"/>
      <c r="NAT122" s="43"/>
      <c r="NAU122" s="43"/>
      <c r="NAV122" s="43"/>
      <c r="NAW122" s="43"/>
      <c r="NAX122" s="43"/>
      <c r="NAY122" s="43"/>
      <c r="NAZ122" s="43"/>
      <c r="NBA122" s="43"/>
      <c r="NBB122" s="43"/>
      <c r="NBC122" s="43"/>
      <c r="NBD122" s="43"/>
      <c r="NBE122" s="43"/>
      <c r="NBF122" s="43"/>
      <c r="NBG122" s="43"/>
      <c r="NBH122" s="43"/>
      <c r="NBI122" s="43"/>
      <c r="NBJ122" s="43"/>
      <c r="NBK122" s="43"/>
      <c r="NBL122" s="43"/>
      <c r="NBM122" s="43"/>
      <c r="NBN122" s="43"/>
      <c r="NBO122" s="43"/>
      <c r="NBP122" s="43"/>
      <c r="NBQ122" s="43"/>
      <c r="NBR122" s="43"/>
      <c r="NBS122" s="43"/>
      <c r="NBT122" s="43"/>
      <c r="NBU122" s="43"/>
      <c r="NBV122" s="43"/>
      <c r="NBW122" s="43"/>
      <c r="NBX122" s="43"/>
      <c r="NBY122" s="43"/>
      <c r="NBZ122" s="43"/>
      <c r="NCA122" s="43"/>
      <c r="NCB122" s="43"/>
      <c r="NCC122" s="43"/>
      <c r="NCD122" s="43"/>
      <c r="NCE122" s="43"/>
      <c r="NCF122" s="43"/>
      <c r="NCG122" s="43"/>
      <c r="NCH122" s="43"/>
      <c r="NCI122" s="43"/>
      <c r="NCJ122" s="43"/>
      <c r="NCK122" s="43"/>
      <c r="NCL122" s="43"/>
      <c r="NCM122" s="43"/>
      <c r="NCN122" s="43"/>
      <c r="NCO122" s="43"/>
      <c r="NCP122" s="43"/>
      <c r="NCQ122" s="43"/>
      <c r="NCR122" s="43"/>
      <c r="NCS122" s="43"/>
      <c r="NCT122" s="43"/>
      <c r="NCU122" s="43"/>
      <c r="NCV122" s="43"/>
      <c r="NCW122" s="43"/>
      <c r="NCX122" s="43"/>
      <c r="NCY122" s="43"/>
      <c r="NCZ122" s="43"/>
      <c r="NDA122" s="43"/>
      <c r="NDB122" s="43"/>
      <c r="NDC122" s="43"/>
      <c r="NDD122" s="43"/>
      <c r="NDE122" s="43"/>
      <c r="NDF122" s="43"/>
      <c r="NDG122" s="43"/>
      <c r="NDH122" s="43"/>
      <c r="NDI122" s="43"/>
      <c r="NDJ122" s="43"/>
      <c r="NDK122" s="43"/>
      <c r="NDL122" s="43"/>
      <c r="NDM122" s="43"/>
      <c r="NDN122" s="43"/>
      <c r="NDO122" s="43"/>
      <c r="NDP122" s="43"/>
      <c r="NDQ122" s="43"/>
      <c r="NDR122" s="43"/>
      <c r="NDS122" s="43"/>
      <c r="NDT122" s="43"/>
      <c r="NDU122" s="43"/>
      <c r="NDV122" s="43"/>
      <c r="NDW122" s="43"/>
      <c r="NDX122" s="43"/>
      <c r="NDY122" s="43"/>
      <c r="NDZ122" s="43"/>
      <c r="NEA122" s="43"/>
      <c r="NEB122" s="43"/>
      <c r="NEC122" s="43"/>
      <c r="NED122" s="43"/>
      <c r="NEE122" s="43"/>
      <c r="NEF122" s="43"/>
      <c r="NEG122" s="43"/>
      <c r="NEH122" s="43"/>
      <c r="NEI122" s="43"/>
      <c r="NEJ122" s="43"/>
      <c r="NEK122" s="43"/>
      <c r="NEL122" s="43"/>
      <c r="NEM122" s="43"/>
      <c r="NEN122" s="43"/>
      <c r="NEO122" s="43"/>
      <c r="NEP122" s="43"/>
      <c r="NEQ122" s="43"/>
      <c r="NER122" s="43"/>
      <c r="NES122" s="43"/>
      <c r="NET122" s="43"/>
      <c r="NEU122" s="43"/>
      <c r="NEV122" s="43"/>
      <c r="NEW122" s="43"/>
      <c r="NEX122" s="43"/>
      <c r="NEY122" s="43"/>
      <c r="NEZ122" s="43"/>
      <c r="NFA122" s="43"/>
      <c r="NFB122" s="43"/>
      <c r="NFC122" s="43"/>
      <c r="NFD122" s="43"/>
      <c r="NFE122" s="43"/>
      <c r="NFF122" s="43"/>
      <c r="NFG122" s="43"/>
      <c r="NFH122" s="43"/>
      <c r="NFI122" s="43"/>
      <c r="NFJ122" s="43"/>
      <c r="NFK122" s="43"/>
      <c r="NFL122" s="43"/>
      <c r="NFM122" s="43"/>
      <c r="NFN122" s="43"/>
      <c r="NFO122" s="43"/>
      <c r="NFP122" s="43"/>
      <c r="NFQ122" s="43"/>
      <c r="NFR122" s="43"/>
      <c r="NFS122" s="43"/>
      <c r="NFT122" s="43"/>
      <c r="NFU122" s="43"/>
      <c r="NFV122" s="43"/>
      <c r="NFW122" s="43"/>
      <c r="NFX122" s="43"/>
      <c r="NFY122" s="43"/>
      <c r="NFZ122" s="43"/>
      <c r="NGA122" s="43"/>
      <c r="NGB122" s="43"/>
      <c r="NGC122" s="43"/>
      <c r="NGD122" s="43"/>
      <c r="NGE122" s="43"/>
      <c r="NGF122" s="43"/>
      <c r="NGG122" s="43"/>
      <c r="NGH122" s="43"/>
      <c r="NGI122" s="43"/>
      <c r="NGJ122" s="43"/>
      <c r="NGK122" s="43"/>
      <c r="NGL122" s="43"/>
      <c r="NGM122" s="43"/>
      <c r="NGN122" s="43"/>
      <c r="NGO122" s="43"/>
      <c r="NGP122" s="43"/>
      <c r="NGQ122" s="43"/>
      <c r="NGR122" s="43"/>
      <c r="NGS122" s="43"/>
      <c r="NGT122" s="43"/>
      <c r="NGU122" s="43"/>
      <c r="NGV122" s="43"/>
      <c r="NGW122" s="43"/>
      <c r="NGX122" s="43"/>
      <c r="NGY122" s="43"/>
      <c r="NGZ122" s="43"/>
      <c r="NHA122" s="43"/>
      <c r="NHB122" s="43"/>
      <c r="NHC122" s="43"/>
      <c r="NHD122" s="43"/>
      <c r="NHE122" s="43"/>
      <c r="NHF122" s="43"/>
      <c r="NHG122" s="43"/>
      <c r="NHH122" s="43"/>
      <c r="NHI122" s="43"/>
      <c r="NHJ122" s="43"/>
      <c r="NHK122" s="43"/>
      <c r="NHL122" s="43"/>
      <c r="NHM122" s="43"/>
      <c r="NHN122" s="43"/>
      <c r="NHO122" s="43"/>
      <c r="NHP122" s="43"/>
      <c r="NHQ122" s="43"/>
      <c r="NHR122" s="43"/>
      <c r="NHS122" s="43"/>
      <c r="NHT122" s="43"/>
      <c r="NHU122" s="43"/>
      <c r="NHV122" s="43"/>
      <c r="NHW122" s="43"/>
      <c r="NHX122" s="43"/>
      <c r="NHY122" s="43"/>
      <c r="NHZ122" s="43"/>
      <c r="NIA122" s="43"/>
      <c r="NIB122" s="43"/>
      <c r="NIC122" s="43"/>
      <c r="NID122" s="43"/>
      <c r="NIE122" s="43"/>
      <c r="NIF122" s="43"/>
      <c r="NIG122" s="43"/>
      <c r="NIH122" s="43"/>
      <c r="NII122" s="43"/>
      <c r="NIJ122" s="43"/>
      <c r="NIK122" s="43"/>
      <c r="NIL122" s="43"/>
      <c r="NIM122" s="43"/>
      <c r="NIN122" s="43"/>
      <c r="NIO122" s="43"/>
      <c r="NIP122" s="43"/>
      <c r="NIQ122" s="43"/>
      <c r="NIR122" s="43"/>
      <c r="NIS122" s="43"/>
      <c r="NIT122" s="43"/>
      <c r="NIU122" s="43"/>
      <c r="NIV122" s="43"/>
      <c r="NIW122" s="43"/>
      <c r="NIX122" s="43"/>
      <c r="NIY122" s="43"/>
      <c r="NIZ122" s="43"/>
      <c r="NJA122" s="43"/>
      <c r="NJB122" s="43"/>
      <c r="NJC122" s="43"/>
      <c r="NJD122" s="43"/>
      <c r="NJE122" s="43"/>
      <c r="NJF122" s="43"/>
      <c r="NJG122" s="43"/>
      <c r="NJH122" s="43"/>
      <c r="NJI122" s="43"/>
      <c r="NJJ122" s="43"/>
      <c r="NJK122" s="43"/>
      <c r="NJL122" s="43"/>
      <c r="NJM122" s="43"/>
      <c r="NJN122" s="43"/>
      <c r="NJO122" s="43"/>
      <c r="NJP122" s="43"/>
      <c r="NJQ122" s="43"/>
      <c r="NJR122" s="43"/>
      <c r="NJS122" s="43"/>
      <c r="NJT122" s="43"/>
      <c r="NJU122" s="43"/>
      <c r="NJV122" s="43"/>
      <c r="NJW122" s="43"/>
      <c r="NJX122" s="43"/>
      <c r="NJY122" s="43"/>
      <c r="NJZ122" s="43"/>
      <c r="NKA122" s="43"/>
      <c r="NKB122" s="43"/>
      <c r="NKC122" s="43"/>
      <c r="NKD122" s="43"/>
      <c r="NKE122" s="43"/>
      <c r="NKF122" s="43"/>
      <c r="NKG122" s="43"/>
      <c r="NKH122" s="43"/>
      <c r="NKI122" s="43"/>
      <c r="NKJ122" s="43"/>
      <c r="NKK122" s="43"/>
      <c r="NKL122" s="43"/>
      <c r="NKM122" s="43"/>
      <c r="NKN122" s="43"/>
      <c r="NKO122" s="43"/>
      <c r="NKP122" s="43"/>
      <c r="NKQ122" s="43"/>
      <c r="NKR122" s="43"/>
      <c r="NKS122" s="43"/>
      <c r="NKT122" s="43"/>
      <c r="NKU122" s="43"/>
      <c r="NKV122" s="43"/>
      <c r="NKW122" s="43"/>
      <c r="NKX122" s="43"/>
      <c r="NKY122" s="43"/>
      <c r="NKZ122" s="43"/>
      <c r="NLA122" s="43"/>
      <c r="NLB122" s="43"/>
      <c r="NLC122" s="43"/>
      <c r="NLD122" s="43"/>
      <c r="NLE122" s="43"/>
      <c r="NLF122" s="43"/>
      <c r="NLG122" s="43"/>
      <c r="NLH122" s="43"/>
      <c r="NLI122" s="43"/>
      <c r="NLJ122" s="43"/>
      <c r="NLK122" s="43"/>
      <c r="NLL122" s="43"/>
      <c r="NLM122" s="43"/>
      <c r="NLN122" s="43"/>
      <c r="NLO122" s="43"/>
      <c r="NLP122" s="43"/>
      <c r="NLQ122" s="43"/>
      <c r="NLR122" s="43"/>
      <c r="NLS122" s="43"/>
      <c r="NLT122" s="43"/>
      <c r="NLU122" s="43"/>
      <c r="NLV122" s="43"/>
      <c r="NLW122" s="43"/>
      <c r="NLX122" s="43"/>
      <c r="NLY122" s="43"/>
      <c r="NLZ122" s="43"/>
      <c r="NMA122" s="43"/>
      <c r="NMB122" s="43"/>
      <c r="NMC122" s="43"/>
      <c r="NMD122" s="43"/>
      <c r="NME122" s="43"/>
      <c r="NMF122" s="43"/>
      <c r="NMG122" s="43"/>
      <c r="NMH122" s="43"/>
      <c r="NMI122" s="43"/>
      <c r="NMJ122" s="43"/>
      <c r="NMK122" s="43"/>
      <c r="NML122" s="43"/>
      <c r="NMM122" s="43"/>
      <c r="NMN122" s="43"/>
      <c r="NMO122" s="43"/>
      <c r="NMP122" s="43"/>
      <c r="NMQ122" s="43"/>
      <c r="NMR122" s="43"/>
      <c r="NMS122" s="43"/>
      <c r="NMT122" s="43"/>
      <c r="NMU122" s="43"/>
      <c r="NMV122" s="43"/>
      <c r="NMW122" s="43"/>
      <c r="NMX122" s="43"/>
      <c r="NMY122" s="43"/>
      <c r="NMZ122" s="43"/>
      <c r="NNA122" s="43"/>
      <c r="NNB122" s="43"/>
      <c r="NNC122" s="43"/>
      <c r="NND122" s="43"/>
      <c r="NNE122" s="43"/>
      <c r="NNF122" s="43"/>
      <c r="NNG122" s="43"/>
      <c r="NNH122" s="43"/>
      <c r="NNI122" s="43"/>
      <c r="NNJ122" s="43"/>
      <c r="NNK122" s="43"/>
      <c r="NNL122" s="43"/>
      <c r="NNM122" s="43"/>
      <c r="NNN122" s="43"/>
      <c r="NNO122" s="43"/>
      <c r="NNP122" s="43"/>
      <c r="NNQ122" s="43"/>
      <c r="NNR122" s="43"/>
      <c r="NNS122" s="43"/>
      <c r="NNT122" s="43"/>
      <c r="NNU122" s="43"/>
      <c r="NNV122" s="43"/>
      <c r="NNW122" s="43"/>
      <c r="NNX122" s="43"/>
      <c r="NNY122" s="43"/>
      <c r="NNZ122" s="43"/>
      <c r="NOA122" s="43"/>
      <c r="NOB122" s="43"/>
      <c r="NOC122" s="43"/>
      <c r="NOD122" s="43"/>
      <c r="NOE122" s="43"/>
      <c r="NOF122" s="43"/>
      <c r="NOG122" s="43"/>
      <c r="NOH122" s="43"/>
      <c r="NOI122" s="43"/>
      <c r="NOJ122" s="43"/>
      <c r="NOK122" s="43"/>
      <c r="NOL122" s="43"/>
      <c r="NOM122" s="43"/>
      <c r="NON122" s="43"/>
      <c r="NOO122" s="43"/>
      <c r="NOP122" s="43"/>
      <c r="NOQ122" s="43"/>
      <c r="NOR122" s="43"/>
      <c r="NOS122" s="43"/>
      <c r="NOT122" s="43"/>
      <c r="NOU122" s="43"/>
      <c r="NOV122" s="43"/>
      <c r="NOW122" s="43"/>
      <c r="NOX122" s="43"/>
      <c r="NOY122" s="43"/>
      <c r="NOZ122" s="43"/>
      <c r="NPA122" s="43"/>
      <c r="NPB122" s="43"/>
      <c r="NPC122" s="43"/>
      <c r="NPD122" s="43"/>
      <c r="NPE122" s="43"/>
      <c r="NPF122" s="43"/>
      <c r="NPG122" s="43"/>
      <c r="NPH122" s="43"/>
      <c r="NPI122" s="43"/>
      <c r="NPJ122" s="43"/>
      <c r="NPK122" s="43"/>
      <c r="NPL122" s="43"/>
      <c r="NPM122" s="43"/>
      <c r="NPN122" s="43"/>
      <c r="NPO122" s="43"/>
      <c r="NPP122" s="43"/>
      <c r="NPQ122" s="43"/>
      <c r="NPR122" s="43"/>
      <c r="NPS122" s="43"/>
      <c r="NPT122" s="43"/>
      <c r="NPU122" s="43"/>
      <c r="NPV122" s="43"/>
      <c r="NPW122" s="43"/>
      <c r="NPX122" s="43"/>
      <c r="NPY122" s="43"/>
      <c r="NPZ122" s="43"/>
      <c r="NQA122" s="43"/>
      <c r="NQB122" s="43"/>
      <c r="NQC122" s="43"/>
      <c r="NQD122" s="43"/>
      <c r="NQE122" s="43"/>
      <c r="NQF122" s="43"/>
      <c r="NQG122" s="43"/>
      <c r="NQH122" s="43"/>
      <c r="NQI122" s="43"/>
      <c r="NQJ122" s="43"/>
      <c r="NQK122" s="43"/>
      <c r="NQL122" s="43"/>
      <c r="NQM122" s="43"/>
      <c r="NQN122" s="43"/>
      <c r="NQO122" s="43"/>
      <c r="NQP122" s="43"/>
      <c r="NQQ122" s="43"/>
      <c r="NQR122" s="43"/>
      <c r="NQS122" s="43"/>
      <c r="NQT122" s="43"/>
      <c r="NQU122" s="43"/>
      <c r="NQV122" s="43"/>
      <c r="NQW122" s="43"/>
      <c r="NQX122" s="43"/>
      <c r="NQY122" s="43"/>
      <c r="NQZ122" s="43"/>
      <c r="NRA122" s="43"/>
      <c r="NRB122" s="43"/>
      <c r="NRC122" s="43"/>
      <c r="NRD122" s="43"/>
      <c r="NRE122" s="43"/>
      <c r="NRF122" s="43"/>
      <c r="NRG122" s="43"/>
      <c r="NRH122" s="43"/>
      <c r="NRI122" s="43"/>
      <c r="NRJ122" s="43"/>
      <c r="NRK122" s="43"/>
      <c r="NRL122" s="43"/>
      <c r="NRM122" s="43"/>
      <c r="NRN122" s="43"/>
      <c r="NRO122" s="43"/>
      <c r="NRP122" s="43"/>
      <c r="NRQ122" s="43"/>
      <c r="NRR122" s="43"/>
      <c r="NRS122" s="43"/>
      <c r="NRT122" s="43"/>
      <c r="NRU122" s="43"/>
      <c r="NRV122" s="43"/>
      <c r="NRW122" s="43"/>
      <c r="NRX122" s="43"/>
      <c r="NRY122" s="43"/>
      <c r="NRZ122" s="43"/>
      <c r="NSA122" s="43"/>
      <c r="NSB122" s="43"/>
      <c r="NSC122" s="43"/>
      <c r="NSD122" s="43"/>
      <c r="NSE122" s="43"/>
      <c r="NSF122" s="43"/>
      <c r="NSG122" s="43"/>
      <c r="NSH122" s="43"/>
      <c r="NSI122" s="43"/>
      <c r="NSJ122" s="43"/>
      <c r="NSK122" s="43"/>
      <c r="NSL122" s="43"/>
      <c r="NSM122" s="43"/>
      <c r="NSN122" s="43"/>
      <c r="NSO122" s="43"/>
      <c r="NSP122" s="43"/>
      <c r="NSQ122" s="43"/>
      <c r="NSR122" s="43"/>
      <c r="NSS122" s="43"/>
      <c r="NST122" s="43"/>
      <c r="NSU122" s="43"/>
      <c r="NSV122" s="43"/>
      <c r="NSW122" s="43"/>
      <c r="NSX122" s="43"/>
      <c r="NSY122" s="43"/>
      <c r="NSZ122" s="43"/>
      <c r="NTA122" s="43"/>
      <c r="NTB122" s="43"/>
      <c r="NTC122" s="43"/>
      <c r="NTD122" s="43"/>
      <c r="NTE122" s="43"/>
      <c r="NTF122" s="43"/>
      <c r="NTG122" s="43"/>
      <c r="NTH122" s="43"/>
      <c r="NTI122" s="43"/>
      <c r="NTJ122" s="43"/>
      <c r="NTK122" s="43"/>
      <c r="NTL122" s="43"/>
      <c r="NTM122" s="43"/>
      <c r="NTN122" s="43"/>
      <c r="NTO122" s="43"/>
      <c r="NTP122" s="43"/>
      <c r="NTQ122" s="43"/>
      <c r="NTR122" s="43"/>
      <c r="NTS122" s="43"/>
      <c r="NTT122" s="43"/>
      <c r="NTU122" s="43"/>
      <c r="NTV122" s="43"/>
      <c r="NTW122" s="43"/>
      <c r="NTX122" s="43"/>
      <c r="NTY122" s="43"/>
      <c r="NTZ122" s="43"/>
      <c r="NUA122" s="43"/>
      <c r="NUB122" s="43"/>
      <c r="NUC122" s="43"/>
      <c r="NUD122" s="43"/>
      <c r="NUE122" s="43"/>
      <c r="NUF122" s="43"/>
      <c r="NUG122" s="43"/>
      <c r="NUH122" s="43"/>
      <c r="NUI122" s="43"/>
      <c r="NUJ122" s="43"/>
      <c r="NUK122" s="43"/>
      <c r="NUL122" s="43"/>
      <c r="NUM122" s="43"/>
      <c r="NUN122" s="43"/>
      <c r="NUO122" s="43"/>
      <c r="NUP122" s="43"/>
      <c r="NUQ122" s="43"/>
      <c r="NUR122" s="43"/>
      <c r="NUS122" s="43"/>
      <c r="NUT122" s="43"/>
      <c r="NUU122" s="43"/>
      <c r="NUV122" s="43"/>
      <c r="NUW122" s="43"/>
      <c r="NUX122" s="43"/>
      <c r="NUY122" s="43"/>
      <c r="NUZ122" s="43"/>
      <c r="NVA122" s="43"/>
      <c r="NVB122" s="43"/>
      <c r="NVC122" s="43"/>
      <c r="NVD122" s="43"/>
      <c r="NVE122" s="43"/>
      <c r="NVF122" s="43"/>
      <c r="NVG122" s="43"/>
      <c r="NVH122" s="43"/>
      <c r="NVI122" s="43"/>
      <c r="NVJ122" s="43"/>
      <c r="NVK122" s="43"/>
      <c r="NVL122" s="43"/>
      <c r="NVM122" s="43"/>
      <c r="NVN122" s="43"/>
      <c r="NVO122" s="43"/>
      <c r="NVP122" s="43"/>
      <c r="NVQ122" s="43"/>
      <c r="NVR122" s="43"/>
      <c r="NVS122" s="43"/>
      <c r="NVT122" s="43"/>
      <c r="NVU122" s="43"/>
      <c r="NVV122" s="43"/>
      <c r="NVW122" s="43"/>
      <c r="NVX122" s="43"/>
      <c r="NVY122" s="43"/>
      <c r="NVZ122" s="43"/>
      <c r="NWA122" s="43"/>
      <c r="NWB122" s="43"/>
      <c r="NWC122" s="43"/>
      <c r="NWD122" s="43"/>
      <c r="NWE122" s="43"/>
      <c r="NWF122" s="43"/>
      <c r="NWG122" s="43"/>
      <c r="NWH122" s="43"/>
      <c r="NWI122" s="43"/>
      <c r="NWJ122" s="43"/>
      <c r="NWK122" s="43"/>
      <c r="NWL122" s="43"/>
      <c r="NWM122" s="43"/>
      <c r="NWN122" s="43"/>
      <c r="NWO122" s="43"/>
      <c r="NWP122" s="43"/>
      <c r="NWQ122" s="43"/>
      <c r="NWR122" s="43"/>
      <c r="NWS122" s="43"/>
      <c r="NWT122" s="43"/>
      <c r="NWU122" s="43"/>
      <c r="NWV122" s="43"/>
      <c r="NWW122" s="43"/>
      <c r="NWX122" s="43"/>
      <c r="NWY122" s="43"/>
      <c r="NWZ122" s="43"/>
      <c r="NXA122" s="43"/>
      <c r="NXB122" s="43"/>
      <c r="NXC122" s="43"/>
      <c r="NXD122" s="43"/>
      <c r="NXE122" s="43"/>
      <c r="NXF122" s="43"/>
      <c r="NXG122" s="43"/>
      <c r="NXH122" s="43"/>
      <c r="NXI122" s="43"/>
      <c r="NXJ122" s="43"/>
      <c r="NXK122" s="43"/>
      <c r="NXL122" s="43"/>
      <c r="NXM122" s="43"/>
      <c r="NXN122" s="43"/>
      <c r="NXO122" s="43"/>
      <c r="NXP122" s="43"/>
      <c r="NXQ122" s="43"/>
      <c r="NXR122" s="43"/>
      <c r="NXS122" s="43"/>
      <c r="NXT122" s="43"/>
      <c r="NXU122" s="43"/>
      <c r="NXV122" s="43"/>
      <c r="NXW122" s="43"/>
      <c r="NXX122" s="43"/>
      <c r="NXY122" s="43"/>
      <c r="NXZ122" s="43"/>
      <c r="NYA122" s="43"/>
      <c r="NYB122" s="43"/>
      <c r="NYC122" s="43"/>
      <c r="NYD122" s="43"/>
      <c r="NYE122" s="43"/>
      <c r="NYF122" s="43"/>
      <c r="NYG122" s="43"/>
      <c r="NYH122" s="43"/>
      <c r="NYI122" s="43"/>
      <c r="NYJ122" s="43"/>
      <c r="NYK122" s="43"/>
      <c r="NYL122" s="43"/>
      <c r="NYM122" s="43"/>
      <c r="NYN122" s="43"/>
      <c r="NYO122" s="43"/>
      <c r="NYP122" s="43"/>
      <c r="NYQ122" s="43"/>
      <c r="NYR122" s="43"/>
      <c r="NYS122" s="43"/>
      <c r="NYT122" s="43"/>
      <c r="NYU122" s="43"/>
      <c r="NYV122" s="43"/>
      <c r="NYW122" s="43"/>
      <c r="NYX122" s="43"/>
      <c r="NYY122" s="43"/>
      <c r="NYZ122" s="43"/>
      <c r="NZA122" s="43"/>
      <c r="NZB122" s="43"/>
      <c r="NZC122" s="43"/>
      <c r="NZD122" s="43"/>
      <c r="NZE122" s="43"/>
      <c r="NZF122" s="43"/>
      <c r="NZG122" s="43"/>
      <c r="NZH122" s="43"/>
      <c r="NZI122" s="43"/>
      <c r="NZJ122" s="43"/>
      <c r="NZK122" s="43"/>
      <c r="NZL122" s="43"/>
      <c r="NZM122" s="43"/>
      <c r="NZN122" s="43"/>
      <c r="NZO122" s="43"/>
      <c r="NZP122" s="43"/>
      <c r="NZQ122" s="43"/>
      <c r="NZR122" s="43"/>
      <c r="NZS122" s="43"/>
      <c r="NZT122" s="43"/>
      <c r="NZU122" s="43"/>
      <c r="NZV122" s="43"/>
      <c r="NZW122" s="43"/>
      <c r="NZX122" s="43"/>
      <c r="NZY122" s="43"/>
      <c r="NZZ122" s="43"/>
      <c r="OAA122" s="43"/>
      <c r="OAB122" s="43"/>
      <c r="OAC122" s="43"/>
      <c r="OAD122" s="43"/>
      <c r="OAE122" s="43"/>
      <c r="OAF122" s="43"/>
      <c r="OAG122" s="43"/>
      <c r="OAH122" s="43"/>
      <c r="OAI122" s="43"/>
      <c r="OAJ122" s="43"/>
      <c r="OAK122" s="43"/>
      <c r="OAL122" s="43"/>
      <c r="OAM122" s="43"/>
      <c r="OAN122" s="43"/>
      <c r="OAO122" s="43"/>
      <c r="OAP122" s="43"/>
      <c r="OAQ122" s="43"/>
      <c r="OAR122" s="43"/>
      <c r="OAS122" s="43"/>
      <c r="OAT122" s="43"/>
      <c r="OAU122" s="43"/>
      <c r="OAV122" s="43"/>
      <c r="OAW122" s="43"/>
      <c r="OAX122" s="43"/>
      <c r="OAY122" s="43"/>
      <c r="OAZ122" s="43"/>
      <c r="OBA122" s="43"/>
      <c r="OBB122" s="43"/>
      <c r="OBC122" s="43"/>
      <c r="OBD122" s="43"/>
      <c r="OBE122" s="43"/>
      <c r="OBF122" s="43"/>
      <c r="OBG122" s="43"/>
      <c r="OBH122" s="43"/>
      <c r="OBI122" s="43"/>
      <c r="OBJ122" s="43"/>
      <c r="OBK122" s="43"/>
      <c r="OBL122" s="43"/>
      <c r="OBM122" s="43"/>
      <c r="OBN122" s="43"/>
      <c r="OBO122" s="43"/>
      <c r="OBP122" s="43"/>
      <c r="OBQ122" s="43"/>
      <c r="OBR122" s="43"/>
      <c r="OBS122" s="43"/>
      <c r="OBT122" s="43"/>
      <c r="OBU122" s="43"/>
      <c r="OBV122" s="43"/>
      <c r="OBW122" s="43"/>
      <c r="OBX122" s="43"/>
      <c r="OBY122" s="43"/>
      <c r="OBZ122" s="43"/>
      <c r="OCA122" s="43"/>
      <c r="OCB122" s="43"/>
      <c r="OCC122" s="43"/>
      <c r="OCD122" s="43"/>
      <c r="OCE122" s="43"/>
      <c r="OCF122" s="43"/>
      <c r="OCG122" s="43"/>
      <c r="OCH122" s="43"/>
      <c r="OCI122" s="43"/>
      <c r="OCJ122" s="43"/>
      <c r="OCK122" s="43"/>
      <c r="OCL122" s="43"/>
      <c r="OCM122" s="43"/>
      <c r="OCN122" s="43"/>
      <c r="OCO122" s="43"/>
      <c r="OCP122" s="43"/>
      <c r="OCQ122" s="43"/>
      <c r="OCR122" s="43"/>
      <c r="OCS122" s="43"/>
      <c r="OCT122" s="43"/>
      <c r="OCU122" s="43"/>
      <c r="OCV122" s="43"/>
      <c r="OCW122" s="43"/>
      <c r="OCX122" s="43"/>
      <c r="OCY122" s="43"/>
      <c r="OCZ122" s="43"/>
      <c r="ODA122" s="43"/>
      <c r="ODB122" s="43"/>
      <c r="ODC122" s="43"/>
      <c r="ODD122" s="43"/>
      <c r="ODE122" s="43"/>
      <c r="ODF122" s="43"/>
      <c r="ODG122" s="43"/>
      <c r="ODH122" s="43"/>
      <c r="ODI122" s="43"/>
      <c r="ODJ122" s="43"/>
      <c r="ODK122" s="43"/>
      <c r="ODL122" s="43"/>
      <c r="ODM122" s="43"/>
      <c r="ODN122" s="43"/>
      <c r="ODO122" s="43"/>
      <c r="ODP122" s="43"/>
      <c r="ODQ122" s="43"/>
      <c r="ODR122" s="43"/>
      <c r="ODS122" s="43"/>
      <c r="ODT122" s="43"/>
      <c r="ODU122" s="43"/>
      <c r="ODV122" s="43"/>
      <c r="ODW122" s="43"/>
      <c r="ODX122" s="43"/>
      <c r="ODY122" s="43"/>
      <c r="ODZ122" s="43"/>
      <c r="OEA122" s="43"/>
      <c r="OEB122" s="43"/>
      <c r="OEC122" s="43"/>
      <c r="OED122" s="43"/>
      <c r="OEE122" s="43"/>
      <c r="OEF122" s="43"/>
      <c r="OEG122" s="43"/>
      <c r="OEH122" s="43"/>
      <c r="OEI122" s="43"/>
      <c r="OEJ122" s="43"/>
      <c r="OEK122" s="43"/>
      <c r="OEL122" s="43"/>
      <c r="OEM122" s="43"/>
      <c r="OEN122" s="43"/>
      <c r="OEO122" s="43"/>
      <c r="OEP122" s="43"/>
      <c r="OEQ122" s="43"/>
      <c r="OER122" s="43"/>
      <c r="OES122" s="43"/>
      <c r="OET122" s="43"/>
      <c r="OEU122" s="43"/>
      <c r="OEV122" s="43"/>
      <c r="OEW122" s="43"/>
      <c r="OEX122" s="43"/>
      <c r="OEY122" s="43"/>
      <c r="OEZ122" s="43"/>
      <c r="OFA122" s="43"/>
      <c r="OFB122" s="43"/>
      <c r="OFC122" s="43"/>
      <c r="OFD122" s="43"/>
      <c r="OFE122" s="43"/>
      <c r="OFF122" s="43"/>
      <c r="OFG122" s="43"/>
      <c r="OFH122" s="43"/>
      <c r="OFI122" s="43"/>
      <c r="OFJ122" s="43"/>
      <c r="OFK122" s="43"/>
      <c r="OFL122" s="43"/>
      <c r="OFM122" s="43"/>
      <c r="OFN122" s="43"/>
      <c r="OFO122" s="43"/>
      <c r="OFP122" s="43"/>
      <c r="OFQ122" s="43"/>
      <c r="OFR122" s="43"/>
      <c r="OFS122" s="43"/>
      <c r="OFT122" s="43"/>
      <c r="OFU122" s="43"/>
      <c r="OFV122" s="43"/>
      <c r="OFW122" s="43"/>
      <c r="OFX122" s="43"/>
      <c r="OFY122" s="43"/>
      <c r="OFZ122" s="43"/>
      <c r="OGA122" s="43"/>
      <c r="OGB122" s="43"/>
      <c r="OGC122" s="43"/>
      <c r="OGD122" s="43"/>
      <c r="OGE122" s="43"/>
      <c r="OGF122" s="43"/>
      <c r="OGG122" s="43"/>
      <c r="OGH122" s="43"/>
      <c r="OGI122" s="43"/>
      <c r="OGJ122" s="43"/>
      <c r="OGK122" s="43"/>
      <c r="OGL122" s="43"/>
      <c r="OGM122" s="43"/>
      <c r="OGN122" s="43"/>
      <c r="OGO122" s="43"/>
      <c r="OGP122" s="43"/>
      <c r="OGQ122" s="43"/>
      <c r="OGR122" s="43"/>
      <c r="OGS122" s="43"/>
      <c r="OGT122" s="43"/>
      <c r="OGU122" s="43"/>
      <c r="OGV122" s="43"/>
      <c r="OGW122" s="43"/>
      <c r="OGX122" s="43"/>
      <c r="OGY122" s="43"/>
      <c r="OGZ122" s="43"/>
      <c r="OHA122" s="43"/>
      <c r="OHB122" s="43"/>
      <c r="OHC122" s="43"/>
      <c r="OHD122" s="43"/>
      <c r="OHE122" s="43"/>
      <c r="OHF122" s="43"/>
      <c r="OHG122" s="43"/>
      <c r="OHH122" s="43"/>
      <c r="OHI122" s="43"/>
      <c r="OHJ122" s="43"/>
      <c r="OHK122" s="43"/>
      <c r="OHL122" s="43"/>
      <c r="OHM122" s="43"/>
      <c r="OHN122" s="43"/>
      <c r="OHO122" s="43"/>
      <c r="OHP122" s="43"/>
      <c r="OHQ122" s="43"/>
      <c r="OHR122" s="43"/>
      <c r="OHS122" s="43"/>
      <c r="OHT122" s="43"/>
      <c r="OHU122" s="43"/>
      <c r="OHV122" s="43"/>
      <c r="OHW122" s="43"/>
      <c r="OHX122" s="43"/>
      <c r="OHY122" s="43"/>
      <c r="OHZ122" s="43"/>
      <c r="OIA122" s="43"/>
      <c r="OIB122" s="43"/>
      <c r="OIC122" s="43"/>
      <c r="OID122" s="43"/>
      <c r="OIE122" s="43"/>
      <c r="OIF122" s="43"/>
      <c r="OIG122" s="43"/>
      <c r="OIH122" s="43"/>
      <c r="OII122" s="43"/>
      <c r="OIJ122" s="43"/>
      <c r="OIK122" s="43"/>
      <c r="OIL122" s="43"/>
      <c r="OIM122" s="43"/>
      <c r="OIN122" s="43"/>
      <c r="OIO122" s="43"/>
      <c r="OIP122" s="43"/>
      <c r="OIQ122" s="43"/>
      <c r="OIR122" s="43"/>
      <c r="OIS122" s="43"/>
      <c r="OIT122" s="43"/>
      <c r="OIU122" s="43"/>
      <c r="OIV122" s="43"/>
      <c r="OIW122" s="43"/>
      <c r="OIX122" s="43"/>
      <c r="OIY122" s="43"/>
      <c r="OIZ122" s="43"/>
      <c r="OJA122" s="43"/>
      <c r="OJB122" s="43"/>
      <c r="OJC122" s="43"/>
      <c r="OJD122" s="43"/>
      <c r="OJE122" s="43"/>
      <c r="OJF122" s="43"/>
      <c r="OJG122" s="43"/>
      <c r="OJH122" s="43"/>
      <c r="OJI122" s="43"/>
      <c r="OJJ122" s="43"/>
      <c r="OJK122" s="43"/>
      <c r="OJL122" s="43"/>
      <c r="OJM122" s="43"/>
      <c r="OJN122" s="43"/>
      <c r="OJO122" s="43"/>
      <c r="OJP122" s="43"/>
      <c r="OJQ122" s="43"/>
      <c r="OJR122" s="43"/>
      <c r="OJS122" s="43"/>
      <c r="OJT122" s="43"/>
      <c r="OJU122" s="43"/>
      <c r="OJV122" s="43"/>
      <c r="OJW122" s="43"/>
      <c r="OJX122" s="43"/>
      <c r="OJY122" s="43"/>
      <c r="OJZ122" s="43"/>
      <c r="OKA122" s="43"/>
      <c r="OKB122" s="43"/>
      <c r="OKC122" s="43"/>
      <c r="OKD122" s="43"/>
      <c r="OKE122" s="43"/>
      <c r="OKF122" s="43"/>
      <c r="OKG122" s="43"/>
      <c r="OKH122" s="43"/>
      <c r="OKI122" s="43"/>
      <c r="OKJ122" s="43"/>
      <c r="OKK122" s="43"/>
      <c r="OKL122" s="43"/>
      <c r="OKM122" s="43"/>
      <c r="OKN122" s="43"/>
      <c r="OKO122" s="43"/>
      <c r="OKP122" s="43"/>
      <c r="OKQ122" s="43"/>
      <c r="OKR122" s="43"/>
      <c r="OKS122" s="43"/>
      <c r="OKT122" s="43"/>
      <c r="OKU122" s="43"/>
      <c r="OKV122" s="43"/>
      <c r="OKW122" s="43"/>
      <c r="OKX122" s="43"/>
      <c r="OKY122" s="43"/>
      <c r="OKZ122" s="43"/>
      <c r="OLA122" s="43"/>
      <c r="OLB122" s="43"/>
      <c r="OLC122" s="43"/>
      <c r="OLD122" s="43"/>
      <c r="OLE122" s="43"/>
      <c r="OLF122" s="43"/>
      <c r="OLG122" s="43"/>
      <c r="OLH122" s="43"/>
      <c r="OLI122" s="43"/>
      <c r="OLJ122" s="43"/>
      <c r="OLK122" s="43"/>
      <c r="OLL122" s="43"/>
      <c r="OLM122" s="43"/>
      <c r="OLN122" s="43"/>
      <c r="OLO122" s="43"/>
      <c r="OLP122" s="43"/>
      <c r="OLQ122" s="43"/>
      <c r="OLR122" s="43"/>
      <c r="OLS122" s="43"/>
      <c r="OLT122" s="43"/>
      <c r="OLU122" s="43"/>
      <c r="OLV122" s="43"/>
      <c r="OLW122" s="43"/>
      <c r="OLX122" s="43"/>
      <c r="OLY122" s="43"/>
      <c r="OLZ122" s="43"/>
      <c r="OMA122" s="43"/>
      <c r="OMB122" s="43"/>
      <c r="OMC122" s="43"/>
      <c r="OMD122" s="43"/>
      <c r="OME122" s="43"/>
      <c r="OMF122" s="43"/>
      <c r="OMG122" s="43"/>
      <c r="OMH122" s="43"/>
      <c r="OMI122" s="43"/>
      <c r="OMJ122" s="43"/>
      <c r="OMK122" s="43"/>
      <c r="OML122" s="43"/>
      <c r="OMM122" s="43"/>
      <c r="OMN122" s="43"/>
      <c r="OMO122" s="43"/>
      <c r="OMP122" s="43"/>
      <c r="OMQ122" s="43"/>
      <c r="OMR122" s="43"/>
      <c r="OMS122" s="43"/>
      <c r="OMT122" s="43"/>
      <c r="OMU122" s="43"/>
      <c r="OMV122" s="43"/>
      <c r="OMW122" s="43"/>
      <c r="OMX122" s="43"/>
      <c r="OMY122" s="43"/>
      <c r="OMZ122" s="43"/>
      <c r="ONA122" s="43"/>
      <c r="ONB122" s="43"/>
      <c r="ONC122" s="43"/>
      <c r="OND122" s="43"/>
      <c r="ONE122" s="43"/>
      <c r="ONF122" s="43"/>
      <c r="ONG122" s="43"/>
      <c r="ONH122" s="43"/>
      <c r="ONI122" s="43"/>
      <c r="ONJ122" s="43"/>
      <c r="ONK122" s="43"/>
      <c r="ONL122" s="43"/>
      <c r="ONM122" s="43"/>
      <c r="ONN122" s="43"/>
      <c r="ONO122" s="43"/>
      <c r="ONP122" s="43"/>
      <c r="ONQ122" s="43"/>
      <c r="ONR122" s="43"/>
      <c r="ONS122" s="43"/>
      <c r="ONT122" s="43"/>
      <c r="ONU122" s="43"/>
      <c r="ONV122" s="43"/>
      <c r="ONW122" s="43"/>
      <c r="ONX122" s="43"/>
      <c r="ONY122" s="43"/>
      <c r="ONZ122" s="43"/>
      <c r="OOA122" s="43"/>
      <c r="OOB122" s="43"/>
      <c r="OOC122" s="43"/>
      <c r="OOD122" s="43"/>
      <c r="OOE122" s="43"/>
      <c r="OOF122" s="43"/>
      <c r="OOG122" s="43"/>
      <c r="OOH122" s="43"/>
      <c r="OOI122" s="43"/>
      <c r="OOJ122" s="43"/>
      <c r="OOK122" s="43"/>
      <c r="OOL122" s="43"/>
      <c r="OOM122" s="43"/>
      <c r="OON122" s="43"/>
      <c r="OOO122" s="43"/>
      <c r="OOP122" s="43"/>
      <c r="OOQ122" s="43"/>
      <c r="OOR122" s="43"/>
      <c r="OOS122" s="43"/>
      <c r="OOT122" s="43"/>
      <c r="OOU122" s="43"/>
      <c r="OOV122" s="43"/>
      <c r="OOW122" s="43"/>
      <c r="OOX122" s="43"/>
      <c r="OOY122" s="43"/>
      <c r="OOZ122" s="43"/>
      <c r="OPA122" s="43"/>
      <c r="OPB122" s="43"/>
      <c r="OPC122" s="43"/>
      <c r="OPD122" s="43"/>
      <c r="OPE122" s="43"/>
      <c r="OPF122" s="43"/>
      <c r="OPG122" s="43"/>
      <c r="OPH122" s="43"/>
      <c r="OPI122" s="43"/>
      <c r="OPJ122" s="43"/>
      <c r="OPK122" s="43"/>
      <c r="OPL122" s="43"/>
      <c r="OPM122" s="43"/>
      <c r="OPN122" s="43"/>
      <c r="OPO122" s="43"/>
      <c r="OPP122" s="43"/>
      <c r="OPQ122" s="43"/>
      <c r="OPR122" s="43"/>
      <c r="OPS122" s="43"/>
      <c r="OPT122" s="43"/>
      <c r="OPU122" s="43"/>
      <c r="OPV122" s="43"/>
      <c r="OPW122" s="43"/>
      <c r="OPX122" s="43"/>
      <c r="OPY122" s="43"/>
      <c r="OPZ122" s="43"/>
      <c r="OQA122" s="43"/>
      <c r="OQB122" s="43"/>
      <c r="OQC122" s="43"/>
      <c r="OQD122" s="43"/>
      <c r="OQE122" s="43"/>
      <c r="OQF122" s="43"/>
      <c r="OQG122" s="43"/>
      <c r="OQH122" s="43"/>
      <c r="OQI122" s="43"/>
      <c r="OQJ122" s="43"/>
      <c r="OQK122" s="43"/>
      <c r="OQL122" s="43"/>
      <c r="OQM122" s="43"/>
      <c r="OQN122" s="43"/>
      <c r="OQO122" s="43"/>
      <c r="OQP122" s="43"/>
      <c r="OQQ122" s="43"/>
      <c r="OQR122" s="43"/>
      <c r="OQS122" s="43"/>
      <c r="OQT122" s="43"/>
      <c r="OQU122" s="43"/>
      <c r="OQV122" s="43"/>
      <c r="OQW122" s="43"/>
      <c r="OQX122" s="43"/>
      <c r="OQY122" s="43"/>
      <c r="OQZ122" s="43"/>
      <c r="ORA122" s="43"/>
      <c r="ORB122" s="43"/>
      <c r="ORC122" s="43"/>
      <c r="ORD122" s="43"/>
      <c r="ORE122" s="43"/>
      <c r="ORF122" s="43"/>
      <c r="ORG122" s="43"/>
      <c r="ORH122" s="43"/>
      <c r="ORI122" s="43"/>
      <c r="ORJ122" s="43"/>
      <c r="ORK122" s="43"/>
      <c r="ORL122" s="43"/>
      <c r="ORM122" s="43"/>
      <c r="ORN122" s="43"/>
      <c r="ORO122" s="43"/>
      <c r="ORP122" s="43"/>
      <c r="ORQ122" s="43"/>
      <c r="ORR122" s="43"/>
      <c r="ORS122" s="43"/>
      <c r="ORT122" s="43"/>
      <c r="ORU122" s="43"/>
      <c r="ORV122" s="43"/>
      <c r="ORW122" s="43"/>
      <c r="ORX122" s="43"/>
      <c r="ORY122" s="43"/>
      <c r="ORZ122" s="43"/>
      <c r="OSA122" s="43"/>
      <c r="OSB122" s="43"/>
      <c r="OSC122" s="43"/>
      <c r="OSD122" s="43"/>
      <c r="OSE122" s="43"/>
      <c r="OSF122" s="43"/>
      <c r="OSG122" s="43"/>
      <c r="OSH122" s="43"/>
      <c r="OSI122" s="43"/>
      <c r="OSJ122" s="43"/>
      <c r="OSK122" s="43"/>
      <c r="OSL122" s="43"/>
      <c r="OSM122" s="43"/>
      <c r="OSN122" s="43"/>
      <c r="OSO122" s="43"/>
      <c r="OSP122" s="43"/>
      <c r="OSQ122" s="43"/>
      <c r="OSR122" s="43"/>
      <c r="OSS122" s="43"/>
      <c r="OST122" s="43"/>
      <c r="OSU122" s="43"/>
      <c r="OSV122" s="43"/>
      <c r="OSW122" s="43"/>
      <c r="OSX122" s="43"/>
      <c r="OSY122" s="43"/>
      <c r="OSZ122" s="43"/>
      <c r="OTA122" s="43"/>
      <c r="OTB122" s="43"/>
      <c r="OTC122" s="43"/>
      <c r="OTD122" s="43"/>
      <c r="OTE122" s="43"/>
      <c r="OTF122" s="43"/>
      <c r="OTG122" s="43"/>
      <c r="OTH122" s="43"/>
      <c r="OTI122" s="43"/>
      <c r="OTJ122" s="43"/>
      <c r="OTK122" s="43"/>
      <c r="OTL122" s="43"/>
      <c r="OTM122" s="43"/>
      <c r="OTN122" s="43"/>
      <c r="OTO122" s="43"/>
      <c r="OTP122" s="43"/>
      <c r="OTQ122" s="43"/>
      <c r="OTR122" s="43"/>
      <c r="OTS122" s="43"/>
      <c r="OTT122" s="43"/>
      <c r="OTU122" s="43"/>
      <c r="OTV122" s="43"/>
      <c r="OTW122" s="43"/>
      <c r="OTX122" s="43"/>
      <c r="OTY122" s="43"/>
      <c r="OTZ122" s="43"/>
      <c r="OUA122" s="43"/>
      <c r="OUB122" s="43"/>
      <c r="OUC122" s="43"/>
      <c r="OUD122" s="43"/>
      <c r="OUE122" s="43"/>
      <c r="OUF122" s="43"/>
      <c r="OUG122" s="43"/>
      <c r="OUH122" s="43"/>
      <c r="OUI122" s="43"/>
      <c r="OUJ122" s="43"/>
      <c r="OUK122" s="43"/>
      <c r="OUL122" s="43"/>
      <c r="OUM122" s="43"/>
      <c r="OUN122" s="43"/>
      <c r="OUO122" s="43"/>
      <c r="OUP122" s="43"/>
      <c r="OUQ122" s="43"/>
      <c r="OUR122" s="43"/>
      <c r="OUS122" s="43"/>
      <c r="OUT122" s="43"/>
      <c r="OUU122" s="43"/>
      <c r="OUV122" s="43"/>
      <c r="OUW122" s="43"/>
      <c r="OUX122" s="43"/>
      <c r="OUY122" s="43"/>
      <c r="OUZ122" s="43"/>
      <c r="OVA122" s="43"/>
      <c r="OVB122" s="43"/>
      <c r="OVC122" s="43"/>
      <c r="OVD122" s="43"/>
      <c r="OVE122" s="43"/>
      <c r="OVF122" s="43"/>
      <c r="OVG122" s="43"/>
      <c r="OVH122" s="43"/>
      <c r="OVI122" s="43"/>
      <c r="OVJ122" s="43"/>
      <c r="OVK122" s="43"/>
      <c r="OVL122" s="43"/>
      <c r="OVM122" s="43"/>
      <c r="OVN122" s="43"/>
      <c r="OVO122" s="43"/>
      <c r="OVP122" s="43"/>
      <c r="OVQ122" s="43"/>
      <c r="OVR122" s="43"/>
      <c r="OVS122" s="43"/>
      <c r="OVT122" s="43"/>
      <c r="OVU122" s="43"/>
      <c r="OVV122" s="43"/>
      <c r="OVW122" s="43"/>
      <c r="OVX122" s="43"/>
      <c r="OVY122" s="43"/>
      <c r="OVZ122" s="43"/>
      <c r="OWA122" s="43"/>
      <c r="OWB122" s="43"/>
      <c r="OWC122" s="43"/>
      <c r="OWD122" s="43"/>
      <c r="OWE122" s="43"/>
      <c r="OWF122" s="43"/>
      <c r="OWG122" s="43"/>
      <c r="OWH122" s="43"/>
      <c r="OWI122" s="43"/>
      <c r="OWJ122" s="43"/>
      <c r="OWK122" s="43"/>
      <c r="OWL122" s="43"/>
      <c r="OWM122" s="43"/>
      <c r="OWN122" s="43"/>
      <c r="OWO122" s="43"/>
      <c r="OWP122" s="43"/>
      <c r="OWQ122" s="43"/>
      <c r="OWR122" s="43"/>
      <c r="OWS122" s="43"/>
      <c r="OWT122" s="43"/>
      <c r="OWU122" s="43"/>
      <c r="OWV122" s="43"/>
      <c r="OWW122" s="43"/>
      <c r="OWX122" s="43"/>
      <c r="OWY122" s="43"/>
      <c r="OWZ122" s="43"/>
      <c r="OXA122" s="43"/>
      <c r="OXB122" s="43"/>
      <c r="OXC122" s="43"/>
      <c r="OXD122" s="43"/>
      <c r="OXE122" s="43"/>
      <c r="OXF122" s="43"/>
      <c r="OXG122" s="43"/>
      <c r="OXH122" s="43"/>
      <c r="OXI122" s="43"/>
      <c r="OXJ122" s="43"/>
      <c r="OXK122" s="43"/>
      <c r="OXL122" s="43"/>
      <c r="OXM122" s="43"/>
      <c r="OXN122" s="43"/>
      <c r="OXO122" s="43"/>
      <c r="OXP122" s="43"/>
      <c r="OXQ122" s="43"/>
      <c r="OXR122" s="43"/>
      <c r="OXS122" s="43"/>
      <c r="OXT122" s="43"/>
      <c r="OXU122" s="43"/>
      <c r="OXV122" s="43"/>
      <c r="OXW122" s="43"/>
      <c r="OXX122" s="43"/>
      <c r="OXY122" s="43"/>
      <c r="OXZ122" s="43"/>
      <c r="OYA122" s="43"/>
      <c r="OYB122" s="43"/>
      <c r="OYC122" s="43"/>
      <c r="OYD122" s="43"/>
      <c r="OYE122" s="43"/>
      <c r="OYF122" s="43"/>
      <c r="OYG122" s="43"/>
      <c r="OYH122" s="43"/>
      <c r="OYI122" s="43"/>
      <c r="OYJ122" s="43"/>
      <c r="OYK122" s="43"/>
      <c r="OYL122" s="43"/>
      <c r="OYM122" s="43"/>
      <c r="OYN122" s="43"/>
      <c r="OYO122" s="43"/>
      <c r="OYP122" s="43"/>
      <c r="OYQ122" s="43"/>
      <c r="OYR122" s="43"/>
      <c r="OYS122" s="43"/>
      <c r="OYT122" s="43"/>
      <c r="OYU122" s="43"/>
      <c r="OYV122" s="43"/>
      <c r="OYW122" s="43"/>
      <c r="OYX122" s="43"/>
      <c r="OYY122" s="43"/>
      <c r="OYZ122" s="43"/>
      <c r="OZA122" s="43"/>
      <c r="OZB122" s="43"/>
      <c r="OZC122" s="43"/>
      <c r="OZD122" s="43"/>
      <c r="OZE122" s="43"/>
      <c r="OZF122" s="43"/>
      <c r="OZG122" s="43"/>
      <c r="OZH122" s="43"/>
      <c r="OZI122" s="43"/>
      <c r="OZJ122" s="43"/>
      <c r="OZK122" s="43"/>
      <c r="OZL122" s="43"/>
      <c r="OZM122" s="43"/>
      <c r="OZN122" s="43"/>
      <c r="OZO122" s="43"/>
      <c r="OZP122" s="43"/>
      <c r="OZQ122" s="43"/>
      <c r="OZR122" s="43"/>
      <c r="OZS122" s="43"/>
      <c r="OZT122" s="43"/>
      <c r="OZU122" s="43"/>
      <c r="OZV122" s="43"/>
      <c r="OZW122" s="43"/>
      <c r="OZX122" s="43"/>
      <c r="OZY122" s="43"/>
      <c r="OZZ122" s="43"/>
      <c r="PAA122" s="43"/>
      <c r="PAB122" s="43"/>
      <c r="PAC122" s="43"/>
      <c r="PAD122" s="43"/>
      <c r="PAE122" s="43"/>
      <c r="PAF122" s="43"/>
      <c r="PAG122" s="43"/>
      <c r="PAH122" s="43"/>
      <c r="PAI122" s="43"/>
      <c r="PAJ122" s="43"/>
      <c r="PAK122" s="43"/>
      <c r="PAL122" s="43"/>
      <c r="PAM122" s="43"/>
      <c r="PAN122" s="43"/>
      <c r="PAO122" s="43"/>
      <c r="PAP122" s="43"/>
      <c r="PAQ122" s="43"/>
      <c r="PAR122" s="43"/>
      <c r="PAS122" s="43"/>
      <c r="PAT122" s="43"/>
      <c r="PAU122" s="43"/>
      <c r="PAV122" s="43"/>
      <c r="PAW122" s="43"/>
      <c r="PAX122" s="43"/>
      <c r="PAY122" s="43"/>
      <c r="PAZ122" s="43"/>
      <c r="PBA122" s="43"/>
      <c r="PBB122" s="43"/>
      <c r="PBC122" s="43"/>
      <c r="PBD122" s="43"/>
      <c r="PBE122" s="43"/>
      <c r="PBF122" s="43"/>
      <c r="PBG122" s="43"/>
      <c r="PBH122" s="43"/>
      <c r="PBI122" s="43"/>
      <c r="PBJ122" s="43"/>
      <c r="PBK122" s="43"/>
      <c r="PBL122" s="43"/>
      <c r="PBM122" s="43"/>
      <c r="PBN122" s="43"/>
      <c r="PBO122" s="43"/>
      <c r="PBP122" s="43"/>
      <c r="PBQ122" s="43"/>
      <c r="PBR122" s="43"/>
      <c r="PBS122" s="43"/>
      <c r="PBT122" s="43"/>
      <c r="PBU122" s="43"/>
      <c r="PBV122" s="43"/>
      <c r="PBW122" s="43"/>
      <c r="PBX122" s="43"/>
      <c r="PBY122" s="43"/>
      <c r="PBZ122" s="43"/>
      <c r="PCA122" s="43"/>
      <c r="PCB122" s="43"/>
      <c r="PCC122" s="43"/>
      <c r="PCD122" s="43"/>
      <c r="PCE122" s="43"/>
      <c r="PCF122" s="43"/>
      <c r="PCG122" s="43"/>
      <c r="PCH122" s="43"/>
      <c r="PCI122" s="43"/>
      <c r="PCJ122" s="43"/>
      <c r="PCK122" s="43"/>
      <c r="PCL122" s="43"/>
      <c r="PCM122" s="43"/>
      <c r="PCN122" s="43"/>
      <c r="PCO122" s="43"/>
      <c r="PCP122" s="43"/>
      <c r="PCQ122" s="43"/>
      <c r="PCR122" s="43"/>
      <c r="PCS122" s="43"/>
      <c r="PCT122" s="43"/>
      <c r="PCU122" s="43"/>
      <c r="PCV122" s="43"/>
      <c r="PCW122" s="43"/>
      <c r="PCX122" s="43"/>
      <c r="PCY122" s="43"/>
      <c r="PCZ122" s="43"/>
      <c r="PDA122" s="43"/>
      <c r="PDB122" s="43"/>
      <c r="PDC122" s="43"/>
      <c r="PDD122" s="43"/>
      <c r="PDE122" s="43"/>
      <c r="PDF122" s="43"/>
      <c r="PDG122" s="43"/>
      <c r="PDH122" s="43"/>
      <c r="PDI122" s="43"/>
      <c r="PDJ122" s="43"/>
      <c r="PDK122" s="43"/>
      <c r="PDL122" s="43"/>
      <c r="PDM122" s="43"/>
      <c r="PDN122" s="43"/>
      <c r="PDO122" s="43"/>
      <c r="PDP122" s="43"/>
      <c r="PDQ122" s="43"/>
      <c r="PDR122" s="43"/>
      <c r="PDS122" s="43"/>
      <c r="PDT122" s="43"/>
      <c r="PDU122" s="43"/>
      <c r="PDV122" s="43"/>
      <c r="PDW122" s="43"/>
      <c r="PDX122" s="43"/>
      <c r="PDY122" s="43"/>
      <c r="PDZ122" s="43"/>
      <c r="PEA122" s="43"/>
      <c r="PEB122" s="43"/>
      <c r="PEC122" s="43"/>
      <c r="PED122" s="43"/>
      <c r="PEE122" s="43"/>
      <c r="PEF122" s="43"/>
      <c r="PEG122" s="43"/>
      <c r="PEH122" s="43"/>
      <c r="PEI122" s="43"/>
      <c r="PEJ122" s="43"/>
      <c r="PEK122" s="43"/>
      <c r="PEL122" s="43"/>
      <c r="PEM122" s="43"/>
      <c r="PEN122" s="43"/>
      <c r="PEO122" s="43"/>
      <c r="PEP122" s="43"/>
      <c r="PEQ122" s="43"/>
      <c r="PER122" s="43"/>
      <c r="PES122" s="43"/>
      <c r="PET122" s="43"/>
      <c r="PEU122" s="43"/>
      <c r="PEV122" s="43"/>
      <c r="PEW122" s="43"/>
      <c r="PEX122" s="43"/>
      <c r="PEY122" s="43"/>
      <c r="PEZ122" s="43"/>
      <c r="PFA122" s="43"/>
      <c r="PFB122" s="43"/>
      <c r="PFC122" s="43"/>
      <c r="PFD122" s="43"/>
      <c r="PFE122" s="43"/>
      <c r="PFF122" s="43"/>
      <c r="PFG122" s="43"/>
      <c r="PFH122" s="43"/>
      <c r="PFI122" s="43"/>
      <c r="PFJ122" s="43"/>
      <c r="PFK122" s="43"/>
      <c r="PFL122" s="43"/>
      <c r="PFM122" s="43"/>
      <c r="PFN122" s="43"/>
      <c r="PFO122" s="43"/>
      <c r="PFP122" s="43"/>
      <c r="PFQ122" s="43"/>
      <c r="PFR122" s="43"/>
      <c r="PFS122" s="43"/>
      <c r="PFT122" s="43"/>
      <c r="PFU122" s="43"/>
      <c r="PFV122" s="43"/>
      <c r="PFW122" s="43"/>
      <c r="PFX122" s="43"/>
      <c r="PFY122" s="43"/>
      <c r="PFZ122" s="43"/>
      <c r="PGA122" s="43"/>
      <c r="PGB122" s="43"/>
      <c r="PGC122" s="43"/>
      <c r="PGD122" s="43"/>
      <c r="PGE122" s="43"/>
      <c r="PGF122" s="43"/>
      <c r="PGG122" s="43"/>
      <c r="PGH122" s="43"/>
      <c r="PGI122" s="43"/>
      <c r="PGJ122" s="43"/>
      <c r="PGK122" s="43"/>
      <c r="PGL122" s="43"/>
      <c r="PGM122" s="43"/>
      <c r="PGN122" s="43"/>
      <c r="PGO122" s="43"/>
      <c r="PGP122" s="43"/>
      <c r="PGQ122" s="43"/>
      <c r="PGR122" s="43"/>
      <c r="PGS122" s="43"/>
      <c r="PGT122" s="43"/>
      <c r="PGU122" s="43"/>
      <c r="PGV122" s="43"/>
      <c r="PGW122" s="43"/>
      <c r="PGX122" s="43"/>
      <c r="PGY122" s="43"/>
      <c r="PGZ122" s="43"/>
      <c r="PHA122" s="43"/>
      <c r="PHB122" s="43"/>
      <c r="PHC122" s="43"/>
      <c r="PHD122" s="43"/>
      <c r="PHE122" s="43"/>
      <c r="PHF122" s="43"/>
      <c r="PHG122" s="43"/>
      <c r="PHH122" s="43"/>
      <c r="PHI122" s="43"/>
      <c r="PHJ122" s="43"/>
      <c r="PHK122" s="43"/>
      <c r="PHL122" s="43"/>
      <c r="PHM122" s="43"/>
      <c r="PHN122" s="43"/>
      <c r="PHO122" s="43"/>
      <c r="PHP122" s="43"/>
      <c r="PHQ122" s="43"/>
      <c r="PHR122" s="43"/>
      <c r="PHS122" s="43"/>
      <c r="PHT122" s="43"/>
      <c r="PHU122" s="43"/>
      <c r="PHV122" s="43"/>
      <c r="PHW122" s="43"/>
      <c r="PHX122" s="43"/>
      <c r="PHY122" s="43"/>
      <c r="PHZ122" s="43"/>
      <c r="PIA122" s="43"/>
      <c r="PIB122" s="43"/>
      <c r="PIC122" s="43"/>
      <c r="PID122" s="43"/>
      <c r="PIE122" s="43"/>
      <c r="PIF122" s="43"/>
      <c r="PIG122" s="43"/>
      <c r="PIH122" s="43"/>
      <c r="PII122" s="43"/>
      <c r="PIJ122" s="43"/>
      <c r="PIK122" s="43"/>
      <c r="PIL122" s="43"/>
      <c r="PIM122" s="43"/>
      <c r="PIN122" s="43"/>
      <c r="PIO122" s="43"/>
      <c r="PIP122" s="43"/>
      <c r="PIQ122" s="43"/>
      <c r="PIR122" s="43"/>
      <c r="PIS122" s="43"/>
      <c r="PIT122" s="43"/>
      <c r="PIU122" s="43"/>
      <c r="PIV122" s="43"/>
      <c r="PIW122" s="43"/>
      <c r="PIX122" s="43"/>
      <c r="PIY122" s="43"/>
      <c r="PIZ122" s="43"/>
      <c r="PJA122" s="43"/>
      <c r="PJB122" s="43"/>
      <c r="PJC122" s="43"/>
      <c r="PJD122" s="43"/>
      <c r="PJE122" s="43"/>
      <c r="PJF122" s="43"/>
      <c r="PJG122" s="43"/>
      <c r="PJH122" s="43"/>
      <c r="PJI122" s="43"/>
      <c r="PJJ122" s="43"/>
      <c r="PJK122" s="43"/>
      <c r="PJL122" s="43"/>
      <c r="PJM122" s="43"/>
      <c r="PJN122" s="43"/>
      <c r="PJO122" s="43"/>
      <c r="PJP122" s="43"/>
      <c r="PJQ122" s="43"/>
      <c r="PJR122" s="43"/>
      <c r="PJS122" s="43"/>
      <c r="PJT122" s="43"/>
      <c r="PJU122" s="43"/>
      <c r="PJV122" s="43"/>
      <c r="PJW122" s="43"/>
      <c r="PJX122" s="43"/>
      <c r="PJY122" s="43"/>
      <c r="PJZ122" s="43"/>
      <c r="PKA122" s="43"/>
      <c r="PKB122" s="43"/>
      <c r="PKC122" s="43"/>
      <c r="PKD122" s="43"/>
      <c r="PKE122" s="43"/>
      <c r="PKF122" s="43"/>
      <c r="PKG122" s="43"/>
      <c r="PKH122" s="43"/>
      <c r="PKI122" s="43"/>
      <c r="PKJ122" s="43"/>
      <c r="PKK122" s="43"/>
      <c r="PKL122" s="43"/>
      <c r="PKM122" s="43"/>
      <c r="PKN122" s="43"/>
      <c r="PKO122" s="43"/>
      <c r="PKP122" s="43"/>
      <c r="PKQ122" s="43"/>
      <c r="PKR122" s="43"/>
      <c r="PKS122" s="43"/>
      <c r="PKT122" s="43"/>
      <c r="PKU122" s="43"/>
      <c r="PKV122" s="43"/>
      <c r="PKW122" s="43"/>
      <c r="PKX122" s="43"/>
      <c r="PKY122" s="43"/>
      <c r="PKZ122" s="43"/>
      <c r="PLA122" s="43"/>
      <c r="PLB122" s="43"/>
      <c r="PLC122" s="43"/>
      <c r="PLD122" s="43"/>
      <c r="PLE122" s="43"/>
      <c r="PLF122" s="43"/>
      <c r="PLG122" s="43"/>
      <c r="PLH122" s="43"/>
      <c r="PLI122" s="43"/>
      <c r="PLJ122" s="43"/>
      <c r="PLK122" s="43"/>
      <c r="PLL122" s="43"/>
      <c r="PLM122" s="43"/>
      <c r="PLN122" s="43"/>
      <c r="PLO122" s="43"/>
      <c r="PLP122" s="43"/>
      <c r="PLQ122" s="43"/>
      <c r="PLR122" s="43"/>
      <c r="PLS122" s="43"/>
      <c r="PLT122" s="43"/>
      <c r="PLU122" s="43"/>
      <c r="PLV122" s="43"/>
      <c r="PLW122" s="43"/>
      <c r="PLX122" s="43"/>
      <c r="PLY122" s="43"/>
      <c r="PLZ122" s="43"/>
      <c r="PMA122" s="43"/>
      <c r="PMB122" s="43"/>
      <c r="PMC122" s="43"/>
      <c r="PMD122" s="43"/>
      <c r="PME122" s="43"/>
      <c r="PMF122" s="43"/>
      <c r="PMG122" s="43"/>
      <c r="PMH122" s="43"/>
      <c r="PMI122" s="43"/>
      <c r="PMJ122" s="43"/>
      <c r="PMK122" s="43"/>
      <c r="PML122" s="43"/>
      <c r="PMM122" s="43"/>
      <c r="PMN122" s="43"/>
      <c r="PMO122" s="43"/>
      <c r="PMP122" s="43"/>
      <c r="PMQ122" s="43"/>
      <c r="PMR122" s="43"/>
      <c r="PMS122" s="43"/>
      <c r="PMT122" s="43"/>
      <c r="PMU122" s="43"/>
      <c r="PMV122" s="43"/>
      <c r="PMW122" s="43"/>
      <c r="PMX122" s="43"/>
      <c r="PMY122" s="43"/>
      <c r="PMZ122" s="43"/>
      <c r="PNA122" s="43"/>
      <c r="PNB122" s="43"/>
      <c r="PNC122" s="43"/>
      <c r="PND122" s="43"/>
      <c r="PNE122" s="43"/>
      <c r="PNF122" s="43"/>
      <c r="PNG122" s="43"/>
      <c r="PNH122" s="43"/>
      <c r="PNI122" s="43"/>
      <c r="PNJ122" s="43"/>
      <c r="PNK122" s="43"/>
      <c r="PNL122" s="43"/>
      <c r="PNM122" s="43"/>
      <c r="PNN122" s="43"/>
      <c r="PNO122" s="43"/>
      <c r="PNP122" s="43"/>
      <c r="PNQ122" s="43"/>
      <c r="PNR122" s="43"/>
      <c r="PNS122" s="43"/>
      <c r="PNT122" s="43"/>
      <c r="PNU122" s="43"/>
      <c r="PNV122" s="43"/>
      <c r="PNW122" s="43"/>
      <c r="PNX122" s="43"/>
      <c r="PNY122" s="43"/>
      <c r="PNZ122" s="43"/>
      <c r="POA122" s="43"/>
      <c r="POB122" s="43"/>
      <c r="POC122" s="43"/>
      <c r="POD122" s="43"/>
      <c r="POE122" s="43"/>
      <c r="POF122" s="43"/>
      <c r="POG122" s="43"/>
      <c r="POH122" s="43"/>
      <c r="POI122" s="43"/>
      <c r="POJ122" s="43"/>
      <c r="POK122" s="43"/>
      <c r="POL122" s="43"/>
      <c r="POM122" s="43"/>
      <c r="PON122" s="43"/>
      <c r="POO122" s="43"/>
      <c r="POP122" s="43"/>
      <c r="POQ122" s="43"/>
      <c r="POR122" s="43"/>
      <c r="POS122" s="43"/>
      <c r="POT122" s="43"/>
      <c r="POU122" s="43"/>
      <c r="POV122" s="43"/>
      <c r="POW122" s="43"/>
      <c r="POX122" s="43"/>
      <c r="POY122" s="43"/>
      <c r="POZ122" s="43"/>
      <c r="PPA122" s="43"/>
      <c r="PPB122" s="43"/>
      <c r="PPC122" s="43"/>
      <c r="PPD122" s="43"/>
      <c r="PPE122" s="43"/>
      <c r="PPF122" s="43"/>
      <c r="PPG122" s="43"/>
      <c r="PPH122" s="43"/>
      <c r="PPI122" s="43"/>
      <c r="PPJ122" s="43"/>
      <c r="PPK122" s="43"/>
      <c r="PPL122" s="43"/>
      <c r="PPM122" s="43"/>
      <c r="PPN122" s="43"/>
      <c r="PPO122" s="43"/>
      <c r="PPP122" s="43"/>
      <c r="PPQ122" s="43"/>
      <c r="PPR122" s="43"/>
      <c r="PPS122" s="43"/>
      <c r="PPT122" s="43"/>
      <c r="PPU122" s="43"/>
      <c r="PPV122" s="43"/>
      <c r="PPW122" s="43"/>
      <c r="PPX122" s="43"/>
      <c r="PPY122" s="43"/>
      <c r="PPZ122" s="43"/>
      <c r="PQA122" s="43"/>
      <c r="PQB122" s="43"/>
      <c r="PQC122" s="43"/>
      <c r="PQD122" s="43"/>
      <c r="PQE122" s="43"/>
      <c r="PQF122" s="43"/>
      <c r="PQG122" s="43"/>
      <c r="PQH122" s="43"/>
      <c r="PQI122" s="43"/>
      <c r="PQJ122" s="43"/>
      <c r="PQK122" s="43"/>
      <c r="PQL122" s="43"/>
      <c r="PQM122" s="43"/>
      <c r="PQN122" s="43"/>
      <c r="PQO122" s="43"/>
      <c r="PQP122" s="43"/>
      <c r="PQQ122" s="43"/>
      <c r="PQR122" s="43"/>
      <c r="PQS122" s="43"/>
      <c r="PQT122" s="43"/>
      <c r="PQU122" s="43"/>
      <c r="PQV122" s="43"/>
      <c r="PQW122" s="43"/>
      <c r="PQX122" s="43"/>
      <c r="PQY122" s="43"/>
      <c r="PQZ122" s="43"/>
      <c r="PRA122" s="43"/>
      <c r="PRB122" s="43"/>
      <c r="PRC122" s="43"/>
      <c r="PRD122" s="43"/>
      <c r="PRE122" s="43"/>
      <c r="PRF122" s="43"/>
      <c r="PRG122" s="43"/>
      <c r="PRH122" s="43"/>
      <c r="PRI122" s="43"/>
      <c r="PRJ122" s="43"/>
      <c r="PRK122" s="43"/>
      <c r="PRL122" s="43"/>
      <c r="PRM122" s="43"/>
      <c r="PRN122" s="43"/>
      <c r="PRO122" s="43"/>
      <c r="PRP122" s="43"/>
      <c r="PRQ122" s="43"/>
      <c r="PRR122" s="43"/>
      <c r="PRS122" s="43"/>
      <c r="PRT122" s="43"/>
      <c r="PRU122" s="43"/>
      <c r="PRV122" s="43"/>
      <c r="PRW122" s="43"/>
      <c r="PRX122" s="43"/>
      <c r="PRY122" s="43"/>
      <c r="PRZ122" s="43"/>
      <c r="PSA122" s="43"/>
      <c r="PSB122" s="43"/>
      <c r="PSC122" s="43"/>
      <c r="PSD122" s="43"/>
      <c r="PSE122" s="43"/>
      <c r="PSF122" s="43"/>
      <c r="PSG122" s="43"/>
      <c r="PSH122" s="43"/>
      <c r="PSI122" s="43"/>
      <c r="PSJ122" s="43"/>
      <c r="PSK122" s="43"/>
      <c r="PSL122" s="43"/>
      <c r="PSM122" s="43"/>
      <c r="PSN122" s="43"/>
      <c r="PSO122" s="43"/>
      <c r="PSP122" s="43"/>
      <c r="PSQ122" s="43"/>
      <c r="PSR122" s="43"/>
      <c r="PSS122" s="43"/>
      <c r="PST122" s="43"/>
      <c r="PSU122" s="43"/>
      <c r="PSV122" s="43"/>
      <c r="PSW122" s="43"/>
      <c r="PSX122" s="43"/>
      <c r="PSY122" s="43"/>
      <c r="PSZ122" s="43"/>
      <c r="PTA122" s="43"/>
      <c r="PTB122" s="43"/>
      <c r="PTC122" s="43"/>
      <c r="PTD122" s="43"/>
      <c r="PTE122" s="43"/>
      <c r="PTF122" s="43"/>
      <c r="PTG122" s="43"/>
      <c r="PTH122" s="43"/>
      <c r="PTI122" s="43"/>
      <c r="PTJ122" s="43"/>
      <c r="PTK122" s="43"/>
      <c r="PTL122" s="43"/>
      <c r="PTM122" s="43"/>
      <c r="PTN122" s="43"/>
      <c r="PTO122" s="43"/>
      <c r="PTP122" s="43"/>
      <c r="PTQ122" s="43"/>
      <c r="PTR122" s="43"/>
      <c r="PTS122" s="43"/>
      <c r="PTT122" s="43"/>
      <c r="PTU122" s="43"/>
      <c r="PTV122" s="43"/>
      <c r="PTW122" s="43"/>
      <c r="PTX122" s="43"/>
      <c r="PTY122" s="43"/>
      <c r="PTZ122" s="43"/>
      <c r="PUA122" s="43"/>
      <c r="PUB122" s="43"/>
      <c r="PUC122" s="43"/>
      <c r="PUD122" s="43"/>
      <c r="PUE122" s="43"/>
      <c r="PUF122" s="43"/>
      <c r="PUG122" s="43"/>
      <c r="PUH122" s="43"/>
      <c r="PUI122" s="43"/>
      <c r="PUJ122" s="43"/>
      <c r="PUK122" s="43"/>
      <c r="PUL122" s="43"/>
      <c r="PUM122" s="43"/>
      <c r="PUN122" s="43"/>
      <c r="PUO122" s="43"/>
      <c r="PUP122" s="43"/>
      <c r="PUQ122" s="43"/>
      <c r="PUR122" s="43"/>
      <c r="PUS122" s="43"/>
      <c r="PUT122" s="43"/>
      <c r="PUU122" s="43"/>
      <c r="PUV122" s="43"/>
      <c r="PUW122" s="43"/>
      <c r="PUX122" s="43"/>
      <c r="PUY122" s="43"/>
      <c r="PUZ122" s="43"/>
      <c r="PVA122" s="43"/>
      <c r="PVB122" s="43"/>
      <c r="PVC122" s="43"/>
      <c r="PVD122" s="43"/>
      <c r="PVE122" s="43"/>
      <c r="PVF122" s="43"/>
      <c r="PVG122" s="43"/>
      <c r="PVH122" s="43"/>
      <c r="PVI122" s="43"/>
      <c r="PVJ122" s="43"/>
      <c r="PVK122" s="43"/>
      <c r="PVL122" s="43"/>
      <c r="PVM122" s="43"/>
      <c r="PVN122" s="43"/>
      <c r="PVO122" s="43"/>
      <c r="PVP122" s="43"/>
      <c r="PVQ122" s="43"/>
      <c r="PVR122" s="43"/>
      <c r="PVS122" s="43"/>
      <c r="PVT122" s="43"/>
      <c r="PVU122" s="43"/>
      <c r="PVV122" s="43"/>
      <c r="PVW122" s="43"/>
      <c r="PVX122" s="43"/>
      <c r="PVY122" s="43"/>
      <c r="PVZ122" s="43"/>
      <c r="PWA122" s="43"/>
      <c r="PWB122" s="43"/>
      <c r="PWC122" s="43"/>
      <c r="PWD122" s="43"/>
      <c r="PWE122" s="43"/>
      <c r="PWF122" s="43"/>
      <c r="PWG122" s="43"/>
      <c r="PWH122" s="43"/>
      <c r="PWI122" s="43"/>
      <c r="PWJ122" s="43"/>
      <c r="PWK122" s="43"/>
      <c r="PWL122" s="43"/>
      <c r="PWM122" s="43"/>
      <c r="PWN122" s="43"/>
      <c r="PWO122" s="43"/>
      <c r="PWP122" s="43"/>
      <c r="PWQ122" s="43"/>
      <c r="PWR122" s="43"/>
      <c r="PWS122" s="43"/>
      <c r="PWT122" s="43"/>
      <c r="PWU122" s="43"/>
      <c r="PWV122" s="43"/>
      <c r="PWW122" s="43"/>
      <c r="PWX122" s="43"/>
      <c r="PWY122" s="43"/>
      <c r="PWZ122" s="43"/>
      <c r="PXA122" s="43"/>
      <c r="PXB122" s="43"/>
      <c r="PXC122" s="43"/>
      <c r="PXD122" s="43"/>
      <c r="PXE122" s="43"/>
      <c r="PXF122" s="43"/>
      <c r="PXG122" s="43"/>
      <c r="PXH122" s="43"/>
      <c r="PXI122" s="43"/>
      <c r="PXJ122" s="43"/>
      <c r="PXK122" s="43"/>
      <c r="PXL122" s="43"/>
      <c r="PXM122" s="43"/>
      <c r="PXN122" s="43"/>
      <c r="PXO122" s="43"/>
      <c r="PXP122" s="43"/>
      <c r="PXQ122" s="43"/>
      <c r="PXR122" s="43"/>
      <c r="PXS122" s="43"/>
      <c r="PXT122" s="43"/>
      <c r="PXU122" s="43"/>
      <c r="PXV122" s="43"/>
      <c r="PXW122" s="43"/>
      <c r="PXX122" s="43"/>
      <c r="PXY122" s="43"/>
      <c r="PXZ122" s="43"/>
      <c r="PYA122" s="43"/>
      <c r="PYB122" s="43"/>
      <c r="PYC122" s="43"/>
      <c r="PYD122" s="43"/>
      <c r="PYE122" s="43"/>
      <c r="PYF122" s="43"/>
      <c r="PYG122" s="43"/>
      <c r="PYH122" s="43"/>
      <c r="PYI122" s="43"/>
      <c r="PYJ122" s="43"/>
      <c r="PYK122" s="43"/>
      <c r="PYL122" s="43"/>
      <c r="PYM122" s="43"/>
      <c r="PYN122" s="43"/>
      <c r="PYO122" s="43"/>
      <c r="PYP122" s="43"/>
      <c r="PYQ122" s="43"/>
      <c r="PYR122" s="43"/>
      <c r="PYS122" s="43"/>
      <c r="PYT122" s="43"/>
      <c r="PYU122" s="43"/>
      <c r="PYV122" s="43"/>
      <c r="PYW122" s="43"/>
      <c r="PYX122" s="43"/>
      <c r="PYY122" s="43"/>
      <c r="PYZ122" s="43"/>
      <c r="PZA122" s="43"/>
      <c r="PZB122" s="43"/>
      <c r="PZC122" s="43"/>
      <c r="PZD122" s="43"/>
      <c r="PZE122" s="43"/>
      <c r="PZF122" s="43"/>
      <c r="PZG122" s="43"/>
      <c r="PZH122" s="43"/>
      <c r="PZI122" s="43"/>
      <c r="PZJ122" s="43"/>
      <c r="PZK122" s="43"/>
      <c r="PZL122" s="43"/>
      <c r="PZM122" s="43"/>
      <c r="PZN122" s="43"/>
      <c r="PZO122" s="43"/>
      <c r="PZP122" s="43"/>
      <c r="PZQ122" s="43"/>
      <c r="PZR122" s="43"/>
      <c r="PZS122" s="43"/>
      <c r="PZT122" s="43"/>
      <c r="PZU122" s="43"/>
      <c r="PZV122" s="43"/>
      <c r="PZW122" s="43"/>
      <c r="PZX122" s="43"/>
      <c r="PZY122" s="43"/>
      <c r="PZZ122" s="43"/>
      <c r="QAA122" s="43"/>
      <c r="QAB122" s="43"/>
      <c r="QAC122" s="43"/>
      <c r="QAD122" s="43"/>
      <c r="QAE122" s="43"/>
      <c r="QAF122" s="43"/>
      <c r="QAG122" s="43"/>
      <c r="QAH122" s="43"/>
      <c r="QAI122" s="43"/>
      <c r="QAJ122" s="43"/>
      <c r="QAK122" s="43"/>
      <c r="QAL122" s="43"/>
      <c r="QAM122" s="43"/>
      <c r="QAN122" s="43"/>
      <c r="QAO122" s="43"/>
      <c r="QAP122" s="43"/>
      <c r="QAQ122" s="43"/>
      <c r="QAR122" s="43"/>
      <c r="QAS122" s="43"/>
      <c r="QAT122" s="43"/>
      <c r="QAU122" s="43"/>
      <c r="QAV122" s="43"/>
      <c r="QAW122" s="43"/>
      <c r="QAX122" s="43"/>
      <c r="QAY122" s="43"/>
      <c r="QAZ122" s="43"/>
      <c r="QBA122" s="43"/>
      <c r="QBB122" s="43"/>
      <c r="QBC122" s="43"/>
      <c r="QBD122" s="43"/>
      <c r="QBE122" s="43"/>
      <c r="QBF122" s="43"/>
      <c r="QBG122" s="43"/>
      <c r="QBH122" s="43"/>
      <c r="QBI122" s="43"/>
      <c r="QBJ122" s="43"/>
      <c r="QBK122" s="43"/>
      <c r="QBL122" s="43"/>
      <c r="QBM122" s="43"/>
      <c r="QBN122" s="43"/>
      <c r="QBO122" s="43"/>
      <c r="QBP122" s="43"/>
      <c r="QBQ122" s="43"/>
      <c r="QBR122" s="43"/>
      <c r="QBS122" s="43"/>
      <c r="QBT122" s="43"/>
      <c r="QBU122" s="43"/>
      <c r="QBV122" s="43"/>
      <c r="QBW122" s="43"/>
      <c r="QBX122" s="43"/>
      <c r="QBY122" s="43"/>
      <c r="QBZ122" s="43"/>
      <c r="QCA122" s="43"/>
      <c r="QCB122" s="43"/>
      <c r="QCC122" s="43"/>
      <c r="QCD122" s="43"/>
      <c r="QCE122" s="43"/>
      <c r="QCF122" s="43"/>
      <c r="QCG122" s="43"/>
      <c r="QCH122" s="43"/>
      <c r="QCI122" s="43"/>
      <c r="QCJ122" s="43"/>
      <c r="QCK122" s="43"/>
      <c r="QCL122" s="43"/>
      <c r="QCM122" s="43"/>
      <c r="QCN122" s="43"/>
      <c r="QCO122" s="43"/>
      <c r="QCP122" s="43"/>
      <c r="QCQ122" s="43"/>
      <c r="QCR122" s="43"/>
      <c r="QCS122" s="43"/>
      <c r="QCT122" s="43"/>
      <c r="QCU122" s="43"/>
      <c r="QCV122" s="43"/>
      <c r="QCW122" s="43"/>
      <c r="QCX122" s="43"/>
      <c r="QCY122" s="43"/>
      <c r="QCZ122" s="43"/>
      <c r="QDA122" s="43"/>
      <c r="QDB122" s="43"/>
      <c r="QDC122" s="43"/>
      <c r="QDD122" s="43"/>
      <c r="QDE122" s="43"/>
      <c r="QDF122" s="43"/>
      <c r="QDG122" s="43"/>
      <c r="QDH122" s="43"/>
      <c r="QDI122" s="43"/>
      <c r="QDJ122" s="43"/>
      <c r="QDK122" s="43"/>
      <c r="QDL122" s="43"/>
      <c r="QDM122" s="43"/>
      <c r="QDN122" s="43"/>
      <c r="QDO122" s="43"/>
      <c r="QDP122" s="43"/>
      <c r="QDQ122" s="43"/>
      <c r="QDR122" s="43"/>
      <c r="QDS122" s="43"/>
      <c r="QDT122" s="43"/>
      <c r="QDU122" s="43"/>
      <c r="QDV122" s="43"/>
      <c r="QDW122" s="43"/>
      <c r="QDX122" s="43"/>
      <c r="QDY122" s="43"/>
      <c r="QDZ122" s="43"/>
      <c r="QEA122" s="43"/>
      <c r="QEB122" s="43"/>
      <c r="QEC122" s="43"/>
      <c r="QED122" s="43"/>
      <c r="QEE122" s="43"/>
      <c r="QEF122" s="43"/>
      <c r="QEG122" s="43"/>
      <c r="QEH122" s="43"/>
      <c r="QEI122" s="43"/>
      <c r="QEJ122" s="43"/>
      <c r="QEK122" s="43"/>
      <c r="QEL122" s="43"/>
      <c r="QEM122" s="43"/>
      <c r="QEN122" s="43"/>
      <c r="QEO122" s="43"/>
      <c r="QEP122" s="43"/>
      <c r="QEQ122" s="43"/>
      <c r="QER122" s="43"/>
      <c r="QES122" s="43"/>
      <c r="QET122" s="43"/>
      <c r="QEU122" s="43"/>
      <c r="QEV122" s="43"/>
      <c r="QEW122" s="43"/>
      <c r="QEX122" s="43"/>
      <c r="QEY122" s="43"/>
      <c r="QEZ122" s="43"/>
      <c r="QFA122" s="43"/>
      <c r="QFB122" s="43"/>
      <c r="QFC122" s="43"/>
      <c r="QFD122" s="43"/>
      <c r="QFE122" s="43"/>
      <c r="QFF122" s="43"/>
      <c r="QFG122" s="43"/>
      <c r="QFH122" s="43"/>
      <c r="QFI122" s="43"/>
      <c r="QFJ122" s="43"/>
      <c r="QFK122" s="43"/>
      <c r="QFL122" s="43"/>
      <c r="QFM122" s="43"/>
      <c r="QFN122" s="43"/>
      <c r="QFO122" s="43"/>
      <c r="QFP122" s="43"/>
      <c r="QFQ122" s="43"/>
      <c r="QFR122" s="43"/>
      <c r="QFS122" s="43"/>
      <c r="QFT122" s="43"/>
      <c r="QFU122" s="43"/>
      <c r="QFV122" s="43"/>
      <c r="QFW122" s="43"/>
      <c r="QFX122" s="43"/>
      <c r="QFY122" s="43"/>
      <c r="QFZ122" s="43"/>
      <c r="QGA122" s="43"/>
      <c r="QGB122" s="43"/>
      <c r="QGC122" s="43"/>
      <c r="QGD122" s="43"/>
      <c r="QGE122" s="43"/>
      <c r="QGF122" s="43"/>
      <c r="QGG122" s="43"/>
      <c r="QGH122" s="43"/>
      <c r="QGI122" s="43"/>
      <c r="QGJ122" s="43"/>
      <c r="QGK122" s="43"/>
      <c r="QGL122" s="43"/>
      <c r="QGM122" s="43"/>
      <c r="QGN122" s="43"/>
      <c r="QGO122" s="43"/>
      <c r="QGP122" s="43"/>
      <c r="QGQ122" s="43"/>
      <c r="QGR122" s="43"/>
      <c r="QGS122" s="43"/>
      <c r="QGT122" s="43"/>
      <c r="QGU122" s="43"/>
      <c r="QGV122" s="43"/>
      <c r="QGW122" s="43"/>
      <c r="QGX122" s="43"/>
      <c r="QGY122" s="43"/>
      <c r="QGZ122" s="43"/>
      <c r="QHA122" s="43"/>
      <c r="QHB122" s="43"/>
      <c r="QHC122" s="43"/>
      <c r="QHD122" s="43"/>
      <c r="QHE122" s="43"/>
      <c r="QHF122" s="43"/>
      <c r="QHG122" s="43"/>
      <c r="QHH122" s="43"/>
      <c r="QHI122" s="43"/>
      <c r="QHJ122" s="43"/>
      <c r="QHK122" s="43"/>
      <c r="QHL122" s="43"/>
      <c r="QHM122" s="43"/>
      <c r="QHN122" s="43"/>
      <c r="QHO122" s="43"/>
      <c r="QHP122" s="43"/>
      <c r="QHQ122" s="43"/>
      <c r="QHR122" s="43"/>
      <c r="QHS122" s="43"/>
      <c r="QHT122" s="43"/>
      <c r="QHU122" s="43"/>
      <c r="QHV122" s="43"/>
      <c r="QHW122" s="43"/>
      <c r="QHX122" s="43"/>
      <c r="QHY122" s="43"/>
      <c r="QHZ122" s="43"/>
      <c r="QIA122" s="43"/>
      <c r="QIB122" s="43"/>
      <c r="QIC122" s="43"/>
      <c r="QID122" s="43"/>
      <c r="QIE122" s="43"/>
      <c r="QIF122" s="43"/>
      <c r="QIG122" s="43"/>
      <c r="QIH122" s="43"/>
      <c r="QII122" s="43"/>
      <c r="QIJ122" s="43"/>
      <c r="QIK122" s="43"/>
      <c r="QIL122" s="43"/>
      <c r="QIM122" s="43"/>
      <c r="QIN122" s="43"/>
      <c r="QIO122" s="43"/>
      <c r="QIP122" s="43"/>
      <c r="QIQ122" s="43"/>
      <c r="QIR122" s="43"/>
      <c r="QIS122" s="43"/>
      <c r="QIT122" s="43"/>
      <c r="QIU122" s="43"/>
      <c r="QIV122" s="43"/>
      <c r="QIW122" s="43"/>
      <c r="QIX122" s="43"/>
      <c r="QIY122" s="43"/>
      <c r="QIZ122" s="43"/>
      <c r="QJA122" s="43"/>
      <c r="QJB122" s="43"/>
      <c r="QJC122" s="43"/>
      <c r="QJD122" s="43"/>
      <c r="QJE122" s="43"/>
      <c r="QJF122" s="43"/>
      <c r="QJG122" s="43"/>
      <c r="QJH122" s="43"/>
      <c r="QJI122" s="43"/>
      <c r="QJJ122" s="43"/>
      <c r="QJK122" s="43"/>
      <c r="QJL122" s="43"/>
      <c r="QJM122" s="43"/>
      <c r="QJN122" s="43"/>
      <c r="QJO122" s="43"/>
      <c r="QJP122" s="43"/>
      <c r="QJQ122" s="43"/>
      <c r="QJR122" s="43"/>
      <c r="QJS122" s="43"/>
      <c r="QJT122" s="43"/>
      <c r="QJU122" s="43"/>
      <c r="QJV122" s="43"/>
      <c r="QJW122" s="43"/>
      <c r="QJX122" s="43"/>
      <c r="QJY122" s="43"/>
      <c r="QJZ122" s="43"/>
      <c r="QKA122" s="43"/>
      <c r="QKB122" s="43"/>
      <c r="QKC122" s="43"/>
      <c r="QKD122" s="43"/>
      <c r="QKE122" s="43"/>
      <c r="QKF122" s="43"/>
      <c r="QKG122" s="43"/>
      <c r="QKH122" s="43"/>
      <c r="QKI122" s="43"/>
      <c r="QKJ122" s="43"/>
      <c r="QKK122" s="43"/>
      <c r="QKL122" s="43"/>
      <c r="QKM122" s="43"/>
      <c r="QKN122" s="43"/>
      <c r="QKO122" s="43"/>
      <c r="QKP122" s="43"/>
      <c r="QKQ122" s="43"/>
      <c r="QKR122" s="43"/>
      <c r="QKS122" s="43"/>
      <c r="QKT122" s="43"/>
      <c r="QKU122" s="43"/>
      <c r="QKV122" s="43"/>
      <c r="QKW122" s="43"/>
      <c r="QKX122" s="43"/>
      <c r="QKY122" s="43"/>
      <c r="QKZ122" s="43"/>
      <c r="QLA122" s="43"/>
      <c r="QLB122" s="43"/>
      <c r="QLC122" s="43"/>
      <c r="QLD122" s="43"/>
      <c r="QLE122" s="43"/>
      <c r="QLF122" s="43"/>
      <c r="QLG122" s="43"/>
      <c r="QLH122" s="43"/>
      <c r="QLI122" s="43"/>
      <c r="QLJ122" s="43"/>
      <c r="QLK122" s="43"/>
      <c r="QLL122" s="43"/>
      <c r="QLM122" s="43"/>
      <c r="QLN122" s="43"/>
      <c r="QLO122" s="43"/>
      <c r="QLP122" s="43"/>
      <c r="QLQ122" s="43"/>
      <c r="QLR122" s="43"/>
      <c r="QLS122" s="43"/>
      <c r="QLT122" s="43"/>
      <c r="QLU122" s="43"/>
      <c r="QLV122" s="43"/>
      <c r="QLW122" s="43"/>
      <c r="QLX122" s="43"/>
      <c r="QLY122" s="43"/>
      <c r="QLZ122" s="43"/>
      <c r="QMA122" s="43"/>
      <c r="QMB122" s="43"/>
      <c r="QMC122" s="43"/>
      <c r="QMD122" s="43"/>
      <c r="QME122" s="43"/>
      <c r="QMF122" s="43"/>
      <c r="QMG122" s="43"/>
      <c r="QMH122" s="43"/>
      <c r="QMI122" s="43"/>
      <c r="QMJ122" s="43"/>
      <c r="QMK122" s="43"/>
      <c r="QML122" s="43"/>
      <c r="QMM122" s="43"/>
      <c r="QMN122" s="43"/>
      <c r="QMO122" s="43"/>
      <c r="QMP122" s="43"/>
      <c r="QMQ122" s="43"/>
      <c r="QMR122" s="43"/>
      <c r="QMS122" s="43"/>
      <c r="QMT122" s="43"/>
      <c r="QMU122" s="43"/>
      <c r="QMV122" s="43"/>
      <c r="QMW122" s="43"/>
      <c r="QMX122" s="43"/>
      <c r="QMY122" s="43"/>
      <c r="QMZ122" s="43"/>
      <c r="QNA122" s="43"/>
      <c r="QNB122" s="43"/>
      <c r="QNC122" s="43"/>
      <c r="QND122" s="43"/>
      <c r="QNE122" s="43"/>
      <c r="QNF122" s="43"/>
      <c r="QNG122" s="43"/>
      <c r="QNH122" s="43"/>
      <c r="QNI122" s="43"/>
      <c r="QNJ122" s="43"/>
      <c r="QNK122" s="43"/>
      <c r="QNL122" s="43"/>
      <c r="QNM122" s="43"/>
      <c r="QNN122" s="43"/>
      <c r="QNO122" s="43"/>
      <c r="QNP122" s="43"/>
      <c r="QNQ122" s="43"/>
      <c r="QNR122" s="43"/>
      <c r="QNS122" s="43"/>
      <c r="QNT122" s="43"/>
      <c r="QNU122" s="43"/>
      <c r="QNV122" s="43"/>
      <c r="QNW122" s="43"/>
      <c r="QNX122" s="43"/>
      <c r="QNY122" s="43"/>
      <c r="QNZ122" s="43"/>
      <c r="QOA122" s="43"/>
      <c r="QOB122" s="43"/>
      <c r="QOC122" s="43"/>
      <c r="QOD122" s="43"/>
      <c r="QOE122" s="43"/>
      <c r="QOF122" s="43"/>
      <c r="QOG122" s="43"/>
      <c r="QOH122" s="43"/>
      <c r="QOI122" s="43"/>
      <c r="QOJ122" s="43"/>
      <c r="QOK122" s="43"/>
      <c r="QOL122" s="43"/>
      <c r="QOM122" s="43"/>
      <c r="QON122" s="43"/>
      <c r="QOO122" s="43"/>
      <c r="QOP122" s="43"/>
      <c r="QOQ122" s="43"/>
      <c r="QOR122" s="43"/>
      <c r="QOS122" s="43"/>
      <c r="QOT122" s="43"/>
      <c r="QOU122" s="43"/>
      <c r="QOV122" s="43"/>
      <c r="QOW122" s="43"/>
      <c r="QOX122" s="43"/>
      <c r="QOY122" s="43"/>
      <c r="QOZ122" s="43"/>
      <c r="QPA122" s="43"/>
      <c r="QPB122" s="43"/>
      <c r="QPC122" s="43"/>
      <c r="QPD122" s="43"/>
      <c r="QPE122" s="43"/>
      <c r="QPF122" s="43"/>
      <c r="QPG122" s="43"/>
      <c r="QPH122" s="43"/>
      <c r="QPI122" s="43"/>
      <c r="QPJ122" s="43"/>
      <c r="QPK122" s="43"/>
      <c r="QPL122" s="43"/>
      <c r="QPM122" s="43"/>
      <c r="QPN122" s="43"/>
      <c r="QPO122" s="43"/>
      <c r="QPP122" s="43"/>
      <c r="QPQ122" s="43"/>
      <c r="QPR122" s="43"/>
      <c r="QPS122" s="43"/>
      <c r="QPT122" s="43"/>
      <c r="QPU122" s="43"/>
      <c r="QPV122" s="43"/>
      <c r="QPW122" s="43"/>
      <c r="QPX122" s="43"/>
      <c r="QPY122" s="43"/>
      <c r="QPZ122" s="43"/>
      <c r="QQA122" s="43"/>
      <c r="QQB122" s="43"/>
      <c r="QQC122" s="43"/>
      <c r="QQD122" s="43"/>
      <c r="QQE122" s="43"/>
      <c r="QQF122" s="43"/>
      <c r="QQG122" s="43"/>
      <c r="QQH122" s="43"/>
      <c r="QQI122" s="43"/>
      <c r="QQJ122" s="43"/>
      <c r="QQK122" s="43"/>
      <c r="QQL122" s="43"/>
      <c r="QQM122" s="43"/>
      <c r="QQN122" s="43"/>
      <c r="QQO122" s="43"/>
      <c r="QQP122" s="43"/>
      <c r="QQQ122" s="43"/>
      <c r="QQR122" s="43"/>
      <c r="QQS122" s="43"/>
      <c r="QQT122" s="43"/>
      <c r="QQU122" s="43"/>
      <c r="QQV122" s="43"/>
      <c r="QQW122" s="43"/>
      <c r="QQX122" s="43"/>
      <c r="QQY122" s="43"/>
      <c r="QQZ122" s="43"/>
      <c r="QRA122" s="43"/>
      <c r="QRB122" s="43"/>
      <c r="QRC122" s="43"/>
      <c r="QRD122" s="43"/>
      <c r="QRE122" s="43"/>
      <c r="QRF122" s="43"/>
      <c r="QRG122" s="43"/>
      <c r="QRH122" s="43"/>
      <c r="QRI122" s="43"/>
      <c r="QRJ122" s="43"/>
      <c r="QRK122" s="43"/>
      <c r="QRL122" s="43"/>
      <c r="QRM122" s="43"/>
      <c r="QRN122" s="43"/>
      <c r="QRO122" s="43"/>
      <c r="QRP122" s="43"/>
      <c r="QRQ122" s="43"/>
      <c r="QRR122" s="43"/>
      <c r="QRS122" s="43"/>
      <c r="QRT122" s="43"/>
      <c r="QRU122" s="43"/>
      <c r="QRV122" s="43"/>
      <c r="QRW122" s="43"/>
      <c r="QRX122" s="43"/>
      <c r="QRY122" s="43"/>
      <c r="QRZ122" s="43"/>
      <c r="QSA122" s="43"/>
      <c r="QSB122" s="43"/>
      <c r="QSC122" s="43"/>
      <c r="QSD122" s="43"/>
      <c r="QSE122" s="43"/>
      <c r="QSF122" s="43"/>
      <c r="QSG122" s="43"/>
      <c r="QSH122" s="43"/>
      <c r="QSI122" s="43"/>
      <c r="QSJ122" s="43"/>
      <c r="QSK122" s="43"/>
      <c r="QSL122" s="43"/>
      <c r="QSM122" s="43"/>
      <c r="QSN122" s="43"/>
      <c r="QSO122" s="43"/>
      <c r="QSP122" s="43"/>
      <c r="QSQ122" s="43"/>
      <c r="QSR122" s="43"/>
      <c r="QSS122" s="43"/>
      <c r="QST122" s="43"/>
      <c r="QSU122" s="43"/>
      <c r="QSV122" s="43"/>
      <c r="QSW122" s="43"/>
      <c r="QSX122" s="43"/>
      <c r="QSY122" s="43"/>
      <c r="QSZ122" s="43"/>
      <c r="QTA122" s="43"/>
      <c r="QTB122" s="43"/>
      <c r="QTC122" s="43"/>
      <c r="QTD122" s="43"/>
      <c r="QTE122" s="43"/>
      <c r="QTF122" s="43"/>
      <c r="QTG122" s="43"/>
      <c r="QTH122" s="43"/>
      <c r="QTI122" s="43"/>
      <c r="QTJ122" s="43"/>
      <c r="QTK122" s="43"/>
      <c r="QTL122" s="43"/>
      <c r="QTM122" s="43"/>
      <c r="QTN122" s="43"/>
      <c r="QTO122" s="43"/>
      <c r="QTP122" s="43"/>
      <c r="QTQ122" s="43"/>
      <c r="QTR122" s="43"/>
      <c r="QTS122" s="43"/>
      <c r="QTT122" s="43"/>
      <c r="QTU122" s="43"/>
      <c r="QTV122" s="43"/>
      <c r="QTW122" s="43"/>
      <c r="QTX122" s="43"/>
      <c r="QTY122" s="43"/>
      <c r="QTZ122" s="43"/>
      <c r="QUA122" s="43"/>
      <c r="QUB122" s="43"/>
      <c r="QUC122" s="43"/>
      <c r="QUD122" s="43"/>
      <c r="QUE122" s="43"/>
      <c r="QUF122" s="43"/>
      <c r="QUG122" s="43"/>
      <c r="QUH122" s="43"/>
      <c r="QUI122" s="43"/>
      <c r="QUJ122" s="43"/>
      <c r="QUK122" s="43"/>
      <c r="QUL122" s="43"/>
      <c r="QUM122" s="43"/>
      <c r="QUN122" s="43"/>
      <c r="QUO122" s="43"/>
      <c r="QUP122" s="43"/>
      <c r="QUQ122" s="43"/>
      <c r="QUR122" s="43"/>
      <c r="QUS122" s="43"/>
      <c r="QUT122" s="43"/>
      <c r="QUU122" s="43"/>
      <c r="QUV122" s="43"/>
      <c r="QUW122" s="43"/>
      <c r="QUX122" s="43"/>
      <c r="QUY122" s="43"/>
      <c r="QUZ122" s="43"/>
      <c r="QVA122" s="43"/>
      <c r="QVB122" s="43"/>
      <c r="QVC122" s="43"/>
      <c r="QVD122" s="43"/>
      <c r="QVE122" s="43"/>
      <c r="QVF122" s="43"/>
      <c r="QVG122" s="43"/>
      <c r="QVH122" s="43"/>
      <c r="QVI122" s="43"/>
      <c r="QVJ122" s="43"/>
      <c r="QVK122" s="43"/>
      <c r="QVL122" s="43"/>
      <c r="QVM122" s="43"/>
      <c r="QVN122" s="43"/>
      <c r="QVO122" s="43"/>
      <c r="QVP122" s="43"/>
      <c r="QVQ122" s="43"/>
      <c r="QVR122" s="43"/>
      <c r="QVS122" s="43"/>
      <c r="QVT122" s="43"/>
      <c r="QVU122" s="43"/>
      <c r="QVV122" s="43"/>
      <c r="QVW122" s="43"/>
      <c r="QVX122" s="43"/>
      <c r="QVY122" s="43"/>
      <c r="QVZ122" s="43"/>
      <c r="QWA122" s="43"/>
      <c r="QWB122" s="43"/>
      <c r="QWC122" s="43"/>
      <c r="QWD122" s="43"/>
      <c r="QWE122" s="43"/>
      <c r="QWF122" s="43"/>
      <c r="QWG122" s="43"/>
      <c r="QWH122" s="43"/>
      <c r="QWI122" s="43"/>
      <c r="QWJ122" s="43"/>
      <c r="QWK122" s="43"/>
      <c r="QWL122" s="43"/>
      <c r="QWM122" s="43"/>
      <c r="QWN122" s="43"/>
      <c r="QWO122" s="43"/>
      <c r="QWP122" s="43"/>
      <c r="QWQ122" s="43"/>
      <c r="QWR122" s="43"/>
      <c r="QWS122" s="43"/>
      <c r="QWT122" s="43"/>
      <c r="QWU122" s="43"/>
      <c r="QWV122" s="43"/>
      <c r="QWW122" s="43"/>
      <c r="QWX122" s="43"/>
      <c r="QWY122" s="43"/>
      <c r="QWZ122" s="43"/>
      <c r="QXA122" s="43"/>
      <c r="QXB122" s="43"/>
      <c r="QXC122" s="43"/>
      <c r="QXD122" s="43"/>
      <c r="QXE122" s="43"/>
      <c r="QXF122" s="43"/>
      <c r="QXG122" s="43"/>
      <c r="QXH122" s="43"/>
      <c r="QXI122" s="43"/>
      <c r="QXJ122" s="43"/>
      <c r="QXK122" s="43"/>
      <c r="QXL122" s="43"/>
      <c r="QXM122" s="43"/>
      <c r="QXN122" s="43"/>
      <c r="QXO122" s="43"/>
      <c r="QXP122" s="43"/>
      <c r="QXQ122" s="43"/>
      <c r="QXR122" s="43"/>
      <c r="QXS122" s="43"/>
      <c r="QXT122" s="43"/>
      <c r="QXU122" s="43"/>
      <c r="QXV122" s="43"/>
      <c r="QXW122" s="43"/>
      <c r="QXX122" s="43"/>
      <c r="QXY122" s="43"/>
      <c r="QXZ122" s="43"/>
      <c r="QYA122" s="43"/>
      <c r="QYB122" s="43"/>
      <c r="QYC122" s="43"/>
      <c r="QYD122" s="43"/>
      <c r="QYE122" s="43"/>
      <c r="QYF122" s="43"/>
      <c r="QYG122" s="43"/>
      <c r="QYH122" s="43"/>
      <c r="QYI122" s="43"/>
      <c r="QYJ122" s="43"/>
      <c r="QYK122" s="43"/>
      <c r="QYL122" s="43"/>
      <c r="QYM122" s="43"/>
      <c r="QYN122" s="43"/>
      <c r="QYO122" s="43"/>
      <c r="QYP122" s="43"/>
      <c r="QYQ122" s="43"/>
      <c r="QYR122" s="43"/>
      <c r="QYS122" s="43"/>
      <c r="QYT122" s="43"/>
      <c r="QYU122" s="43"/>
      <c r="QYV122" s="43"/>
      <c r="QYW122" s="43"/>
      <c r="QYX122" s="43"/>
      <c r="QYY122" s="43"/>
      <c r="QYZ122" s="43"/>
      <c r="QZA122" s="43"/>
      <c r="QZB122" s="43"/>
      <c r="QZC122" s="43"/>
      <c r="QZD122" s="43"/>
      <c r="QZE122" s="43"/>
      <c r="QZF122" s="43"/>
      <c r="QZG122" s="43"/>
      <c r="QZH122" s="43"/>
      <c r="QZI122" s="43"/>
      <c r="QZJ122" s="43"/>
      <c r="QZK122" s="43"/>
      <c r="QZL122" s="43"/>
      <c r="QZM122" s="43"/>
      <c r="QZN122" s="43"/>
      <c r="QZO122" s="43"/>
      <c r="QZP122" s="43"/>
      <c r="QZQ122" s="43"/>
      <c r="QZR122" s="43"/>
      <c r="QZS122" s="43"/>
      <c r="QZT122" s="43"/>
      <c r="QZU122" s="43"/>
      <c r="QZV122" s="43"/>
      <c r="QZW122" s="43"/>
      <c r="QZX122" s="43"/>
      <c r="QZY122" s="43"/>
      <c r="QZZ122" s="43"/>
      <c r="RAA122" s="43"/>
      <c r="RAB122" s="43"/>
      <c r="RAC122" s="43"/>
      <c r="RAD122" s="43"/>
      <c r="RAE122" s="43"/>
      <c r="RAF122" s="43"/>
      <c r="RAG122" s="43"/>
      <c r="RAH122" s="43"/>
      <c r="RAI122" s="43"/>
      <c r="RAJ122" s="43"/>
      <c r="RAK122" s="43"/>
      <c r="RAL122" s="43"/>
      <c r="RAM122" s="43"/>
      <c r="RAN122" s="43"/>
      <c r="RAO122" s="43"/>
      <c r="RAP122" s="43"/>
      <c r="RAQ122" s="43"/>
      <c r="RAR122" s="43"/>
      <c r="RAS122" s="43"/>
      <c r="RAT122" s="43"/>
      <c r="RAU122" s="43"/>
      <c r="RAV122" s="43"/>
      <c r="RAW122" s="43"/>
      <c r="RAX122" s="43"/>
      <c r="RAY122" s="43"/>
      <c r="RAZ122" s="43"/>
      <c r="RBA122" s="43"/>
      <c r="RBB122" s="43"/>
      <c r="RBC122" s="43"/>
      <c r="RBD122" s="43"/>
      <c r="RBE122" s="43"/>
      <c r="RBF122" s="43"/>
      <c r="RBG122" s="43"/>
      <c r="RBH122" s="43"/>
      <c r="RBI122" s="43"/>
      <c r="RBJ122" s="43"/>
      <c r="RBK122" s="43"/>
      <c r="RBL122" s="43"/>
      <c r="RBM122" s="43"/>
      <c r="RBN122" s="43"/>
      <c r="RBO122" s="43"/>
      <c r="RBP122" s="43"/>
      <c r="RBQ122" s="43"/>
      <c r="RBR122" s="43"/>
      <c r="RBS122" s="43"/>
      <c r="RBT122" s="43"/>
      <c r="RBU122" s="43"/>
      <c r="RBV122" s="43"/>
      <c r="RBW122" s="43"/>
      <c r="RBX122" s="43"/>
      <c r="RBY122" s="43"/>
      <c r="RBZ122" s="43"/>
      <c r="RCA122" s="43"/>
      <c r="RCB122" s="43"/>
      <c r="RCC122" s="43"/>
      <c r="RCD122" s="43"/>
      <c r="RCE122" s="43"/>
      <c r="RCF122" s="43"/>
      <c r="RCG122" s="43"/>
      <c r="RCH122" s="43"/>
      <c r="RCI122" s="43"/>
      <c r="RCJ122" s="43"/>
      <c r="RCK122" s="43"/>
      <c r="RCL122" s="43"/>
      <c r="RCM122" s="43"/>
      <c r="RCN122" s="43"/>
      <c r="RCO122" s="43"/>
      <c r="RCP122" s="43"/>
      <c r="RCQ122" s="43"/>
      <c r="RCR122" s="43"/>
      <c r="RCS122" s="43"/>
      <c r="RCT122" s="43"/>
      <c r="RCU122" s="43"/>
      <c r="RCV122" s="43"/>
      <c r="RCW122" s="43"/>
      <c r="RCX122" s="43"/>
      <c r="RCY122" s="43"/>
      <c r="RCZ122" s="43"/>
      <c r="RDA122" s="43"/>
      <c r="RDB122" s="43"/>
      <c r="RDC122" s="43"/>
      <c r="RDD122" s="43"/>
      <c r="RDE122" s="43"/>
      <c r="RDF122" s="43"/>
      <c r="RDG122" s="43"/>
      <c r="RDH122" s="43"/>
      <c r="RDI122" s="43"/>
      <c r="RDJ122" s="43"/>
      <c r="RDK122" s="43"/>
      <c r="RDL122" s="43"/>
      <c r="RDM122" s="43"/>
      <c r="RDN122" s="43"/>
      <c r="RDO122" s="43"/>
      <c r="RDP122" s="43"/>
      <c r="RDQ122" s="43"/>
      <c r="RDR122" s="43"/>
      <c r="RDS122" s="43"/>
      <c r="RDT122" s="43"/>
      <c r="RDU122" s="43"/>
      <c r="RDV122" s="43"/>
      <c r="RDW122" s="43"/>
      <c r="RDX122" s="43"/>
      <c r="RDY122" s="43"/>
      <c r="RDZ122" s="43"/>
      <c r="REA122" s="43"/>
      <c r="REB122" s="43"/>
      <c r="REC122" s="43"/>
      <c r="RED122" s="43"/>
      <c r="REE122" s="43"/>
      <c r="REF122" s="43"/>
      <c r="REG122" s="43"/>
      <c r="REH122" s="43"/>
      <c r="REI122" s="43"/>
      <c r="REJ122" s="43"/>
      <c r="REK122" s="43"/>
      <c r="REL122" s="43"/>
      <c r="REM122" s="43"/>
      <c r="REN122" s="43"/>
      <c r="REO122" s="43"/>
      <c r="REP122" s="43"/>
      <c r="REQ122" s="43"/>
      <c r="RER122" s="43"/>
      <c r="RES122" s="43"/>
      <c r="RET122" s="43"/>
      <c r="REU122" s="43"/>
      <c r="REV122" s="43"/>
      <c r="REW122" s="43"/>
      <c r="REX122" s="43"/>
      <c r="REY122" s="43"/>
      <c r="REZ122" s="43"/>
      <c r="RFA122" s="43"/>
      <c r="RFB122" s="43"/>
      <c r="RFC122" s="43"/>
      <c r="RFD122" s="43"/>
      <c r="RFE122" s="43"/>
      <c r="RFF122" s="43"/>
      <c r="RFG122" s="43"/>
      <c r="RFH122" s="43"/>
      <c r="RFI122" s="43"/>
      <c r="RFJ122" s="43"/>
      <c r="RFK122" s="43"/>
      <c r="RFL122" s="43"/>
      <c r="RFM122" s="43"/>
      <c r="RFN122" s="43"/>
      <c r="RFO122" s="43"/>
      <c r="RFP122" s="43"/>
      <c r="RFQ122" s="43"/>
      <c r="RFR122" s="43"/>
      <c r="RFS122" s="43"/>
      <c r="RFT122" s="43"/>
      <c r="RFU122" s="43"/>
      <c r="RFV122" s="43"/>
      <c r="RFW122" s="43"/>
      <c r="RFX122" s="43"/>
      <c r="RFY122" s="43"/>
      <c r="RFZ122" s="43"/>
      <c r="RGA122" s="43"/>
      <c r="RGB122" s="43"/>
      <c r="RGC122" s="43"/>
      <c r="RGD122" s="43"/>
      <c r="RGE122" s="43"/>
      <c r="RGF122" s="43"/>
      <c r="RGG122" s="43"/>
      <c r="RGH122" s="43"/>
      <c r="RGI122" s="43"/>
      <c r="RGJ122" s="43"/>
      <c r="RGK122" s="43"/>
      <c r="RGL122" s="43"/>
      <c r="RGM122" s="43"/>
      <c r="RGN122" s="43"/>
      <c r="RGO122" s="43"/>
      <c r="RGP122" s="43"/>
      <c r="RGQ122" s="43"/>
      <c r="RGR122" s="43"/>
      <c r="RGS122" s="43"/>
      <c r="RGT122" s="43"/>
      <c r="RGU122" s="43"/>
      <c r="RGV122" s="43"/>
      <c r="RGW122" s="43"/>
      <c r="RGX122" s="43"/>
      <c r="RGY122" s="43"/>
      <c r="RGZ122" s="43"/>
      <c r="RHA122" s="43"/>
      <c r="RHB122" s="43"/>
      <c r="RHC122" s="43"/>
      <c r="RHD122" s="43"/>
      <c r="RHE122" s="43"/>
      <c r="RHF122" s="43"/>
      <c r="RHG122" s="43"/>
      <c r="RHH122" s="43"/>
      <c r="RHI122" s="43"/>
      <c r="RHJ122" s="43"/>
      <c r="RHK122" s="43"/>
      <c r="RHL122" s="43"/>
      <c r="RHM122" s="43"/>
      <c r="RHN122" s="43"/>
      <c r="RHO122" s="43"/>
      <c r="RHP122" s="43"/>
      <c r="RHQ122" s="43"/>
      <c r="RHR122" s="43"/>
      <c r="RHS122" s="43"/>
      <c r="RHT122" s="43"/>
      <c r="RHU122" s="43"/>
      <c r="RHV122" s="43"/>
      <c r="RHW122" s="43"/>
      <c r="RHX122" s="43"/>
      <c r="RHY122" s="43"/>
      <c r="RHZ122" s="43"/>
      <c r="RIA122" s="43"/>
      <c r="RIB122" s="43"/>
      <c r="RIC122" s="43"/>
      <c r="RID122" s="43"/>
      <c r="RIE122" s="43"/>
      <c r="RIF122" s="43"/>
      <c r="RIG122" s="43"/>
      <c r="RIH122" s="43"/>
      <c r="RII122" s="43"/>
      <c r="RIJ122" s="43"/>
      <c r="RIK122" s="43"/>
      <c r="RIL122" s="43"/>
      <c r="RIM122" s="43"/>
      <c r="RIN122" s="43"/>
      <c r="RIO122" s="43"/>
      <c r="RIP122" s="43"/>
      <c r="RIQ122" s="43"/>
      <c r="RIR122" s="43"/>
      <c r="RIS122" s="43"/>
      <c r="RIT122" s="43"/>
      <c r="RIU122" s="43"/>
      <c r="RIV122" s="43"/>
      <c r="RIW122" s="43"/>
      <c r="RIX122" s="43"/>
      <c r="RIY122" s="43"/>
      <c r="RIZ122" s="43"/>
      <c r="RJA122" s="43"/>
      <c r="RJB122" s="43"/>
      <c r="RJC122" s="43"/>
      <c r="RJD122" s="43"/>
      <c r="RJE122" s="43"/>
      <c r="RJF122" s="43"/>
      <c r="RJG122" s="43"/>
      <c r="RJH122" s="43"/>
      <c r="RJI122" s="43"/>
      <c r="RJJ122" s="43"/>
      <c r="RJK122" s="43"/>
      <c r="RJL122" s="43"/>
      <c r="RJM122" s="43"/>
      <c r="RJN122" s="43"/>
      <c r="RJO122" s="43"/>
      <c r="RJP122" s="43"/>
      <c r="RJQ122" s="43"/>
      <c r="RJR122" s="43"/>
      <c r="RJS122" s="43"/>
      <c r="RJT122" s="43"/>
      <c r="RJU122" s="43"/>
      <c r="RJV122" s="43"/>
      <c r="RJW122" s="43"/>
      <c r="RJX122" s="43"/>
      <c r="RJY122" s="43"/>
      <c r="RJZ122" s="43"/>
      <c r="RKA122" s="43"/>
      <c r="RKB122" s="43"/>
      <c r="RKC122" s="43"/>
      <c r="RKD122" s="43"/>
      <c r="RKE122" s="43"/>
      <c r="RKF122" s="43"/>
      <c r="RKG122" s="43"/>
      <c r="RKH122" s="43"/>
      <c r="RKI122" s="43"/>
      <c r="RKJ122" s="43"/>
      <c r="RKK122" s="43"/>
      <c r="RKL122" s="43"/>
      <c r="RKM122" s="43"/>
      <c r="RKN122" s="43"/>
      <c r="RKO122" s="43"/>
      <c r="RKP122" s="43"/>
      <c r="RKQ122" s="43"/>
      <c r="RKR122" s="43"/>
      <c r="RKS122" s="43"/>
      <c r="RKT122" s="43"/>
      <c r="RKU122" s="43"/>
      <c r="RKV122" s="43"/>
      <c r="RKW122" s="43"/>
      <c r="RKX122" s="43"/>
      <c r="RKY122" s="43"/>
      <c r="RKZ122" s="43"/>
      <c r="RLA122" s="43"/>
      <c r="RLB122" s="43"/>
      <c r="RLC122" s="43"/>
      <c r="RLD122" s="43"/>
      <c r="RLE122" s="43"/>
      <c r="RLF122" s="43"/>
      <c r="RLG122" s="43"/>
      <c r="RLH122" s="43"/>
      <c r="RLI122" s="43"/>
      <c r="RLJ122" s="43"/>
      <c r="RLK122" s="43"/>
      <c r="RLL122" s="43"/>
      <c r="RLM122" s="43"/>
      <c r="RLN122" s="43"/>
      <c r="RLO122" s="43"/>
      <c r="RLP122" s="43"/>
      <c r="RLQ122" s="43"/>
      <c r="RLR122" s="43"/>
      <c r="RLS122" s="43"/>
      <c r="RLT122" s="43"/>
      <c r="RLU122" s="43"/>
      <c r="RLV122" s="43"/>
      <c r="RLW122" s="43"/>
      <c r="RLX122" s="43"/>
      <c r="RLY122" s="43"/>
      <c r="RLZ122" s="43"/>
      <c r="RMA122" s="43"/>
      <c r="RMB122" s="43"/>
      <c r="RMC122" s="43"/>
      <c r="RMD122" s="43"/>
      <c r="RME122" s="43"/>
      <c r="RMF122" s="43"/>
      <c r="RMG122" s="43"/>
      <c r="RMH122" s="43"/>
      <c r="RMI122" s="43"/>
      <c r="RMJ122" s="43"/>
      <c r="RMK122" s="43"/>
      <c r="RML122" s="43"/>
      <c r="RMM122" s="43"/>
      <c r="RMN122" s="43"/>
      <c r="RMO122" s="43"/>
      <c r="RMP122" s="43"/>
      <c r="RMQ122" s="43"/>
      <c r="RMR122" s="43"/>
      <c r="RMS122" s="43"/>
      <c r="RMT122" s="43"/>
      <c r="RMU122" s="43"/>
      <c r="RMV122" s="43"/>
      <c r="RMW122" s="43"/>
      <c r="RMX122" s="43"/>
      <c r="RMY122" s="43"/>
      <c r="RMZ122" s="43"/>
      <c r="RNA122" s="43"/>
      <c r="RNB122" s="43"/>
      <c r="RNC122" s="43"/>
      <c r="RND122" s="43"/>
      <c r="RNE122" s="43"/>
      <c r="RNF122" s="43"/>
      <c r="RNG122" s="43"/>
      <c r="RNH122" s="43"/>
      <c r="RNI122" s="43"/>
      <c r="RNJ122" s="43"/>
      <c r="RNK122" s="43"/>
      <c r="RNL122" s="43"/>
      <c r="RNM122" s="43"/>
      <c r="RNN122" s="43"/>
      <c r="RNO122" s="43"/>
      <c r="RNP122" s="43"/>
      <c r="RNQ122" s="43"/>
      <c r="RNR122" s="43"/>
      <c r="RNS122" s="43"/>
      <c r="RNT122" s="43"/>
      <c r="RNU122" s="43"/>
      <c r="RNV122" s="43"/>
      <c r="RNW122" s="43"/>
      <c r="RNX122" s="43"/>
      <c r="RNY122" s="43"/>
      <c r="RNZ122" s="43"/>
      <c r="ROA122" s="43"/>
      <c r="ROB122" s="43"/>
      <c r="ROC122" s="43"/>
      <c r="ROD122" s="43"/>
      <c r="ROE122" s="43"/>
      <c r="ROF122" s="43"/>
      <c r="ROG122" s="43"/>
      <c r="ROH122" s="43"/>
      <c r="ROI122" s="43"/>
      <c r="ROJ122" s="43"/>
      <c r="ROK122" s="43"/>
      <c r="ROL122" s="43"/>
      <c r="ROM122" s="43"/>
      <c r="RON122" s="43"/>
      <c r="ROO122" s="43"/>
      <c r="ROP122" s="43"/>
      <c r="ROQ122" s="43"/>
      <c r="ROR122" s="43"/>
      <c r="ROS122" s="43"/>
      <c r="ROT122" s="43"/>
      <c r="ROU122" s="43"/>
      <c r="ROV122" s="43"/>
      <c r="ROW122" s="43"/>
      <c r="ROX122" s="43"/>
      <c r="ROY122" s="43"/>
      <c r="ROZ122" s="43"/>
      <c r="RPA122" s="43"/>
      <c r="RPB122" s="43"/>
      <c r="RPC122" s="43"/>
      <c r="RPD122" s="43"/>
      <c r="RPE122" s="43"/>
      <c r="RPF122" s="43"/>
      <c r="RPG122" s="43"/>
      <c r="RPH122" s="43"/>
      <c r="RPI122" s="43"/>
      <c r="RPJ122" s="43"/>
      <c r="RPK122" s="43"/>
      <c r="RPL122" s="43"/>
      <c r="RPM122" s="43"/>
      <c r="RPN122" s="43"/>
      <c r="RPO122" s="43"/>
      <c r="RPP122" s="43"/>
      <c r="RPQ122" s="43"/>
      <c r="RPR122" s="43"/>
      <c r="RPS122" s="43"/>
      <c r="RPT122" s="43"/>
      <c r="RPU122" s="43"/>
      <c r="RPV122" s="43"/>
      <c r="RPW122" s="43"/>
      <c r="RPX122" s="43"/>
      <c r="RPY122" s="43"/>
      <c r="RPZ122" s="43"/>
      <c r="RQA122" s="43"/>
      <c r="RQB122" s="43"/>
      <c r="RQC122" s="43"/>
      <c r="RQD122" s="43"/>
      <c r="RQE122" s="43"/>
      <c r="RQF122" s="43"/>
      <c r="RQG122" s="43"/>
      <c r="RQH122" s="43"/>
      <c r="RQI122" s="43"/>
      <c r="RQJ122" s="43"/>
      <c r="RQK122" s="43"/>
      <c r="RQL122" s="43"/>
      <c r="RQM122" s="43"/>
      <c r="RQN122" s="43"/>
      <c r="RQO122" s="43"/>
      <c r="RQP122" s="43"/>
      <c r="RQQ122" s="43"/>
      <c r="RQR122" s="43"/>
      <c r="RQS122" s="43"/>
      <c r="RQT122" s="43"/>
      <c r="RQU122" s="43"/>
      <c r="RQV122" s="43"/>
      <c r="RQW122" s="43"/>
      <c r="RQX122" s="43"/>
      <c r="RQY122" s="43"/>
      <c r="RQZ122" s="43"/>
      <c r="RRA122" s="43"/>
      <c r="RRB122" s="43"/>
      <c r="RRC122" s="43"/>
      <c r="RRD122" s="43"/>
      <c r="RRE122" s="43"/>
      <c r="RRF122" s="43"/>
      <c r="RRG122" s="43"/>
      <c r="RRH122" s="43"/>
      <c r="RRI122" s="43"/>
      <c r="RRJ122" s="43"/>
      <c r="RRK122" s="43"/>
      <c r="RRL122" s="43"/>
      <c r="RRM122" s="43"/>
      <c r="RRN122" s="43"/>
      <c r="RRO122" s="43"/>
      <c r="RRP122" s="43"/>
      <c r="RRQ122" s="43"/>
      <c r="RRR122" s="43"/>
      <c r="RRS122" s="43"/>
      <c r="RRT122" s="43"/>
      <c r="RRU122" s="43"/>
      <c r="RRV122" s="43"/>
      <c r="RRW122" s="43"/>
      <c r="RRX122" s="43"/>
      <c r="RRY122" s="43"/>
      <c r="RRZ122" s="43"/>
      <c r="RSA122" s="43"/>
      <c r="RSB122" s="43"/>
      <c r="RSC122" s="43"/>
      <c r="RSD122" s="43"/>
      <c r="RSE122" s="43"/>
      <c r="RSF122" s="43"/>
      <c r="RSG122" s="43"/>
      <c r="RSH122" s="43"/>
      <c r="RSI122" s="43"/>
      <c r="RSJ122" s="43"/>
      <c r="RSK122" s="43"/>
      <c r="RSL122" s="43"/>
      <c r="RSM122" s="43"/>
      <c r="RSN122" s="43"/>
      <c r="RSO122" s="43"/>
      <c r="RSP122" s="43"/>
      <c r="RSQ122" s="43"/>
      <c r="RSR122" s="43"/>
      <c r="RSS122" s="43"/>
      <c r="RST122" s="43"/>
      <c r="RSU122" s="43"/>
      <c r="RSV122" s="43"/>
      <c r="RSW122" s="43"/>
      <c r="RSX122" s="43"/>
      <c r="RSY122" s="43"/>
      <c r="RSZ122" s="43"/>
      <c r="RTA122" s="43"/>
      <c r="RTB122" s="43"/>
      <c r="RTC122" s="43"/>
      <c r="RTD122" s="43"/>
      <c r="RTE122" s="43"/>
      <c r="RTF122" s="43"/>
      <c r="RTG122" s="43"/>
      <c r="RTH122" s="43"/>
      <c r="RTI122" s="43"/>
      <c r="RTJ122" s="43"/>
      <c r="RTK122" s="43"/>
      <c r="RTL122" s="43"/>
      <c r="RTM122" s="43"/>
      <c r="RTN122" s="43"/>
      <c r="RTO122" s="43"/>
      <c r="RTP122" s="43"/>
      <c r="RTQ122" s="43"/>
      <c r="RTR122" s="43"/>
      <c r="RTS122" s="43"/>
      <c r="RTT122" s="43"/>
      <c r="RTU122" s="43"/>
      <c r="RTV122" s="43"/>
      <c r="RTW122" s="43"/>
      <c r="RTX122" s="43"/>
      <c r="RTY122" s="43"/>
      <c r="RTZ122" s="43"/>
      <c r="RUA122" s="43"/>
      <c r="RUB122" s="43"/>
      <c r="RUC122" s="43"/>
      <c r="RUD122" s="43"/>
      <c r="RUE122" s="43"/>
      <c r="RUF122" s="43"/>
      <c r="RUG122" s="43"/>
      <c r="RUH122" s="43"/>
      <c r="RUI122" s="43"/>
      <c r="RUJ122" s="43"/>
      <c r="RUK122" s="43"/>
      <c r="RUL122" s="43"/>
      <c r="RUM122" s="43"/>
      <c r="RUN122" s="43"/>
      <c r="RUO122" s="43"/>
      <c r="RUP122" s="43"/>
      <c r="RUQ122" s="43"/>
      <c r="RUR122" s="43"/>
      <c r="RUS122" s="43"/>
      <c r="RUT122" s="43"/>
      <c r="RUU122" s="43"/>
      <c r="RUV122" s="43"/>
      <c r="RUW122" s="43"/>
      <c r="RUX122" s="43"/>
      <c r="RUY122" s="43"/>
      <c r="RUZ122" s="43"/>
      <c r="RVA122" s="43"/>
      <c r="RVB122" s="43"/>
      <c r="RVC122" s="43"/>
      <c r="RVD122" s="43"/>
      <c r="RVE122" s="43"/>
      <c r="RVF122" s="43"/>
      <c r="RVG122" s="43"/>
      <c r="RVH122" s="43"/>
      <c r="RVI122" s="43"/>
      <c r="RVJ122" s="43"/>
      <c r="RVK122" s="43"/>
      <c r="RVL122" s="43"/>
      <c r="RVM122" s="43"/>
      <c r="RVN122" s="43"/>
      <c r="RVO122" s="43"/>
      <c r="RVP122" s="43"/>
      <c r="RVQ122" s="43"/>
      <c r="RVR122" s="43"/>
      <c r="RVS122" s="43"/>
      <c r="RVT122" s="43"/>
      <c r="RVU122" s="43"/>
      <c r="RVV122" s="43"/>
      <c r="RVW122" s="43"/>
      <c r="RVX122" s="43"/>
      <c r="RVY122" s="43"/>
      <c r="RVZ122" s="43"/>
      <c r="RWA122" s="43"/>
      <c r="RWB122" s="43"/>
      <c r="RWC122" s="43"/>
      <c r="RWD122" s="43"/>
      <c r="RWE122" s="43"/>
      <c r="RWF122" s="43"/>
      <c r="RWG122" s="43"/>
      <c r="RWH122" s="43"/>
      <c r="RWI122" s="43"/>
      <c r="RWJ122" s="43"/>
      <c r="RWK122" s="43"/>
      <c r="RWL122" s="43"/>
      <c r="RWM122" s="43"/>
      <c r="RWN122" s="43"/>
      <c r="RWO122" s="43"/>
      <c r="RWP122" s="43"/>
      <c r="RWQ122" s="43"/>
      <c r="RWR122" s="43"/>
      <c r="RWS122" s="43"/>
      <c r="RWT122" s="43"/>
      <c r="RWU122" s="43"/>
      <c r="RWV122" s="43"/>
      <c r="RWW122" s="43"/>
      <c r="RWX122" s="43"/>
      <c r="RWY122" s="43"/>
      <c r="RWZ122" s="43"/>
      <c r="RXA122" s="43"/>
      <c r="RXB122" s="43"/>
      <c r="RXC122" s="43"/>
      <c r="RXD122" s="43"/>
      <c r="RXE122" s="43"/>
      <c r="RXF122" s="43"/>
      <c r="RXG122" s="43"/>
      <c r="RXH122" s="43"/>
      <c r="RXI122" s="43"/>
      <c r="RXJ122" s="43"/>
      <c r="RXK122" s="43"/>
      <c r="RXL122" s="43"/>
      <c r="RXM122" s="43"/>
      <c r="RXN122" s="43"/>
      <c r="RXO122" s="43"/>
      <c r="RXP122" s="43"/>
      <c r="RXQ122" s="43"/>
      <c r="RXR122" s="43"/>
      <c r="RXS122" s="43"/>
      <c r="RXT122" s="43"/>
      <c r="RXU122" s="43"/>
      <c r="RXV122" s="43"/>
      <c r="RXW122" s="43"/>
      <c r="RXX122" s="43"/>
      <c r="RXY122" s="43"/>
      <c r="RXZ122" s="43"/>
      <c r="RYA122" s="43"/>
      <c r="RYB122" s="43"/>
      <c r="RYC122" s="43"/>
      <c r="RYD122" s="43"/>
      <c r="RYE122" s="43"/>
      <c r="RYF122" s="43"/>
      <c r="RYG122" s="43"/>
      <c r="RYH122" s="43"/>
      <c r="RYI122" s="43"/>
      <c r="RYJ122" s="43"/>
      <c r="RYK122" s="43"/>
      <c r="RYL122" s="43"/>
      <c r="RYM122" s="43"/>
      <c r="RYN122" s="43"/>
      <c r="RYO122" s="43"/>
      <c r="RYP122" s="43"/>
      <c r="RYQ122" s="43"/>
      <c r="RYR122" s="43"/>
      <c r="RYS122" s="43"/>
      <c r="RYT122" s="43"/>
      <c r="RYU122" s="43"/>
      <c r="RYV122" s="43"/>
      <c r="RYW122" s="43"/>
      <c r="RYX122" s="43"/>
      <c r="RYY122" s="43"/>
      <c r="RYZ122" s="43"/>
      <c r="RZA122" s="43"/>
      <c r="RZB122" s="43"/>
      <c r="RZC122" s="43"/>
      <c r="RZD122" s="43"/>
      <c r="RZE122" s="43"/>
      <c r="RZF122" s="43"/>
      <c r="RZG122" s="43"/>
      <c r="RZH122" s="43"/>
      <c r="RZI122" s="43"/>
      <c r="RZJ122" s="43"/>
      <c r="RZK122" s="43"/>
      <c r="RZL122" s="43"/>
      <c r="RZM122" s="43"/>
      <c r="RZN122" s="43"/>
      <c r="RZO122" s="43"/>
      <c r="RZP122" s="43"/>
      <c r="RZQ122" s="43"/>
      <c r="RZR122" s="43"/>
      <c r="RZS122" s="43"/>
      <c r="RZT122" s="43"/>
      <c r="RZU122" s="43"/>
      <c r="RZV122" s="43"/>
      <c r="RZW122" s="43"/>
      <c r="RZX122" s="43"/>
      <c r="RZY122" s="43"/>
      <c r="RZZ122" s="43"/>
      <c r="SAA122" s="43"/>
      <c r="SAB122" s="43"/>
      <c r="SAC122" s="43"/>
      <c r="SAD122" s="43"/>
      <c r="SAE122" s="43"/>
      <c r="SAF122" s="43"/>
      <c r="SAG122" s="43"/>
      <c r="SAH122" s="43"/>
      <c r="SAI122" s="43"/>
      <c r="SAJ122" s="43"/>
      <c r="SAK122" s="43"/>
      <c r="SAL122" s="43"/>
      <c r="SAM122" s="43"/>
      <c r="SAN122" s="43"/>
      <c r="SAO122" s="43"/>
      <c r="SAP122" s="43"/>
      <c r="SAQ122" s="43"/>
      <c r="SAR122" s="43"/>
      <c r="SAS122" s="43"/>
      <c r="SAT122" s="43"/>
      <c r="SAU122" s="43"/>
      <c r="SAV122" s="43"/>
      <c r="SAW122" s="43"/>
      <c r="SAX122" s="43"/>
      <c r="SAY122" s="43"/>
      <c r="SAZ122" s="43"/>
      <c r="SBA122" s="43"/>
      <c r="SBB122" s="43"/>
      <c r="SBC122" s="43"/>
      <c r="SBD122" s="43"/>
      <c r="SBE122" s="43"/>
      <c r="SBF122" s="43"/>
      <c r="SBG122" s="43"/>
      <c r="SBH122" s="43"/>
      <c r="SBI122" s="43"/>
      <c r="SBJ122" s="43"/>
      <c r="SBK122" s="43"/>
      <c r="SBL122" s="43"/>
      <c r="SBM122" s="43"/>
      <c r="SBN122" s="43"/>
      <c r="SBO122" s="43"/>
      <c r="SBP122" s="43"/>
      <c r="SBQ122" s="43"/>
      <c r="SBR122" s="43"/>
      <c r="SBS122" s="43"/>
      <c r="SBT122" s="43"/>
      <c r="SBU122" s="43"/>
      <c r="SBV122" s="43"/>
      <c r="SBW122" s="43"/>
      <c r="SBX122" s="43"/>
      <c r="SBY122" s="43"/>
      <c r="SBZ122" s="43"/>
      <c r="SCA122" s="43"/>
      <c r="SCB122" s="43"/>
      <c r="SCC122" s="43"/>
      <c r="SCD122" s="43"/>
      <c r="SCE122" s="43"/>
      <c r="SCF122" s="43"/>
      <c r="SCG122" s="43"/>
      <c r="SCH122" s="43"/>
      <c r="SCI122" s="43"/>
      <c r="SCJ122" s="43"/>
      <c r="SCK122" s="43"/>
      <c r="SCL122" s="43"/>
      <c r="SCM122" s="43"/>
      <c r="SCN122" s="43"/>
      <c r="SCO122" s="43"/>
      <c r="SCP122" s="43"/>
      <c r="SCQ122" s="43"/>
      <c r="SCR122" s="43"/>
      <c r="SCS122" s="43"/>
      <c r="SCT122" s="43"/>
      <c r="SCU122" s="43"/>
      <c r="SCV122" s="43"/>
      <c r="SCW122" s="43"/>
      <c r="SCX122" s="43"/>
      <c r="SCY122" s="43"/>
      <c r="SCZ122" s="43"/>
      <c r="SDA122" s="43"/>
      <c r="SDB122" s="43"/>
      <c r="SDC122" s="43"/>
      <c r="SDD122" s="43"/>
      <c r="SDE122" s="43"/>
      <c r="SDF122" s="43"/>
      <c r="SDG122" s="43"/>
      <c r="SDH122" s="43"/>
      <c r="SDI122" s="43"/>
      <c r="SDJ122" s="43"/>
      <c r="SDK122" s="43"/>
      <c r="SDL122" s="43"/>
      <c r="SDM122" s="43"/>
      <c r="SDN122" s="43"/>
      <c r="SDO122" s="43"/>
      <c r="SDP122" s="43"/>
      <c r="SDQ122" s="43"/>
      <c r="SDR122" s="43"/>
      <c r="SDS122" s="43"/>
      <c r="SDT122" s="43"/>
      <c r="SDU122" s="43"/>
      <c r="SDV122" s="43"/>
      <c r="SDW122" s="43"/>
      <c r="SDX122" s="43"/>
      <c r="SDY122" s="43"/>
      <c r="SDZ122" s="43"/>
      <c r="SEA122" s="43"/>
      <c r="SEB122" s="43"/>
      <c r="SEC122" s="43"/>
      <c r="SED122" s="43"/>
      <c r="SEE122" s="43"/>
      <c r="SEF122" s="43"/>
      <c r="SEG122" s="43"/>
      <c r="SEH122" s="43"/>
      <c r="SEI122" s="43"/>
      <c r="SEJ122" s="43"/>
      <c r="SEK122" s="43"/>
      <c r="SEL122" s="43"/>
      <c r="SEM122" s="43"/>
      <c r="SEN122" s="43"/>
      <c r="SEO122" s="43"/>
      <c r="SEP122" s="43"/>
      <c r="SEQ122" s="43"/>
      <c r="SER122" s="43"/>
      <c r="SES122" s="43"/>
      <c r="SET122" s="43"/>
      <c r="SEU122" s="43"/>
      <c r="SEV122" s="43"/>
      <c r="SEW122" s="43"/>
      <c r="SEX122" s="43"/>
      <c r="SEY122" s="43"/>
      <c r="SEZ122" s="43"/>
      <c r="SFA122" s="43"/>
      <c r="SFB122" s="43"/>
      <c r="SFC122" s="43"/>
      <c r="SFD122" s="43"/>
      <c r="SFE122" s="43"/>
      <c r="SFF122" s="43"/>
      <c r="SFG122" s="43"/>
      <c r="SFH122" s="43"/>
      <c r="SFI122" s="43"/>
      <c r="SFJ122" s="43"/>
      <c r="SFK122" s="43"/>
      <c r="SFL122" s="43"/>
      <c r="SFM122" s="43"/>
      <c r="SFN122" s="43"/>
      <c r="SFO122" s="43"/>
      <c r="SFP122" s="43"/>
      <c r="SFQ122" s="43"/>
      <c r="SFR122" s="43"/>
      <c r="SFS122" s="43"/>
      <c r="SFT122" s="43"/>
      <c r="SFU122" s="43"/>
      <c r="SFV122" s="43"/>
      <c r="SFW122" s="43"/>
      <c r="SFX122" s="43"/>
      <c r="SFY122" s="43"/>
      <c r="SFZ122" s="43"/>
      <c r="SGA122" s="43"/>
      <c r="SGB122" s="43"/>
      <c r="SGC122" s="43"/>
      <c r="SGD122" s="43"/>
      <c r="SGE122" s="43"/>
      <c r="SGF122" s="43"/>
      <c r="SGG122" s="43"/>
      <c r="SGH122" s="43"/>
      <c r="SGI122" s="43"/>
      <c r="SGJ122" s="43"/>
      <c r="SGK122" s="43"/>
      <c r="SGL122" s="43"/>
      <c r="SGM122" s="43"/>
      <c r="SGN122" s="43"/>
      <c r="SGO122" s="43"/>
      <c r="SGP122" s="43"/>
      <c r="SGQ122" s="43"/>
      <c r="SGR122" s="43"/>
      <c r="SGS122" s="43"/>
      <c r="SGT122" s="43"/>
      <c r="SGU122" s="43"/>
      <c r="SGV122" s="43"/>
      <c r="SGW122" s="43"/>
      <c r="SGX122" s="43"/>
      <c r="SGY122" s="43"/>
      <c r="SGZ122" s="43"/>
      <c r="SHA122" s="43"/>
      <c r="SHB122" s="43"/>
      <c r="SHC122" s="43"/>
      <c r="SHD122" s="43"/>
      <c r="SHE122" s="43"/>
      <c r="SHF122" s="43"/>
      <c r="SHG122" s="43"/>
      <c r="SHH122" s="43"/>
      <c r="SHI122" s="43"/>
      <c r="SHJ122" s="43"/>
      <c r="SHK122" s="43"/>
      <c r="SHL122" s="43"/>
      <c r="SHM122" s="43"/>
      <c r="SHN122" s="43"/>
      <c r="SHO122" s="43"/>
      <c r="SHP122" s="43"/>
      <c r="SHQ122" s="43"/>
      <c r="SHR122" s="43"/>
      <c r="SHS122" s="43"/>
      <c r="SHT122" s="43"/>
      <c r="SHU122" s="43"/>
      <c r="SHV122" s="43"/>
      <c r="SHW122" s="43"/>
      <c r="SHX122" s="43"/>
      <c r="SHY122" s="43"/>
      <c r="SHZ122" s="43"/>
      <c r="SIA122" s="43"/>
      <c r="SIB122" s="43"/>
      <c r="SIC122" s="43"/>
      <c r="SID122" s="43"/>
      <c r="SIE122" s="43"/>
      <c r="SIF122" s="43"/>
      <c r="SIG122" s="43"/>
      <c r="SIH122" s="43"/>
      <c r="SII122" s="43"/>
      <c r="SIJ122" s="43"/>
      <c r="SIK122" s="43"/>
      <c r="SIL122" s="43"/>
      <c r="SIM122" s="43"/>
      <c r="SIN122" s="43"/>
      <c r="SIO122" s="43"/>
      <c r="SIP122" s="43"/>
      <c r="SIQ122" s="43"/>
      <c r="SIR122" s="43"/>
      <c r="SIS122" s="43"/>
      <c r="SIT122" s="43"/>
      <c r="SIU122" s="43"/>
      <c r="SIV122" s="43"/>
      <c r="SIW122" s="43"/>
      <c r="SIX122" s="43"/>
      <c r="SIY122" s="43"/>
      <c r="SIZ122" s="43"/>
      <c r="SJA122" s="43"/>
      <c r="SJB122" s="43"/>
      <c r="SJC122" s="43"/>
      <c r="SJD122" s="43"/>
      <c r="SJE122" s="43"/>
      <c r="SJF122" s="43"/>
      <c r="SJG122" s="43"/>
      <c r="SJH122" s="43"/>
      <c r="SJI122" s="43"/>
      <c r="SJJ122" s="43"/>
      <c r="SJK122" s="43"/>
      <c r="SJL122" s="43"/>
      <c r="SJM122" s="43"/>
      <c r="SJN122" s="43"/>
      <c r="SJO122" s="43"/>
      <c r="SJP122" s="43"/>
      <c r="SJQ122" s="43"/>
      <c r="SJR122" s="43"/>
      <c r="SJS122" s="43"/>
      <c r="SJT122" s="43"/>
      <c r="SJU122" s="43"/>
      <c r="SJV122" s="43"/>
      <c r="SJW122" s="43"/>
      <c r="SJX122" s="43"/>
      <c r="SJY122" s="43"/>
      <c r="SJZ122" s="43"/>
      <c r="SKA122" s="43"/>
      <c r="SKB122" s="43"/>
      <c r="SKC122" s="43"/>
      <c r="SKD122" s="43"/>
      <c r="SKE122" s="43"/>
      <c r="SKF122" s="43"/>
      <c r="SKG122" s="43"/>
      <c r="SKH122" s="43"/>
      <c r="SKI122" s="43"/>
      <c r="SKJ122" s="43"/>
      <c r="SKK122" s="43"/>
      <c r="SKL122" s="43"/>
      <c r="SKM122" s="43"/>
      <c r="SKN122" s="43"/>
      <c r="SKO122" s="43"/>
      <c r="SKP122" s="43"/>
      <c r="SKQ122" s="43"/>
      <c r="SKR122" s="43"/>
      <c r="SKS122" s="43"/>
      <c r="SKT122" s="43"/>
      <c r="SKU122" s="43"/>
      <c r="SKV122" s="43"/>
      <c r="SKW122" s="43"/>
      <c r="SKX122" s="43"/>
      <c r="SKY122" s="43"/>
      <c r="SKZ122" s="43"/>
      <c r="SLA122" s="43"/>
      <c r="SLB122" s="43"/>
      <c r="SLC122" s="43"/>
      <c r="SLD122" s="43"/>
      <c r="SLE122" s="43"/>
      <c r="SLF122" s="43"/>
      <c r="SLG122" s="43"/>
      <c r="SLH122" s="43"/>
      <c r="SLI122" s="43"/>
      <c r="SLJ122" s="43"/>
      <c r="SLK122" s="43"/>
      <c r="SLL122" s="43"/>
      <c r="SLM122" s="43"/>
      <c r="SLN122" s="43"/>
      <c r="SLO122" s="43"/>
      <c r="SLP122" s="43"/>
      <c r="SLQ122" s="43"/>
      <c r="SLR122" s="43"/>
      <c r="SLS122" s="43"/>
      <c r="SLT122" s="43"/>
      <c r="SLU122" s="43"/>
      <c r="SLV122" s="43"/>
      <c r="SLW122" s="43"/>
      <c r="SLX122" s="43"/>
      <c r="SLY122" s="43"/>
      <c r="SLZ122" s="43"/>
      <c r="SMA122" s="43"/>
      <c r="SMB122" s="43"/>
      <c r="SMC122" s="43"/>
      <c r="SMD122" s="43"/>
      <c r="SME122" s="43"/>
      <c r="SMF122" s="43"/>
      <c r="SMG122" s="43"/>
      <c r="SMH122" s="43"/>
      <c r="SMI122" s="43"/>
      <c r="SMJ122" s="43"/>
      <c r="SMK122" s="43"/>
      <c r="SML122" s="43"/>
      <c r="SMM122" s="43"/>
      <c r="SMN122" s="43"/>
      <c r="SMO122" s="43"/>
      <c r="SMP122" s="43"/>
      <c r="SMQ122" s="43"/>
      <c r="SMR122" s="43"/>
      <c r="SMS122" s="43"/>
      <c r="SMT122" s="43"/>
      <c r="SMU122" s="43"/>
      <c r="SMV122" s="43"/>
      <c r="SMW122" s="43"/>
      <c r="SMX122" s="43"/>
      <c r="SMY122" s="43"/>
      <c r="SMZ122" s="43"/>
      <c r="SNA122" s="43"/>
      <c r="SNB122" s="43"/>
      <c r="SNC122" s="43"/>
      <c r="SND122" s="43"/>
      <c r="SNE122" s="43"/>
      <c r="SNF122" s="43"/>
      <c r="SNG122" s="43"/>
      <c r="SNH122" s="43"/>
      <c r="SNI122" s="43"/>
      <c r="SNJ122" s="43"/>
      <c r="SNK122" s="43"/>
      <c r="SNL122" s="43"/>
      <c r="SNM122" s="43"/>
      <c r="SNN122" s="43"/>
      <c r="SNO122" s="43"/>
      <c r="SNP122" s="43"/>
      <c r="SNQ122" s="43"/>
      <c r="SNR122" s="43"/>
      <c r="SNS122" s="43"/>
      <c r="SNT122" s="43"/>
      <c r="SNU122" s="43"/>
      <c r="SNV122" s="43"/>
      <c r="SNW122" s="43"/>
      <c r="SNX122" s="43"/>
      <c r="SNY122" s="43"/>
      <c r="SNZ122" s="43"/>
      <c r="SOA122" s="43"/>
      <c r="SOB122" s="43"/>
      <c r="SOC122" s="43"/>
      <c r="SOD122" s="43"/>
      <c r="SOE122" s="43"/>
      <c r="SOF122" s="43"/>
      <c r="SOG122" s="43"/>
      <c r="SOH122" s="43"/>
      <c r="SOI122" s="43"/>
      <c r="SOJ122" s="43"/>
      <c r="SOK122" s="43"/>
      <c r="SOL122" s="43"/>
      <c r="SOM122" s="43"/>
      <c r="SON122" s="43"/>
      <c r="SOO122" s="43"/>
      <c r="SOP122" s="43"/>
      <c r="SOQ122" s="43"/>
      <c r="SOR122" s="43"/>
      <c r="SOS122" s="43"/>
      <c r="SOT122" s="43"/>
      <c r="SOU122" s="43"/>
      <c r="SOV122" s="43"/>
      <c r="SOW122" s="43"/>
      <c r="SOX122" s="43"/>
      <c r="SOY122" s="43"/>
      <c r="SOZ122" s="43"/>
      <c r="SPA122" s="43"/>
      <c r="SPB122" s="43"/>
      <c r="SPC122" s="43"/>
      <c r="SPD122" s="43"/>
      <c r="SPE122" s="43"/>
      <c r="SPF122" s="43"/>
      <c r="SPG122" s="43"/>
      <c r="SPH122" s="43"/>
      <c r="SPI122" s="43"/>
      <c r="SPJ122" s="43"/>
      <c r="SPK122" s="43"/>
      <c r="SPL122" s="43"/>
      <c r="SPM122" s="43"/>
      <c r="SPN122" s="43"/>
      <c r="SPO122" s="43"/>
      <c r="SPP122" s="43"/>
      <c r="SPQ122" s="43"/>
      <c r="SPR122" s="43"/>
      <c r="SPS122" s="43"/>
      <c r="SPT122" s="43"/>
      <c r="SPU122" s="43"/>
      <c r="SPV122" s="43"/>
      <c r="SPW122" s="43"/>
      <c r="SPX122" s="43"/>
      <c r="SPY122" s="43"/>
      <c r="SPZ122" s="43"/>
      <c r="SQA122" s="43"/>
      <c r="SQB122" s="43"/>
      <c r="SQC122" s="43"/>
      <c r="SQD122" s="43"/>
      <c r="SQE122" s="43"/>
      <c r="SQF122" s="43"/>
      <c r="SQG122" s="43"/>
      <c r="SQH122" s="43"/>
      <c r="SQI122" s="43"/>
      <c r="SQJ122" s="43"/>
      <c r="SQK122" s="43"/>
      <c r="SQL122" s="43"/>
      <c r="SQM122" s="43"/>
      <c r="SQN122" s="43"/>
      <c r="SQO122" s="43"/>
      <c r="SQP122" s="43"/>
      <c r="SQQ122" s="43"/>
      <c r="SQR122" s="43"/>
      <c r="SQS122" s="43"/>
      <c r="SQT122" s="43"/>
      <c r="SQU122" s="43"/>
      <c r="SQV122" s="43"/>
      <c r="SQW122" s="43"/>
      <c r="SQX122" s="43"/>
      <c r="SQY122" s="43"/>
      <c r="SQZ122" s="43"/>
      <c r="SRA122" s="43"/>
      <c r="SRB122" s="43"/>
      <c r="SRC122" s="43"/>
      <c r="SRD122" s="43"/>
      <c r="SRE122" s="43"/>
      <c r="SRF122" s="43"/>
      <c r="SRG122" s="43"/>
      <c r="SRH122" s="43"/>
      <c r="SRI122" s="43"/>
      <c r="SRJ122" s="43"/>
      <c r="SRK122" s="43"/>
      <c r="SRL122" s="43"/>
      <c r="SRM122" s="43"/>
      <c r="SRN122" s="43"/>
      <c r="SRO122" s="43"/>
      <c r="SRP122" s="43"/>
      <c r="SRQ122" s="43"/>
      <c r="SRR122" s="43"/>
      <c r="SRS122" s="43"/>
      <c r="SRT122" s="43"/>
      <c r="SRU122" s="43"/>
      <c r="SRV122" s="43"/>
      <c r="SRW122" s="43"/>
      <c r="SRX122" s="43"/>
      <c r="SRY122" s="43"/>
      <c r="SRZ122" s="43"/>
      <c r="SSA122" s="43"/>
      <c r="SSB122" s="43"/>
      <c r="SSC122" s="43"/>
      <c r="SSD122" s="43"/>
      <c r="SSE122" s="43"/>
      <c r="SSF122" s="43"/>
      <c r="SSG122" s="43"/>
      <c r="SSH122" s="43"/>
      <c r="SSI122" s="43"/>
      <c r="SSJ122" s="43"/>
      <c r="SSK122" s="43"/>
      <c r="SSL122" s="43"/>
      <c r="SSM122" s="43"/>
      <c r="SSN122" s="43"/>
      <c r="SSO122" s="43"/>
      <c r="SSP122" s="43"/>
      <c r="SSQ122" s="43"/>
      <c r="SSR122" s="43"/>
      <c r="SSS122" s="43"/>
      <c r="SST122" s="43"/>
      <c r="SSU122" s="43"/>
      <c r="SSV122" s="43"/>
      <c r="SSW122" s="43"/>
      <c r="SSX122" s="43"/>
      <c r="SSY122" s="43"/>
      <c r="SSZ122" s="43"/>
      <c r="STA122" s="43"/>
      <c r="STB122" s="43"/>
      <c r="STC122" s="43"/>
      <c r="STD122" s="43"/>
      <c r="STE122" s="43"/>
      <c r="STF122" s="43"/>
      <c r="STG122" s="43"/>
      <c r="STH122" s="43"/>
      <c r="STI122" s="43"/>
      <c r="STJ122" s="43"/>
      <c r="STK122" s="43"/>
      <c r="STL122" s="43"/>
      <c r="STM122" s="43"/>
      <c r="STN122" s="43"/>
      <c r="STO122" s="43"/>
      <c r="STP122" s="43"/>
      <c r="STQ122" s="43"/>
      <c r="STR122" s="43"/>
      <c r="STS122" s="43"/>
      <c r="STT122" s="43"/>
      <c r="STU122" s="43"/>
      <c r="STV122" s="43"/>
      <c r="STW122" s="43"/>
      <c r="STX122" s="43"/>
      <c r="STY122" s="43"/>
      <c r="STZ122" s="43"/>
      <c r="SUA122" s="43"/>
      <c r="SUB122" s="43"/>
      <c r="SUC122" s="43"/>
      <c r="SUD122" s="43"/>
      <c r="SUE122" s="43"/>
      <c r="SUF122" s="43"/>
      <c r="SUG122" s="43"/>
      <c r="SUH122" s="43"/>
      <c r="SUI122" s="43"/>
      <c r="SUJ122" s="43"/>
      <c r="SUK122" s="43"/>
      <c r="SUL122" s="43"/>
      <c r="SUM122" s="43"/>
      <c r="SUN122" s="43"/>
      <c r="SUO122" s="43"/>
      <c r="SUP122" s="43"/>
      <c r="SUQ122" s="43"/>
      <c r="SUR122" s="43"/>
      <c r="SUS122" s="43"/>
      <c r="SUT122" s="43"/>
      <c r="SUU122" s="43"/>
      <c r="SUV122" s="43"/>
      <c r="SUW122" s="43"/>
      <c r="SUX122" s="43"/>
      <c r="SUY122" s="43"/>
      <c r="SUZ122" s="43"/>
      <c r="SVA122" s="43"/>
      <c r="SVB122" s="43"/>
      <c r="SVC122" s="43"/>
      <c r="SVD122" s="43"/>
      <c r="SVE122" s="43"/>
      <c r="SVF122" s="43"/>
      <c r="SVG122" s="43"/>
      <c r="SVH122" s="43"/>
      <c r="SVI122" s="43"/>
      <c r="SVJ122" s="43"/>
      <c r="SVK122" s="43"/>
      <c r="SVL122" s="43"/>
      <c r="SVM122" s="43"/>
      <c r="SVN122" s="43"/>
      <c r="SVO122" s="43"/>
      <c r="SVP122" s="43"/>
      <c r="SVQ122" s="43"/>
      <c r="SVR122" s="43"/>
      <c r="SVS122" s="43"/>
      <c r="SVT122" s="43"/>
      <c r="SVU122" s="43"/>
      <c r="SVV122" s="43"/>
      <c r="SVW122" s="43"/>
      <c r="SVX122" s="43"/>
      <c r="SVY122" s="43"/>
      <c r="SVZ122" s="43"/>
      <c r="SWA122" s="43"/>
      <c r="SWB122" s="43"/>
      <c r="SWC122" s="43"/>
      <c r="SWD122" s="43"/>
      <c r="SWE122" s="43"/>
      <c r="SWF122" s="43"/>
      <c r="SWG122" s="43"/>
      <c r="SWH122" s="43"/>
      <c r="SWI122" s="43"/>
      <c r="SWJ122" s="43"/>
      <c r="SWK122" s="43"/>
      <c r="SWL122" s="43"/>
      <c r="SWM122" s="43"/>
      <c r="SWN122" s="43"/>
      <c r="SWO122" s="43"/>
      <c r="SWP122" s="43"/>
      <c r="SWQ122" s="43"/>
      <c r="SWR122" s="43"/>
      <c r="SWS122" s="43"/>
      <c r="SWT122" s="43"/>
      <c r="SWU122" s="43"/>
      <c r="SWV122" s="43"/>
      <c r="SWW122" s="43"/>
      <c r="SWX122" s="43"/>
      <c r="SWY122" s="43"/>
      <c r="SWZ122" s="43"/>
      <c r="SXA122" s="43"/>
      <c r="SXB122" s="43"/>
      <c r="SXC122" s="43"/>
      <c r="SXD122" s="43"/>
      <c r="SXE122" s="43"/>
      <c r="SXF122" s="43"/>
      <c r="SXG122" s="43"/>
      <c r="SXH122" s="43"/>
      <c r="SXI122" s="43"/>
      <c r="SXJ122" s="43"/>
      <c r="SXK122" s="43"/>
      <c r="SXL122" s="43"/>
      <c r="SXM122" s="43"/>
      <c r="SXN122" s="43"/>
      <c r="SXO122" s="43"/>
      <c r="SXP122" s="43"/>
      <c r="SXQ122" s="43"/>
      <c r="SXR122" s="43"/>
      <c r="SXS122" s="43"/>
      <c r="SXT122" s="43"/>
      <c r="SXU122" s="43"/>
      <c r="SXV122" s="43"/>
      <c r="SXW122" s="43"/>
      <c r="SXX122" s="43"/>
      <c r="SXY122" s="43"/>
      <c r="SXZ122" s="43"/>
      <c r="SYA122" s="43"/>
      <c r="SYB122" s="43"/>
      <c r="SYC122" s="43"/>
      <c r="SYD122" s="43"/>
      <c r="SYE122" s="43"/>
      <c r="SYF122" s="43"/>
      <c r="SYG122" s="43"/>
      <c r="SYH122" s="43"/>
      <c r="SYI122" s="43"/>
      <c r="SYJ122" s="43"/>
      <c r="SYK122" s="43"/>
      <c r="SYL122" s="43"/>
      <c r="SYM122" s="43"/>
      <c r="SYN122" s="43"/>
      <c r="SYO122" s="43"/>
      <c r="SYP122" s="43"/>
      <c r="SYQ122" s="43"/>
      <c r="SYR122" s="43"/>
      <c r="SYS122" s="43"/>
      <c r="SYT122" s="43"/>
      <c r="SYU122" s="43"/>
      <c r="SYV122" s="43"/>
      <c r="SYW122" s="43"/>
      <c r="SYX122" s="43"/>
      <c r="SYY122" s="43"/>
      <c r="SYZ122" s="43"/>
      <c r="SZA122" s="43"/>
      <c r="SZB122" s="43"/>
      <c r="SZC122" s="43"/>
      <c r="SZD122" s="43"/>
      <c r="SZE122" s="43"/>
      <c r="SZF122" s="43"/>
      <c r="SZG122" s="43"/>
      <c r="SZH122" s="43"/>
      <c r="SZI122" s="43"/>
      <c r="SZJ122" s="43"/>
      <c r="SZK122" s="43"/>
      <c r="SZL122" s="43"/>
      <c r="SZM122" s="43"/>
      <c r="SZN122" s="43"/>
      <c r="SZO122" s="43"/>
      <c r="SZP122" s="43"/>
      <c r="SZQ122" s="43"/>
      <c r="SZR122" s="43"/>
      <c r="SZS122" s="43"/>
      <c r="SZT122" s="43"/>
      <c r="SZU122" s="43"/>
      <c r="SZV122" s="43"/>
      <c r="SZW122" s="43"/>
      <c r="SZX122" s="43"/>
      <c r="SZY122" s="43"/>
      <c r="SZZ122" s="43"/>
      <c r="TAA122" s="43"/>
      <c r="TAB122" s="43"/>
      <c r="TAC122" s="43"/>
      <c r="TAD122" s="43"/>
      <c r="TAE122" s="43"/>
      <c r="TAF122" s="43"/>
      <c r="TAG122" s="43"/>
      <c r="TAH122" s="43"/>
      <c r="TAI122" s="43"/>
      <c r="TAJ122" s="43"/>
      <c r="TAK122" s="43"/>
      <c r="TAL122" s="43"/>
      <c r="TAM122" s="43"/>
      <c r="TAN122" s="43"/>
      <c r="TAO122" s="43"/>
      <c r="TAP122" s="43"/>
      <c r="TAQ122" s="43"/>
      <c r="TAR122" s="43"/>
      <c r="TAS122" s="43"/>
      <c r="TAT122" s="43"/>
      <c r="TAU122" s="43"/>
      <c r="TAV122" s="43"/>
      <c r="TAW122" s="43"/>
      <c r="TAX122" s="43"/>
      <c r="TAY122" s="43"/>
      <c r="TAZ122" s="43"/>
      <c r="TBA122" s="43"/>
      <c r="TBB122" s="43"/>
      <c r="TBC122" s="43"/>
      <c r="TBD122" s="43"/>
      <c r="TBE122" s="43"/>
      <c r="TBF122" s="43"/>
      <c r="TBG122" s="43"/>
      <c r="TBH122" s="43"/>
      <c r="TBI122" s="43"/>
      <c r="TBJ122" s="43"/>
      <c r="TBK122" s="43"/>
      <c r="TBL122" s="43"/>
      <c r="TBM122" s="43"/>
      <c r="TBN122" s="43"/>
      <c r="TBO122" s="43"/>
      <c r="TBP122" s="43"/>
      <c r="TBQ122" s="43"/>
      <c r="TBR122" s="43"/>
      <c r="TBS122" s="43"/>
      <c r="TBT122" s="43"/>
      <c r="TBU122" s="43"/>
      <c r="TBV122" s="43"/>
      <c r="TBW122" s="43"/>
      <c r="TBX122" s="43"/>
      <c r="TBY122" s="43"/>
      <c r="TBZ122" s="43"/>
      <c r="TCA122" s="43"/>
      <c r="TCB122" s="43"/>
      <c r="TCC122" s="43"/>
      <c r="TCD122" s="43"/>
      <c r="TCE122" s="43"/>
      <c r="TCF122" s="43"/>
      <c r="TCG122" s="43"/>
      <c r="TCH122" s="43"/>
      <c r="TCI122" s="43"/>
      <c r="TCJ122" s="43"/>
      <c r="TCK122" s="43"/>
      <c r="TCL122" s="43"/>
      <c r="TCM122" s="43"/>
      <c r="TCN122" s="43"/>
      <c r="TCO122" s="43"/>
      <c r="TCP122" s="43"/>
      <c r="TCQ122" s="43"/>
      <c r="TCR122" s="43"/>
      <c r="TCS122" s="43"/>
      <c r="TCT122" s="43"/>
      <c r="TCU122" s="43"/>
      <c r="TCV122" s="43"/>
      <c r="TCW122" s="43"/>
      <c r="TCX122" s="43"/>
      <c r="TCY122" s="43"/>
      <c r="TCZ122" s="43"/>
      <c r="TDA122" s="43"/>
      <c r="TDB122" s="43"/>
      <c r="TDC122" s="43"/>
      <c r="TDD122" s="43"/>
      <c r="TDE122" s="43"/>
      <c r="TDF122" s="43"/>
      <c r="TDG122" s="43"/>
      <c r="TDH122" s="43"/>
      <c r="TDI122" s="43"/>
      <c r="TDJ122" s="43"/>
      <c r="TDK122" s="43"/>
      <c r="TDL122" s="43"/>
      <c r="TDM122" s="43"/>
      <c r="TDN122" s="43"/>
      <c r="TDO122" s="43"/>
      <c r="TDP122" s="43"/>
      <c r="TDQ122" s="43"/>
      <c r="TDR122" s="43"/>
      <c r="TDS122" s="43"/>
      <c r="TDT122" s="43"/>
      <c r="TDU122" s="43"/>
      <c r="TDV122" s="43"/>
      <c r="TDW122" s="43"/>
      <c r="TDX122" s="43"/>
      <c r="TDY122" s="43"/>
      <c r="TDZ122" s="43"/>
      <c r="TEA122" s="43"/>
      <c r="TEB122" s="43"/>
      <c r="TEC122" s="43"/>
      <c r="TED122" s="43"/>
      <c r="TEE122" s="43"/>
      <c r="TEF122" s="43"/>
      <c r="TEG122" s="43"/>
      <c r="TEH122" s="43"/>
      <c r="TEI122" s="43"/>
      <c r="TEJ122" s="43"/>
      <c r="TEK122" s="43"/>
      <c r="TEL122" s="43"/>
      <c r="TEM122" s="43"/>
      <c r="TEN122" s="43"/>
      <c r="TEO122" s="43"/>
      <c r="TEP122" s="43"/>
      <c r="TEQ122" s="43"/>
      <c r="TER122" s="43"/>
      <c r="TES122" s="43"/>
      <c r="TET122" s="43"/>
      <c r="TEU122" s="43"/>
      <c r="TEV122" s="43"/>
      <c r="TEW122" s="43"/>
      <c r="TEX122" s="43"/>
      <c r="TEY122" s="43"/>
      <c r="TEZ122" s="43"/>
      <c r="TFA122" s="43"/>
      <c r="TFB122" s="43"/>
      <c r="TFC122" s="43"/>
      <c r="TFD122" s="43"/>
      <c r="TFE122" s="43"/>
      <c r="TFF122" s="43"/>
      <c r="TFG122" s="43"/>
      <c r="TFH122" s="43"/>
      <c r="TFI122" s="43"/>
      <c r="TFJ122" s="43"/>
      <c r="TFK122" s="43"/>
      <c r="TFL122" s="43"/>
      <c r="TFM122" s="43"/>
      <c r="TFN122" s="43"/>
      <c r="TFO122" s="43"/>
      <c r="TFP122" s="43"/>
      <c r="TFQ122" s="43"/>
      <c r="TFR122" s="43"/>
      <c r="TFS122" s="43"/>
      <c r="TFT122" s="43"/>
      <c r="TFU122" s="43"/>
      <c r="TFV122" s="43"/>
      <c r="TFW122" s="43"/>
      <c r="TFX122" s="43"/>
      <c r="TFY122" s="43"/>
      <c r="TFZ122" s="43"/>
      <c r="TGA122" s="43"/>
      <c r="TGB122" s="43"/>
      <c r="TGC122" s="43"/>
      <c r="TGD122" s="43"/>
      <c r="TGE122" s="43"/>
      <c r="TGF122" s="43"/>
      <c r="TGG122" s="43"/>
      <c r="TGH122" s="43"/>
      <c r="TGI122" s="43"/>
      <c r="TGJ122" s="43"/>
      <c r="TGK122" s="43"/>
      <c r="TGL122" s="43"/>
      <c r="TGM122" s="43"/>
      <c r="TGN122" s="43"/>
      <c r="TGO122" s="43"/>
      <c r="TGP122" s="43"/>
      <c r="TGQ122" s="43"/>
      <c r="TGR122" s="43"/>
      <c r="TGS122" s="43"/>
      <c r="TGT122" s="43"/>
      <c r="TGU122" s="43"/>
      <c r="TGV122" s="43"/>
      <c r="TGW122" s="43"/>
      <c r="TGX122" s="43"/>
      <c r="TGY122" s="43"/>
      <c r="TGZ122" s="43"/>
      <c r="THA122" s="43"/>
      <c r="THB122" s="43"/>
      <c r="THC122" s="43"/>
      <c r="THD122" s="43"/>
      <c r="THE122" s="43"/>
      <c r="THF122" s="43"/>
      <c r="THG122" s="43"/>
      <c r="THH122" s="43"/>
      <c r="THI122" s="43"/>
      <c r="THJ122" s="43"/>
      <c r="THK122" s="43"/>
      <c r="THL122" s="43"/>
      <c r="THM122" s="43"/>
      <c r="THN122" s="43"/>
      <c r="THO122" s="43"/>
      <c r="THP122" s="43"/>
      <c r="THQ122" s="43"/>
      <c r="THR122" s="43"/>
      <c r="THS122" s="43"/>
      <c r="THT122" s="43"/>
      <c r="THU122" s="43"/>
      <c r="THV122" s="43"/>
      <c r="THW122" s="43"/>
      <c r="THX122" s="43"/>
      <c r="THY122" s="43"/>
      <c r="THZ122" s="43"/>
      <c r="TIA122" s="43"/>
      <c r="TIB122" s="43"/>
      <c r="TIC122" s="43"/>
      <c r="TID122" s="43"/>
      <c r="TIE122" s="43"/>
      <c r="TIF122" s="43"/>
      <c r="TIG122" s="43"/>
      <c r="TIH122" s="43"/>
      <c r="TII122" s="43"/>
      <c r="TIJ122" s="43"/>
      <c r="TIK122" s="43"/>
      <c r="TIL122" s="43"/>
      <c r="TIM122" s="43"/>
      <c r="TIN122" s="43"/>
      <c r="TIO122" s="43"/>
      <c r="TIP122" s="43"/>
      <c r="TIQ122" s="43"/>
      <c r="TIR122" s="43"/>
      <c r="TIS122" s="43"/>
      <c r="TIT122" s="43"/>
      <c r="TIU122" s="43"/>
      <c r="TIV122" s="43"/>
      <c r="TIW122" s="43"/>
      <c r="TIX122" s="43"/>
      <c r="TIY122" s="43"/>
      <c r="TIZ122" s="43"/>
      <c r="TJA122" s="43"/>
      <c r="TJB122" s="43"/>
      <c r="TJC122" s="43"/>
      <c r="TJD122" s="43"/>
      <c r="TJE122" s="43"/>
      <c r="TJF122" s="43"/>
      <c r="TJG122" s="43"/>
      <c r="TJH122" s="43"/>
      <c r="TJI122" s="43"/>
      <c r="TJJ122" s="43"/>
      <c r="TJK122" s="43"/>
      <c r="TJL122" s="43"/>
      <c r="TJM122" s="43"/>
      <c r="TJN122" s="43"/>
      <c r="TJO122" s="43"/>
      <c r="TJP122" s="43"/>
      <c r="TJQ122" s="43"/>
      <c r="TJR122" s="43"/>
      <c r="TJS122" s="43"/>
      <c r="TJT122" s="43"/>
      <c r="TJU122" s="43"/>
      <c r="TJV122" s="43"/>
      <c r="TJW122" s="43"/>
      <c r="TJX122" s="43"/>
      <c r="TJY122" s="43"/>
      <c r="TJZ122" s="43"/>
      <c r="TKA122" s="43"/>
      <c r="TKB122" s="43"/>
      <c r="TKC122" s="43"/>
      <c r="TKD122" s="43"/>
      <c r="TKE122" s="43"/>
      <c r="TKF122" s="43"/>
      <c r="TKG122" s="43"/>
      <c r="TKH122" s="43"/>
      <c r="TKI122" s="43"/>
      <c r="TKJ122" s="43"/>
      <c r="TKK122" s="43"/>
      <c r="TKL122" s="43"/>
      <c r="TKM122" s="43"/>
      <c r="TKN122" s="43"/>
      <c r="TKO122" s="43"/>
      <c r="TKP122" s="43"/>
      <c r="TKQ122" s="43"/>
      <c r="TKR122" s="43"/>
      <c r="TKS122" s="43"/>
      <c r="TKT122" s="43"/>
      <c r="TKU122" s="43"/>
      <c r="TKV122" s="43"/>
      <c r="TKW122" s="43"/>
      <c r="TKX122" s="43"/>
      <c r="TKY122" s="43"/>
      <c r="TKZ122" s="43"/>
      <c r="TLA122" s="43"/>
      <c r="TLB122" s="43"/>
      <c r="TLC122" s="43"/>
      <c r="TLD122" s="43"/>
      <c r="TLE122" s="43"/>
      <c r="TLF122" s="43"/>
      <c r="TLG122" s="43"/>
      <c r="TLH122" s="43"/>
      <c r="TLI122" s="43"/>
      <c r="TLJ122" s="43"/>
      <c r="TLK122" s="43"/>
      <c r="TLL122" s="43"/>
      <c r="TLM122" s="43"/>
      <c r="TLN122" s="43"/>
      <c r="TLO122" s="43"/>
      <c r="TLP122" s="43"/>
      <c r="TLQ122" s="43"/>
      <c r="TLR122" s="43"/>
      <c r="TLS122" s="43"/>
      <c r="TLT122" s="43"/>
      <c r="TLU122" s="43"/>
      <c r="TLV122" s="43"/>
      <c r="TLW122" s="43"/>
      <c r="TLX122" s="43"/>
      <c r="TLY122" s="43"/>
      <c r="TLZ122" s="43"/>
      <c r="TMA122" s="43"/>
      <c r="TMB122" s="43"/>
      <c r="TMC122" s="43"/>
      <c r="TMD122" s="43"/>
      <c r="TME122" s="43"/>
      <c r="TMF122" s="43"/>
      <c r="TMG122" s="43"/>
      <c r="TMH122" s="43"/>
      <c r="TMI122" s="43"/>
      <c r="TMJ122" s="43"/>
      <c r="TMK122" s="43"/>
      <c r="TML122" s="43"/>
      <c r="TMM122" s="43"/>
      <c r="TMN122" s="43"/>
      <c r="TMO122" s="43"/>
      <c r="TMP122" s="43"/>
      <c r="TMQ122" s="43"/>
      <c r="TMR122" s="43"/>
      <c r="TMS122" s="43"/>
      <c r="TMT122" s="43"/>
      <c r="TMU122" s="43"/>
      <c r="TMV122" s="43"/>
      <c r="TMW122" s="43"/>
      <c r="TMX122" s="43"/>
      <c r="TMY122" s="43"/>
      <c r="TMZ122" s="43"/>
      <c r="TNA122" s="43"/>
      <c r="TNB122" s="43"/>
      <c r="TNC122" s="43"/>
      <c r="TND122" s="43"/>
      <c r="TNE122" s="43"/>
      <c r="TNF122" s="43"/>
      <c r="TNG122" s="43"/>
      <c r="TNH122" s="43"/>
      <c r="TNI122" s="43"/>
      <c r="TNJ122" s="43"/>
      <c r="TNK122" s="43"/>
      <c r="TNL122" s="43"/>
      <c r="TNM122" s="43"/>
      <c r="TNN122" s="43"/>
      <c r="TNO122" s="43"/>
      <c r="TNP122" s="43"/>
      <c r="TNQ122" s="43"/>
      <c r="TNR122" s="43"/>
      <c r="TNS122" s="43"/>
      <c r="TNT122" s="43"/>
      <c r="TNU122" s="43"/>
      <c r="TNV122" s="43"/>
      <c r="TNW122" s="43"/>
      <c r="TNX122" s="43"/>
      <c r="TNY122" s="43"/>
      <c r="TNZ122" s="43"/>
      <c r="TOA122" s="43"/>
      <c r="TOB122" s="43"/>
      <c r="TOC122" s="43"/>
      <c r="TOD122" s="43"/>
      <c r="TOE122" s="43"/>
      <c r="TOF122" s="43"/>
      <c r="TOG122" s="43"/>
      <c r="TOH122" s="43"/>
      <c r="TOI122" s="43"/>
      <c r="TOJ122" s="43"/>
      <c r="TOK122" s="43"/>
      <c r="TOL122" s="43"/>
      <c r="TOM122" s="43"/>
      <c r="TON122" s="43"/>
      <c r="TOO122" s="43"/>
      <c r="TOP122" s="43"/>
      <c r="TOQ122" s="43"/>
      <c r="TOR122" s="43"/>
      <c r="TOS122" s="43"/>
      <c r="TOT122" s="43"/>
      <c r="TOU122" s="43"/>
      <c r="TOV122" s="43"/>
      <c r="TOW122" s="43"/>
      <c r="TOX122" s="43"/>
      <c r="TOY122" s="43"/>
      <c r="TOZ122" s="43"/>
      <c r="TPA122" s="43"/>
      <c r="TPB122" s="43"/>
      <c r="TPC122" s="43"/>
      <c r="TPD122" s="43"/>
      <c r="TPE122" s="43"/>
      <c r="TPF122" s="43"/>
      <c r="TPG122" s="43"/>
      <c r="TPH122" s="43"/>
      <c r="TPI122" s="43"/>
      <c r="TPJ122" s="43"/>
      <c r="TPK122" s="43"/>
      <c r="TPL122" s="43"/>
      <c r="TPM122" s="43"/>
      <c r="TPN122" s="43"/>
      <c r="TPO122" s="43"/>
      <c r="TPP122" s="43"/>
      <c r="TPQ122" s="43"/>
      <c r="TPR122" s="43"/>
      <c r="TPS122" s="43"/>
      <c r="TPT122" s="43"/>
      <c r="TPU122" s="43"/>
      <c r="TPV122" s="43"/>
      <c r="TPW122" s="43"/>
      <c r="TPX122" s="43"/>
      <c r="TPY122" s="43"/>
      <c r="TPZ122" s="43"/>
      <c r="TQA122" s="43"/>
      <c r="TQB122" s="43"/>
      <c r="TQC122" s="43"/>
      <c r="TQD122" s="43"/>
      <c r="TQE122" s="43"/>
      <c r="TQF122" s="43"/>
      <c r="TQG122" s="43"/>
      <c r="TQH122" s="43"/>
      <c r="TQI122" s="43"/>
      <c r="TQJ122" s="43"/>
      <c r="TQK122" s="43"/>
      <c r="TQL122" s="43"/>
      <c r="TQM122" s="43"/>
      <c r="TQN122" s="43"/>
      <c r="TQO122" s="43"/>
      <c r="TQP122" s="43"/>
      <c r="TQQ122" s="43"/>
      <c r="TQR122" s="43"/>
      <c r="TQS122" s="43"/>
      <c r="TQT122" s="43"/>
      <c r="TQU122" s="43"/>
      <c r="TQV122" s="43"/>
      <c r="TQW122" s="43"/>
      <c r="TQX122" s="43"/>
      <c r="TQY122" s="43"/>
      <c r="TQZ122" s="43"/>
      <c r="TRA122" s="43"/>
      <c r="TRB122" s="43"/>
      <c r="TRC122" s="43"/>
      <c r="TRD122" s="43"/>
      <c r="TRE122" s="43"/>
      <c r="TRF122" s="43"/>
      <c r="TRG122" s="43"/>
      <c r="TRH122" s="43"/>
      <c r="TRI122" s="43"/>
      <c r="TRJ122" s="43"/>
      <c r="TRK122" s="43"/>
      <c r="TRL122" s="43"/>
      <c r="TRM122" s="43"/>
      <c r="TRN122" s="43"/>
      <c r="TRO122" s="43"/>
      <c r="TRP122" s="43"/>
      <c r="TRQ122" s="43"/>
      <c r="TRR122" s="43"/>
      <c r="TRS122" s="43"/>
      <c r="TRT122" s="43"/>
      <c r="TRU122" s="43"/>
      <c r="TRV122" s="43"/>
      <c r="TRW122" s="43"/>
      <c r="TRX122" s="43"/>
      <c r="TRY122" s="43"/>
      <c r="TRZ122" s="43"/>
      <c r="TSA122" s="43"/>
      <c r="TSB122" s="43"/>
      <c r="TSC122" s="43"/>
      <c r="TSD122" s="43"/>
      <c r="TSE122" s="43"/>
      <c r="TSF122" s="43"/>
      <c r="TSG122" s="43"/>
      <c r="TSH122" s="43"/>
      <c r="TSI122" s="43"/>
      <c r="TSJ122" s="43"/>
      <c r="TSK122" s="43"/>
      <c r="TSL122" s="43"/>
      <c r="TSM122" s="43"/>
      <c r="TSN122" s="43"/>
      <c r="TSO122" s="43"/>
      <c r="TSP122" s="43"/>
      <c r="TSQ122" s="43"/>
      <c r="TSR122" s="43"/>
      <c r="TSS122" s="43"/>
      <c r="TST122" s="43"/>
      <c r="TSU122" s="43"/>
      <c r="TSV122" s="43"/>
      <c r="TSW122" s="43"/>
      <c r="TSX122" s="43"/>
      <c r="TSY122" s="43"/>
      <c r="TSZ122" s="43"/>
      <c r="TTA122" s="43"/>
      <c r="TTB122" s="43"/>
      <c r="TTC122" s="43"/>
      <c r="TTD122" s="43"/>
      <c r="TTE122" s="43"/>
      <c r="TTF122" s="43"/>
      <c r="TTG122" s="43"/>
      <c r="TTH122" s="43"/>
      <c r="TTI122" s="43"/>
      <c r="TTJ122" s="43"/>
      <c r="TTK122" s="43"/>
      <c r="TTL122" s="43"/>
      <c r="TTM122" s="43"/>
      <c r="TTN122" s="43"/>
      <c r="TTO122" s="43"/>
      <c r="TTP122" s="43"/>
      <c r="TTQ122" s="43"/>
      <c r="TTR122" s="43"/>
      <c r="TTS122" s="43"/>
      <c r="TTT122" s="43"/>
      <c r="TTU122" s="43"/>
      <c r="TTV122" s="43"/>
      <c r="TTW122" s="43"/>
      <c r="TTX122" s="43"/>
      <c r="TTY122" s="43"/>
      <c r="TTZ122" s="43"/>
      <c r="TUA122" s="43"/>
      <c r="TUB122" s="43"/>
      <c r="TUC122" s="43"/>
      <c r="TUD122" s="43"/>
      <c r="TUE122" s="43"/>
      <c r="TUF122" s="43"/>
      <c r="TUG122" s="43"/>
      <c r="TUH122" s="43"/>
      <c r="TUI122" s="43"/>
      <c r="TUJ122" s="43"/>
      <c r="TUK122" s="43"/>
      <c r="TUL122" s="43"/>
      <c r="TUM122" s="43"/>
      <c r="TUN122" s="43"/>
      <c r="TUO122" s="43"/>
      <c r="TUP122" s="43"/>
      <c r="TUQ122" s="43"/>
      <c r="TUR122" s="43"/>
      <c r="TUS122" s="43"/>
      <c r="TUT122" s="43"/>
      <c r="TUU122" s="43"/>
      <c r="TUV122" s="43"/>
      <c r="TUW122" s="43"/>
      <c r="TUX122" s="43"/>
      <c r="TUY122" s="43"/>
      <c r="TUZ122" s="43"/>
      <c r="TVA122" s="43"/>
      <c r="TVB122" s="43"/>
      <c r="TVC122" s="43"/>
      <c r="TVD122" s="43"/>
      <c r="TVE122" s="43"/>
      <c r="TVF122" s="43"/>
      <c r="TVG122" s="43"/>
      <c r="TVH122" s="43"/>
      <c r="TVI122" s="43"/>
      <c r="TVJ122" s="43"/>
      <c r="TVK122" s="43"/>
      <c r="TVL122" s="43"/>
      <c r="TVM122" s="43"/>
      <c r="TVN122" s="43"/>
      <c r="TVO122" s="43"/>
      <c r="TVP122" s="43"/>
      <c r="TVQ122" s="43"/>
      <c r="TVR122" s="43"/>
      <c r="TVS122" s="43"/>
      <c r="TVT122" s="43"/>
      <c r="TVU122" s="43"/>
      <c r="TVV122" s="43"/>
      <c r="TVW122" s="43"/>
      <c r="TVX122" s="43"/>
      <c r="TVY122" s="43"/>
      <c r="TVZ122" s="43"/>
      <c r="TWA122" s="43"/>
      <c r="TWB122" s="43"/>
      <c r="TWC122" s="43"/>
      <c r="TWD122" s="43"/>
      <c r="TWE122" s="43"/>
      <c r="TWF122" s="43"/>
      <c r="TWG122" s="43"/>
      <c r="TWH122" s="43"/>
      <c r="TWI122" s="43"/>
      <c r="TWJ122" s="43"/>
      <c r="TWK122" s="43"/>
      <c r="TWL122" s="43"/>
      <c r="TWM122" s="43"/>
      <c r="TWN122" s="43"/>
      <c r="TWO122" s="43"/>
      <c r="TWP122" s="43"/>
      <c r="TWQ122" s="43"/>
      <c r="TWR122" s="43"/>
      <c r="TWS122" s="43"/>
      <c r="TWT122" s="43"/>
      <c r="TWU122" s="43"/>
      <c r="TWV122" s="43"/>
      <c r="TWW122" s="43"/>
      <c r="TWX122" s="43"/>
      <c r="TWY122" s="43"/>
      <c r="TWZ122" s="43"/>
      <c r="TXA122" s="43"/>
      <c r="TXB122" s="43"/>
      <c r="TXC122" s="43"/>
      <c r="TXD122" s="43"/>
      <c r="TXE122" s="43"/>
      <c r="TXF122" s="43"/>
      <c r="TXG122" s="43"/>
      <c r="TXH122" s="43"/>
      <c r="TXI122" s="43"/>
      <c r="TXJ122" s="43"/>
      <c r="TXK122" s="43"/>
      <c r="TXL122" s="43"/>
      <c r="TXM122" s="43"/>
      <c r="TXN122" s="43"/>
      <c r="TXO122" s="43"/>
      <c r="TXP122" s="43"/>
      <c r="TXQ122" s="43"/>
      <c r="TXR122" s="43"/>
      <c r="TXS122" s="43"/>
      <c r="TXT122" s="43"/>
      <c r="TXU122" s="43"/>
      <c r="TXV122" s="43"/>
      <c r="TXW122" s="43"/>
      <c r="TXX122" s="43"/>
      <c r="TXY122" s="43"/>
      <c r="TXZ122" s="43"/>
      <c r="TYA122" s="43"/>
      <c r="TYB122" s="43"/>
      <c r="TYC122" s="43"/>
      <c r="TYD122" s="43"/>
      <c r="TYE122" s="43"/>
      <c r="TYF122" s="43"/>
      <c r="TYG122" s="43"/>
      <c r="TYH122" s="43"/>
      <c r="TYI122" s="43"/>
      <c r="TYJ122" s="43"/>
      <c r="TYK122" s="43"/>
      <c r="TYL122" s="43"/>
      <c r="TYM122" s="43"/>
      <c r="TYN122" s="43"/>
      <c r="TYO122" s="43"/>
      <c r="TYP122" s="43"/>
      <c r="TYQ122" s="43"/>
      <c r="TYR122" s="43"/>
      <c r="TYS122" s="43"/>
      <c r="TYT122" s="43"/>
      <c r="TYU122" s="43"/>
      <c r="TYV122" s="43"/>
      <c r="TYW122" s="43"/>
      <c r="TYX122" s="43"/>
      <c r="TYY122" s="43"/>
      <c r="TYZ122" s="43"/>
      <c r="TZA122" s="43"/>
      <c r="TZB122" s="43"/>
      <c r="TZC122" s="43"/>
      <c r="TZD122" s="43"/>
      <c r="TZE122" s="43"/>
      <c r="TZF122" s="43"/>
      <c r="TZG122" s="43"/>
      <c r="TZH122" s="43"/>
      <c r="TZI122" s="43"/>
      <c r="TZJ122" s="43"/>
      <c r="TZK122" s="43"/>
      <c r="TZL122" s="43"/>
      <c r="TZM122" s="43"/>
      <c r="TZN122" s="43"/>
      <c r="TZO122" s="43"/>
      <c r="TZP122" s="43"/>
      <c r="TZQ122" s="43"/>
      <c r="TZR122" s="43"/>
      <c r="TZS122" s="43"/>
      <c r="TZT122" s="43"/>
      <c r="TZU122" s="43"/>
      <c r="TZV122" s="43"/>
      <c r="TZW122" s="43"/>
      <c r="TZX122" s="43"/>
      <c r="TZY122" s="43"/>
      <c r="TZZ122" s="43"/>
      <c r="UAA122" s="43"/>
      <c r="UAB122" s="43"/>
      <c r="UAC122" s="43"/>
      <c r="UAD122" s="43"/>
      <c r="UAE122" s="43"/>
      <c r="UAF122" s="43"/>
      <c r="UAG122" s="43"/>
      <c r="UAH122" s="43"/>
      <c r="UAI122" s="43"/>
      <c r="UAJ122" s="43"/>
      <c r="UAK122" s="43"/>
      <c r="UAL122" s="43"/>
      <c r="UAM122" s="43"/>
      <c r="UAN122" s="43"/>
      <c r="UAO122" s="43"/>
      <c r="UAP122" s="43"/>
      <c r="UAQ122" s="43"/>
      <c r="UAR122" s="43"/>
      <c r="UAS122" s="43"/>
      <c r="UAT122" s="43"/>
      <c r="UAU122" s="43"/>
      <c r="UAV122" s="43"/>
      <c r="UAW122" s="43"/>
      <c r="UAX122" s="43"/>
      <c r="UAY122" s="43"/>
      <c r="UAZ122" s="43"/>
      <c r="UBA122" s="43"/>
      <c r="UBB122" s="43"/>
      <c r="UBC122" s="43"/>
      <c r="UBD122" s="43"/>
      <c r="UBE122" s="43"/>
      <c r="UBF122" s="43"/>
      <c r="UBG122" s="43"/>
      <c r="UBH122" s="43"/>
      <c r="UBI122" s="43"/>
      <c r="UBJ122" s="43"/>
      <c r="UBK122" s="43"/>
      <c r="UBL122" s="43"/>
      <c r="UBM122" s="43"/>
      <c r="UBN122" s="43"/>
      <c r="UBO122" s="43"/>
      <c r="UBP122" s="43"/>
      <c r="UBQ122" s="43"/>
      <c r="UBR122" s="43"/>
      <c r="UBS122" s="43"/>
      <c r="UBT122" s="43"/>
      <c r="UBU122" s="43"/>
      <c r="UBV122" s="43"/>
      <c r="UBW122" s="43"/>
      <c r="UBX122" s="43"/>
      <c r="UBY122" s="43"/>
      <c r="UBZ122" s="43"/>
      <c r="UCA122" s="43"/>
      <c r="UCB122" s="43"/>
      <c r="UCC122" s="43"/>
      <c r="UCD122" s="43"/>
      <c r="UCE122" s="43"/>
      <c r="UCF122" s="43"/>
      <c r="UCG122" s="43"/>
      <c r="UCH122" s="43"/>
      <c r="UCI122" s="43"/>
      <c r="UCJ122" s="43"/>
      <c r="UCK122" s="43"/>
      <c r="UCL122" s="43"/>
      <c r="UCM122" s="43"/>
      <c r="UCN122" s="43"/>
      <c r="UCO122" s="43"/>
      <c r="UCP122" s="43"/>
      <c r="UCQ122" s="43"/>
      <c r="UCR122" s="43"/>
      <c r="UCS122" s="43"/>
      <c r="UCT122" s="43"/>
      <c r="UCU122" s="43"/>
      <c r="UCV122" s="43"/>
      <c r="UCW122" s="43"/>
      <c r="UCX122" s="43"/>
      <c r="UCY122" s="43"/>
      <c r="UCZ122" s="43"/>
      <c r="UDA122" s="43"/>
      <c r="UDB122" s="43"/>
      <c r="UDC122" s="43"/>
      <c r="UDD122" s="43"/>
      <c r="UDE122" s="43"/>
      <c r="UDF122" s="43"/>
      <c r="UDG122" s="43"/>
      <c r="UDH122" s="43"/>
      <c r="UDI122" s="43"/>
      <c r="UDJ122" s="43"/>
      <c r="UDK122" s="43"/>
      <c r="UDL122" s="43"/>
      <c r="UDM122" s="43"/>
      <c r="UDN122" s="43"/>
      <c r="UDO122" s="43"/>
      <c r="UDP122" s="43"/>
      <c r="UDQ122" s="43"/>
      <c r="UDR122" s="43"/>
      <c r="UDS122" s="43"/>
      <c r="UDT122" s="43"/>
      <c r="UDU122" s="43"/>
      <c r="UDV122" s="43"/>
      <c r="UDW122" s="43"/>
      <c r="UDX122" s="43"/>
      <c r="UDY122" s="43"/>
      <c r="UDZ122" s="43"/>
      <c r="UEA122" s="43"/>
      <c r="UEB122" s="43"/>
      <c r="UEC122" s="43"/>
      <c r="UED122" s="43"/>
      <c r="UEE122" s="43"/>
      <c r="UEF122" s="43"/>
      <c r="UEG122" s="43"/>
      <c r="UEH122" s="43"/>
      <c r="UEI122" s="43"/>
      <c r="UEJ122" s="43"/>
      <c r="UEK122" s="43"/>
      <c r="UEL122" s="43"/>
      <c r="UEM122" s="43"/>
      <c r="UEN122" s="43"/>
      <c r="UEO122" s="43"/>
      <c r="UEP122" s="43"/>
      <c r="UEQ122" s="43"/>
      <c r="UER122" s="43"/>
      <c r="UES122" s="43"/>
      <c r="UET122" s="43"/>
      <c r="UEU122" s="43"/>
      <c r="UEV122" s="43"/>
      <c r="UEW122" s="43"/>
      <c r="UEX122" s="43"/>
      <c r="UEY122" s="43"/>
      <c r="UEZ122" s="43"/>
      <c r="UFA122" s="43"/>
      <c r="UFB122" s="43"/>
      <c r="UFC122" s="43"/>
      <c r="UFD122" s="43"/>
      <c r="UFE122" s="43"/>
      <c r="UFF122" s="43"/>
      <c r="UFG122" s="43"/>
      <c r="UFH122" s="43"/>
      <c r="UFI122" s="43"/>
      <c r="UFJ122" s="43"/>
      <c r="UFK122" s="43"/>
      <c r="UFL122" s="43"/>
      <c r="UFM122" s="43"/>
      <c r="UFN122" s="43"/>
      <c r="UFO122" s="43"/>
      <c r="UFP122" s="43"/>
      <c r="UFQ122" s="43"/>
      <c r="UFR122" s="43"/>
      <c r="UFS122" s="43"/>
      <c r="UFT122" s="43"/>
      <c r="UFU122" s="43"/>
      <c r="UFV122" s="43"/>
      <c r="UFW122" s="43"/>
      <c r="UFX122" s="43"/>
      <c r="UFY122" s="43"/>
      <c r="UFZ122" s="43"/>
      <c r="UGA122" s="43"/>
      <c r="UGB122" s="43"/>
      <c r="UGC122" s="43"/>
      <c r="UGD122" s="43"/>
      <c r="UGE122" s="43"/>
      <c r="UGF122" s="43"/>
      <c r="UGG122" s="43"/>
      <c r="UGH122" s="43"/>
      <c r="UGI122" s="43"/>
      <c r="UGJ122" s="43"/>
      <c r="UGK122" s="43"/>
      <c r="UGL122" s="43"/>
      <c r="UGM122" s="43"/>
      <c r="UGN122" s="43"/>
      <c r="UGO122" s="43"/>
      <c r="UGP122" s="43"/>
      <c r="UGQ122" s="43"/>
      <c r="UGR122" s="43"/>
      <c r="UGS122" s="43"/>
      <c r="UGT122" s="43"/>
      <c r="UGU122" s="43"/>
      <c r="UGV122" s="43"/>
      <c r="UGW122" s="43"/>
      <c r="UGX122" s="43"/>
      <c r="UGY122" s="43"/>
      <c r="UGZ122" s="43"/>
      <c r="UHA122" s="43"/>
      <c r="UHB122" s="43"/>
      <c r="UHC122" s="43"/>
      <c r="UHD122" s="43"/>
      <c r="UHE122" s="43"/>
      <c r="UHF122" s="43"/>
      <c r="UHG122" s="43"/>
      <c r="UHH122" s="43"/>
      <c r="UHI122" s="43"/>
      <c r="UHJ122" s="43"/>
      <c r="UHK122" s="43"/>
      <c r="UHL122" s="43"/>
      <c r="UHM122" s="43"/>
      <c r="UHN122" s="43"/>
      <c r="UHO122" s="43"/>
      <c r="UHP122" s="43"/>
      <c r="UHQ122" s="43"/>
      <c r="UHR122" s="43"/>
      <c r="UHS122" s="43"/>
      <c r="UHT122" s="43"/>
      <c r="UHU122" s="43"/>
      <c r="UHV122" s="43"/>
      <c r="UHW122" s="43"/>
      <c r="UHX122" s="43"/>
      <c r="UHY122" s="43"/>
      <c r="UHZ122" s="43"/>
      <c r="UIA122" s="43"/>
      <c r="UIB122" s="43"/>
      <c r="UIC122" s="43"/>
      <c r="UID122" s="43"/>
      <c r="UIE122" s="43"/>
      <c r="UIF122" s="43"/>
      <c r="UIG122" s="43"/>
      <c r="UIH122" s="43"/>
      <c r="UII122" s="43"/>
      <c r="UIJ122" s="43"/>
      <c r="UIK122" s="43"/>
      <c r="UIL122" s="43"/>
      <c r="UIM122" s="43"/>
      <c r="UIN122" s="43"/>
      <c r="UIO122" s="43"/>
      <c r="UIP122" s="43"/>
      <c r="UIQ122" s="43"/>
      <c r="UIR122" s="43"/>
      <c r="UIS122" s="43"/>
      <c r="UIT122" s="43"/>
      <c r="UIU122" s="43"/>
      <c r="UIV122" s="43"/>
      <c r="UIW122" s="43"/>
      <c r="UIX122" s="43"/>
      <c r="UIY122" s="43"/>
      <c r="UIZ122" s="43"/>
      <c r="UJA122" s="43"/>
      <c r="UJB122" s="43"/>
      <c r="UJC122" s="43"/>
      <c r="UJD122" s="43"/>
      <c r="UJE122" s="43"/>
      <c r="UJF122" s="43"/>
      <c r="UJG122" s="43"/>
      <c r="UJH122" s="43"/>
      <c r="UJI122" s="43"/>
      <c r="UJJ122" s="43"/>
      <c r="UJK122" s="43"/>
      <c r="UJL122" s="43"/>
      <c r="UJM122" s="43"/>
      <c r="UJN122" s="43"/>
      <c r="UJO122" s="43"/>
      <c r="UJP122" s="43"/>
      <c r="UJQ122" s="43"/>
      <c r="UJR122" s="43"/>
      <c r="UJS122" s="43"/>
      <c r="UJT122" s="43"/>
      <c r="UJU122" s="43"/>
      <c r="UJV122" s="43"/>
      <c r="UJW122" s="43"/>
      <c r="UJX122" s="43"/>
      <c r="UJY122" s="43"/>
      <c r="UJZ122" s="43"/>
      <c r="UKA122" s="43"/>
      <c r="UKB122" s="43"/>
      <c r="UKC122" s="43"/>
      <c r="UKD122" s="43"/>
      <c r="UKE122" s="43"/>
      <c r="UKF122" s="43"/>
      <c r="UKG122" s="43"/>
      <c r="UKH122" s="43"/>
      <c r="UKI122" s="43"/>
      <c r="UKJ122" s="43"/>
      <c r="UKK122" s="43"/>
      <c r="UKL122" s="43"/>
      <c r="UKM122" s="43"/>
      <c r="UKN122" s="43"/>
      <c r="UKO122" s="43"/>
      <c r="UKP122" s="43"/>
      <c r="UKQ122" s="43"/>
      <c r="UKR122" s="43"/>
      <c r="UKS122" s="43"/>
      <c r="UKT122" s="43"/>
      <c r="UKU122" s="43"/>
      <c r="UKV122" s="43"/>
      <c r="UKW122" s="43"/>
      <c r="UKX122" s="43"/>
      <c r="UKY122" s="43"/>
      <c r="UKZ122" s="43"/>
      <c r="ULA122" s="43"/>
      <c r="ULB122" s="43"/>
      <c r="ULC122" s="43"/>
      <c r="ULD122" s="43"/>
      <c r="ULE122" s="43"/>
      <c r="ULF122" s="43"/>
      <c r="ULG122" s="43"/>
      <c r="ULH122" s="43"/>
      <c r="ULI122" s="43"/>
      <c r="ULJ122" s="43"/>
      <c r="ULK122" s="43"/>
      <c r="ULL122" s="43"/>
      <c r="ULM122" s="43"/>
      <c r="ULN122" s="43"/>
      <c r="ULO122" s="43"/>
      <c r="ULP122" s="43"/>
      <c r="ULQ122" s="43"/>
      <c r="ULR122" s="43"/>
      <c r="ULS122" s="43"/>
      <c r="ULT122" s="43"/>
      <c r="ULU122" s="43"/>
      <c r="ULV122" s="43"/>
      <c r="ULW122" s="43"/>
      <c r="ULX122" s="43"/>
      <c r="ULY122" s="43"/>
      <c r="ULZ122" s="43"/>
      <c r="UMA122" s="43"/>
      <c r="UMB122" s="43"/>
      <c r="UMC122" s="43"/>
      <c r="UMD122" s="43"/>
      <c r="UME122" s="43"/>
      <c r="UMF122" s="43"/>
      <c r="UMG122" s="43"/>
      <c r="UMH122" s="43"/>
      <c r="UMI122" s="43"/>
      <c r="UMJ122" s="43"/>
      <c r="UMK122" s="43"/>
      <c r="UML122" s="43"/>
      <c r="UMM122" s="43"/>
      <c r="UMN122" s="43"/>
      <c r="UMO122" s="43"/>
      <c r="UMP122" s="43"/>
      <c r="UMQ122" s="43"/>
      <c r="UMR122" s="43"/>
      <c r="UMS122" s="43"/>
      <c r="UMT122" s="43"/>
      <c r="UMU122" s="43"/>
      <c r="UMV122" s="43"/>
      <c r="UMW122" s="43"/>
      <c r="UMX122" s="43"/>
      <c r="UMY122" s="43"/>
      <c r="UMZ122" s="43"/>
      <c r="UNA122" s="43"/>
      <c r="UNB122" s="43"/>
      <c r="UNC122" s="43"/>
      <c r="UND122" s="43"/>
      <c r="UNE122" s="43"/>
      <c r="UNF122" s="43"/>
      <c r="UNG122" s="43"/>
      <c r="UNH122" s="43"/>
      <c r="UNI122" s="43"/>
      <c r="UNJ122" s="43"/>
      <c r="UNK122" s="43"/>
      <c r="UNL122" s="43"/>
      <c r="UNM122" s="43"/>
      <c r="UNN122" s="43"/>
      <c r="UNO122" s="43"/>
      <c r="UNP122" s="43"/>
      <c r="UNQ122" s="43"/>
      <c r="UNR122" s="43"/>
      <c r="UNS122" s="43"/>
      <c r="UNT122" s="43"/>
      <c r="UNU122" s="43"/>
      <c r="UNV122" s="43"/>
      <c r="UNW122" s="43"/>
      <c r="UNX122" s="43"/>
      <c r="UNY122" s="43"/>
      <c r="UNZ122" s="43"/>
      <c r="UOA122" s="43"/>
      <c r="UOB122" s="43"/>
      <c r="UOC122" s="43"/>
      <c r="UOD122" s="43"/>
      <c r="UOE122" s="43"/>
      <c r="UOF122" s="43"/>
      <c r="UOG122" s="43"/>
      <c r="UOH122" s="43"/>
      <c r="UOI122" s="43"/>
      <c r="UOJ122" s="43"/>
      <c r="UOK122" s="43"/>
      <c r="UOL122" s="43"/>
      <c r="UOM122" s="43"/>
      <c r="UON122" s="43"/>
      <c r="UOO122" s="43"/>
      <c r="UOP122" s="43"/>
      <c r="UOQ122" s="43"/>
      <c r="UOR122" s="43"/>
      <c r="UOS122" s="43"/>
      <c r="UOT122" s="43"/>
      <c r="UOU122" s="43"/>
      <c r="UOV122" s="43"/>
      <c r="UOW122" s="43"/>
      <c r="UOX122" s="43"/>
      <c r="UOY122" s="43"/>
      <c r="UOZ122" s="43"/>
      <c r="UPA122" s="43"/>
      <c r="UPB122" s="43"/>
      <c r="UPC122" s="43"/>
      <c r="UPD122" s="43"/>
      <c r="UPE122" s="43"/>
      <c r="UPF122" s="43"/>
      <c r="UPG122" s="43"/>
      <c r="UPH122" s="43"/>
      <c r="UPI122" s="43"/>
      <c r="UPJ122" s="43"/>
      <c r="UPK122" s="43"/>
      <c r="UPL122" s="43"/>
      <c r="UPM122" s="43"/>
      <c r="UPN122" s="43"/>
      <c r="UPO122" s="43"/>
      <c r="UPP122" s="43"/>
      <c r="UPQ122" s="43"/>
      <c r="UPR122" s="43"/>
      <c r="UPS122" s="43"/>
      <c r="UPT122" s="43"/>
      <c r="UPU122" s="43"/>
      <c r="UPV122" s="43"/>
      <c r="UPW122" s="43"/>
      <c r="UPX122" s="43"/>
      <c r="UPY122" s="43"/>
      <c r="UPZ122" s="43"/>
      <c r="UQA122" s="43"/>
      <c r="UQB122" s="43"/>
      <c r="UQC122" s="43"/>
      <c r="UQD122" s="43"/>
      <c r="UQE122" s="43"/>
      <c r="UQF122" s="43"/>
      <c r="UQG122" s="43"/>
      <c r="UQH122" s="43"/>
      <c r="UQI122" s="43"/>
      <c r="UQJ122" s="43"/>
      <c r="UQK122" s="43"/>
      <c r="UQL122" s="43"/>
      <c r="UQM122" s="43"/>
      <c r="UQN122" s="43"/>
      <c r="UQO122" s="43"/>
      <c r="UQP122" s="43"/>
      <c r="UQQ122" s="43"/>
      <c r="UQR122" s="43"/>
      <c r="UQS122" s="43"/>
      <c r="UQT122" s="43"/>
      <c r="UQU122" s="43"/>
      <c r="UQV122" s="43"/>
      <c r="UQW122" s="43"/>
      <c r="UQX122" s="43"/>
      <c r="UQY122" s="43"/>
      <c r="UQZ122" s="43"/>
      <c r="URA122" s="43"/>
      <c r="URB122" s="43"/>
      <c r="URC122" s="43"/>
      <c r="URD122" s="43"/>
      <c r="URE122" s="43"/>
      <c r="URF122" s="43"/>
      <c r="URG122" s="43"/>
      <c r="URH122" s="43"/>
      <c r="URI122" s="43"/>
      <c r="URJ122" s="43"/>
      <c r="URK122" s="43"/>
      <c r="URL122" s="43"/>
      <c r="URM122" s="43"/>
      <c r="URN122" s="43"/>
      <c r="URO122" s="43"/>
      <c r="URP122" s="43"/>
      <c r="URQ122" s="43"/>
      <c r="URR122" s="43"/>
      <c r="URS122" s="43"/>
      <c r="URT122" s="43"/>
      <c r="URU122" s="43"/>
      <c r="URV122" s="43"/>
      <c r="URW122" s="43"/>
      <c r="URX122" s="43"/>
      <c r="URY122" s="43"/>
      <c r="URZ122" s="43"/>
      <c r="USA122" s="43"/>
      <c r="USB122" s="43"/>
      <c r="USC122" s="43"/>
      <c r="USD122" s="43"/>
      <c r="USE122" s="43"/>
      <c r="USF122" s="43"/>
      <c r="USG122" s="43"/>
      <c r="USH122" s="43"/>
      <c r="USI122" s="43"/>
      <c r="USJ122" s="43"/>
      <c r="USK122" s="43"/>
      <c r="USL122" s="43"/>
      <c r="USM122" s="43"/>
      <c r="USN122" s="43"/>
      <c r="USO122" s="43"/>
      <c r="USP122" s="43"/>
      <c r="USQ122" s="43"/>
      <c r="USR122" s="43"/>
      <c r="USS122" s="43"/>
      <c r="UST122" s="43"/>
      <c r="USU122" s="43"/>
      <c r="USV122" s="43"/>
      <c r="USW122" s="43"/>
      <c r="USX122" s="43"/>
      <c r="USY122" s="43"/>
      <c r="USZ122" s="43"/>
      <c r="UTA122" s="43"/>
      <c r="UTB122" s="43"/>
      <c r="UTC122" s="43"/>
      <c r="UTD122" s="43"/>
      <c r="UTE122" s="43"/>
      <c r="UTF122" s="43"/>
      <c r="UTG122" s="43"/>
      <c r="UTH122" s="43"/>
      <c r="UTI122" s="43"/>
      <c r="UTJ122" s="43"/>
      <c r="UTK122" s="43"/>
      <c r="UTL122" s="43"/>
      <c r="UTM122" s="43"/>
      <c r="UTN122" s="43"/>
      <c r="UTO122" s="43"/>
      <c r="UTP122" s="43"/>
      <c r="UTQ122" s="43"/>
      <c r="UTR122" s="43"/>
      <c r="UTS122" s="43"/>
      <c r="UTT122" s="43"/>
      <c r="UTU122" s="43"/>
      <c r="UTV122" s="43"/>
      <c r="UTW122" s="43"/>
      <c r="UTX122" s="43"/>
      <c r="UTY122" s="43"/>
      <c r="UTZ122" s="43"/>
      <c r="UUA122" s="43"/>
      <c r="UUB122" s="43"/>
      <c r="UUC122" s="43"/>
      <c r="UUD122" s="43"/>
      <c r="UUE122" s="43"/>
      <c r="UUF122" s="43"/>
      <c r="UUG122" s="43"/>
      <c r="UUH122" s="43"/>
      <c r="UUI122" s="43"/>
      <c r="UUJ122" s="43"/>
      <c r="UUK122" s="43"/>
      <c r="UUL122" s="43"/>
      <c r="UUM122" s="43"/>
      <c r="UUN122" s="43"/>
      <c r="UUO122" s="43"/>
      <c r="UUP122" s="43"/>
      <c r="UUQ122" s="43"/>
      <c r="UUR122" s="43"/>
      <c r="UUS122" s="43"/>
      <c r="UUT122" s="43"/>
      <c r="UUU122" s="43"/>
      <c r="UUV122" s="43"/>
      <c r="UUW122" s="43"/>
      <c r="UUX122" s="43"/>
      <c r="UUY122" s="43"/>
      <c r="UUZ122" s="43"/>
      <c r="UVA122" s="43"/>
      <c r="UVB122" s="43"/>
      <c r="UVC122" s="43"/>
      <c r="UVD122" s="43"/>
      <c r="UVE122" s="43"/>
      <c r="UVF122" s="43"/>
      <c r="UVG122" s="43"/>
      <c r="UVH122" s="43"/>
      <c r="UVI122" s="43"/>
      <c r="UVJ122" s="43"/>
      <c r="UVK122" s="43"/>
      <c r="UVL122" s="43"/>
      <c r="UVM122" s="43"/>
      <c r="UVN122" s="43"/>
      <c r="UVO122" s="43"/>
      <c r="UVP122" s="43"/>
      <c r="UVQ122" s="43"/>
      <c r="UVR122" s="43"/>
      <c r="UVS122" s="43"/>
      <c r="UVT122" s="43"/>
      <c r="UVU122" s="43"/>
      <c r="UVV122" s="43"/>
      <c r="UVW122" s="43"/>
      <c r="UVX122" s="43"/>
      <c r="UVY122" s="43"/>
      <c r="UVZ122" s="43"/>
      <c r="UWA122" s="43"/>
      <c r="UWB122" s="43"/>
      <c r="UWC122" s="43"/>
      <c r="UWD122" s="43"/>
      <c r="UWE122" s="43"/>
      <c r="UWF122" s="43"/>
      <c r="UWG122" s="43"/>
      <c r="UWH122" s="43"/>
      <c r="UWI122" s="43"/>
      <c r="UWJ122" s="43"/>
      <c r="UWK122" s="43"/>
      <c r="UWL122" s="43"/>
      <c r="UWM122" s="43"/>
      <c r="UWN122" s="43"/>
      <c r="UWO122" s="43"/>
      <c r="UWP122" s="43"/>
      <c r="UWQ122" s="43"/>
      <c r="UWR122" s="43"/>
      <c r="UWS122" s="43"/>
      <c r="UWT122" s="43"/>
      <c r="UWU122" s="43"/>
      <c r="UWV122" s="43"/>
      <c r="UWW122" s="43"/>
      <c r="UWX122" s="43"/>
      <c r="UWY122" s="43"/>
      <c r="UWZ122" s="43"/>
      <c r="UXA122" s="43"/>
      <c r="UXB122" s="43"/>
      <c r="UXC122" s="43"/>
      <c r="UXD122" s="43"/>
      <c r="UXE122" s="43"/>
      <c r="UXF122" s="43"/>
      <c r="UXG122" s="43"/>
      <c r="UXH122" s="43"/>
      <c r="UXI122" s="43"/>
      <c r="UXJ122" s="43"/>
      <c r="UXK122" s="43"/>
      <c r="UXL122" s="43"/>
      <c r="UXM122" s="43"/>
      <c r="UXN122" s="43"/>
      <c r="UXO122" s="43"/>
      <c r="UXP122" s="43"/>
      <c r="UXQ122" s="43"/>
      <c r="UXR122" s="43"/>
      <c r="UXS122" s="43"/>
      <c r="UXT122" s="43"/>
      <c r="UXU122" s="43"/>
      <c r="UXV122" s="43"/>
      <c r="UXW122" s="43"/>
      <c r="UXX122" s="43"/>
      <c r="UXY122" s="43"/>
      <c r="UXZ122" s="43"/>
      <c r="UYA122" s="43"/>
      <c r="UYB122" s="43"/>
      <c r="UYC122" s="43"/>
      <c r="UYD122" s="43"/>
      <c r="UYE122" s="43"/>
      <c r="UYF122" s="43"/>
      <c r="UYG122" s="43"/>
      <c r="UYH122" s="43"/>
      <c r="UYI122" s="43"/>
      <c r="UYJ122" s="43"/>
      <c r="UYK122" s="43"/>
      <c r="UYL122" s="43"/>
      <c r="UYM122" s="43"/>
      <c r="UYN122" s="43"/>
      <c r="UYO122" s="43"/>
      <c r="UYP122" s="43"/>
      <c r="UYQ122" s="43"/>
      <c r="UYR122" s="43"/>
      <c r="UYS122" s="43"/>
      <c r="UYT122" s="43"/>
      <c r="UYU122" s="43"/>
      <c r="UYV122" s="43"/>
      <c r="UYW122" s="43"/>
      <c r="UYX122" s="43"/>
      <c r="UYY122" s="43"/>
      <c r="UYZ122" s="43"/>
      <c r="UZA122" s="43"/>
      <c r="UZB122" s="43"/>
      <c r="UZC122" s="43"/>
      <c r="UZD122" s="43"/>
      <c r="UZE122" s="43"/>
      <c r="UZF122" s="43"/>
      <c r="UZG122" s="43"/>
      <c r="UZH122" s="43"/>
      <c r="UZI122" s="43"/>
      <c r="UZJ122" s="43"/>
      <c r="UZK122" s="43"/>
      <c r="UZL122" s="43"/>
      <c r="UZM122" s="43"/>
      <c r="UZN122" s="43"/>
      <c r="UZO122" s="43"/>
      <c r="UZP122" s="43"/>
      <c r="UZQ122" s="43"/>
      <c r="UZR122" s="43"/>
      <c r="UZS122" s="43"/>
      <c r="UZT122" s="43"/>
      <c r="UZU122" s="43"/>
      <c r="UZV122" s="43"/>
      <c r="UZW122" s="43"/>
      <c r="UZX122" s="43"/>
      <c r="UZY122" s="43"/>
      <c r="UZZ122" s="43"/>
      <c r="VAA122" s="43"/>
      <c r="VAB122" s="43"/>
      <c r="VAC122" s="43"/>
      <c r="VAD122" s="43"/>
      <c r="VAE122" s="43"/>
      <c r="VAF122" s="43"/>
      <c r="VAG122" s="43"/>
      <c r="VAH122" s="43"/>
      <c r="VAI122" s="43"/>
      <c r="VAJ122" s="43"/>
      <c r="VAK122" s="43"/>
      <c r="VAL122" s="43"/>
      <c r="VAM122" s="43"/>
      <c r="VAN122" s="43"/>
      <c r="VAO122" s="43"/>
      <c r="VAP122" s="43"/>
      <c r="VAQ122" s="43"/>
      <c r="VAR122" s="43"/>
      <c r="VAS122" s="43"/>
      <c r="VAT122" s="43"/>
      <c r="VAU122" s="43"/>
      <c r="VAV122" s="43"/>
      <c r="VAW122" s="43"/>
      <c r="VAX122" s="43"/>
      <c r="VAY122" s="43"/>
      <c r="VAZ122" s="43"/>
      <c r="VBA122" s="43"/>
      <c r="VBB122" s="43"/>
      <c r="VBC122" s="43"/>
      <c r="VBD122" s="43"/>
      <c r="VBE122" s="43"/>
      <c r="VBF122" s="43"/>
      <c r="VBG122" s="43"/>
      <c r="VBH122" s="43"/>
      <c r="VBI122" s="43"/>
      <c r="VBJ122" s="43"/>
      <c r="VBK122" s="43"/>
      <c r="VBL122" s="43"/>
      <c r="VBM122" s="43"/>
      <c r="VBN122" s="43"/>
      <c r="VBO122" s="43"/>
      <c r="VBP122" s="43"/>
      <c r="VBQ122" s="43"/>
      <c r="VBR122" s="43"/>
      <c r="VBS122" s="43"/>
      <c r="VBT122" s="43"/>
      <c r="VBU122" s="43"/>
      <c r="VBV122" s="43"/>
      <c r="VBW122" s="43"/>
      <c r="VBX122" s="43"/>
      <c r="VBY122" s="43"/>
      <c r="VBZ122" s="43"/>
      <c r="VCA122" s="43"/>
      <c r="VCB122" s="43"/>
      <c r="VCC122" s="43"/>
      <c r="VCD122" s="43"/>
      <c r="VCE122" s="43"/>
      <c r="VCF122" s="43"/>
      <c r="VCG122" s="43"/>
      <c r="VCH122" s="43"/>
      <c r="VCI122" s="43"/>
      <c r="VCJ122" s="43"/>
      <c r="VCK122" s="43"/>
      <c r="VCL122" s="43"/>
      <c r="VCM122" s="43"/>
      <c r="VCN122" s="43"/>
      <c r="VCO122" s="43"/>
      <c r="VCP122" s="43"/>
      <c r="VCQ122" s="43"/>
      <c r="VCR122" s="43"/>
      <c r="VCS122" s="43"/>
      <c r="VCT122" s="43"/>
      <c r="VCU122" s="43"/>
      <c r="VCV122" s="43"/>
      <c r="VCW122" s="43"/>
      <c r="VCX122" s="43"/>
      <c r="VCY122" s="43"/>
      <c r="VCZ122" s="43"/>
      <c r="VDA122" s="43"/>
      <c r="VDB122" s="43"/>
      <c r="VDC122" s="43"/>
      <c r="VDD122" s="43"/>
      <c r="VDE122" s="43"/>
      <c r="VDF122" s="43"/>
      <c r="VDG122" s="43"/>
      <c r="VDH122" s="43"/>
      <c r="VDI122" s="43"/>
      <c r="VDJ122" s="43"/>
      <c r="VDK122" s="43"/>
      <c r="VDL122" s="43"/>
      <c r="VDM122" s="43"/>
      <c r="VDN122" s="43"/>
      <c r="VDO122" s="43"/>
      <c r="VDP122" s="43"/>
      <c r="VDQ122" s="43"/>
      <c r="VDR122" s="43"/>
      <c r="VDS122" s="43"/>
      <c r="VDT122" s="43"/>
      <c r="VDU122" s="43"/>
      <c r="VDV122" s="43"/>
      <c r="VDW122" s="43"/>
      <c r="VDX122" s="43"/>
      <c r="VDY122" s="43"/>
      <c r="VDZ122" s="43"/>
      <c r="VEA122" s="43"/>
      <c r="VEB122" s="43"/>
      <c r="VEC122" s="43"/>
      <c r="VED122" s="43"/>
      <c r="VEE122" s="43"/>
      <c r="VEF122" s="43"/>
      <c r="VEG122" s="43"/>
      <c r="VEH122" s="43"/>
      <c r="VEI122" s="43"/>
      <c r="VEJ122" s="43"/>
      <c r="VEK122" s="43"/>
      <c r="VEL122" s="43"/>
      <c r="VEM122" s="43"/>
      <c r="VEN122" s="43"/>
      <c r="VEO122" s="43"/>
      <c r="VEP122" s="43"/>
      <c r="VEQ122" s="43"/>
      <c r="VER122" s="43"/>
      <c r="VES122" s="43"/>
      <c r="VET122" s="43"/>
      <c r="VEU122" s="43"/>
      <c r="VEV122" s="43"/>
      <c r="VEW122" s="43"/>
      <c r="VEX122" s="43"/>
      <c r="VEY122" s="43"/>
      <c r="VEZ122" s="43"/>
      <c r="VFA122" s="43"/>
      <c r="VFB122" s="43"/>
      <c r="VFC122" s="43"/>
      <c r="VFD122" s="43"/>
      <c r="VFE122" s="43"/>
      <c r="VFF122" s="43"/>
      <c r="VFG122" s="43"/>
      <c r="VFH122" s="43"/>
      <c r="VFI122" s="43"/>
      <c r="VFJ122" s="43"/>
      <c r="VFK122" s="43"/>
      <c r="VFL122" s="43"/>
      <c r="VFM122" s="43"/>
      <c r="VFN122" s="43"/>
      <c r="VFO122" s="43"/>
      <c r="VFP122" s="43"/>
      <c r="VFQ122" s="43"/>
      <c r="VFR122" s="43"/>
      <c r="VFS122" s="43"/>
      <c r="VFT122" s="43"/>
      <c r="VFU122" s="43"/>
      <c r="VFV122" s="43"/>
      <c r="VFW122" s="43"/>
      <c r="VFX122" s="43"/>
      <c r="VFY122" s="43"/>
      <c r="VFZ122" s="43"/>
      <c r="VGA122" s="43"/>
      <c r="VGB122" s="43"/>
      <c r="VGC122" s="43"/>
      <c r="VGD122" s="43"/>
      <c r="VGE122" s="43"/>
      <c r="VGF122" s="43"/>
      <c r="VGG122" s="43"/>
      <c r="VGH122" s="43"/>
      <c r="VGI122" s="43"/>
      <c r="VGJ122" s="43"/>
      <c r="VGK122" s="43"/>
      <c r="VGL122" s="43"/>
      <c r="VGM122" s="43"/>
      <c r="VGN122" s="43"/>
      <c r="VGO122" s="43"/>
      <c r="VGP122" s="43"/>
      <c r="VGQ122" s="43"/>
      <c r="VGR122" s="43"/>
      <c r="VGS122" s="43"/>
      <c r="VGT122" s="43"/>
      <c r="VGU122" s="43"/>
      <c r="VGV122" s="43"/>
      <c r="VGW122" s="43"/>
      <c r="VGX122" s="43"/>
      <c r="VGY122" s="43"/>
      <c r="VGZ122" s="43"/>
      <c r="VHA122" s="43"/>
      <c r="VHB122" s="43"/>
      <c r="VHC122" s="43"/>
      <c r="VHD122" s="43"/>
      <c r="VHE122" s="43"/>
      <c r="VHF122" s="43"/>
      <c r="VHG122" s="43"/>
      <c r="VHH122" s="43"/>
      <c r="VHI122" s="43"/>
      <c r="VHJ122" s="43"/>
      <c r="VHK122" s="43"/>
      <c r="VHL122" s="43"/>
      <c r="VHM122" s="43"/>
      <c r="VHN122" s="43"/>
      <c r="VHO122" s="43"/>
      <c r="VHP122" s="43"/>
      <c r="VHQ122" s="43"/>
      <c r="VHR122" s="43"/>
      <c r="VHS122" s="43"/>
      <c r="VHT122" s="43"/>
      <c r="VHU122" s="43"/>
      <c r="VHV122" s="43"/>
      <c r="VHW122" s="43"/>
      <c r="VHX122" s="43"/>
      <c r="VHY122" s="43"/>
      <c r="VHZ122" s="43"/>
      <c r="VIA122" s="43"/>
      <c r="VIB122" s="43"/>
      <c r="VIC122" s="43"/>
      <c r="VID122" s="43"/>
      <c r="VIE122" s="43"/>
      <c r="VIF122" s="43"/>
      <c r="VIG122" s="43"/>
      <c r="VIH122" s="43"/>
      <c r="VII122" s="43"/>
      <c r="VIJ122" s="43"/>
      <c r="VIK122" s="43"/>
      <c r="VIL122" s="43"/>
      <c r="VIM122" s="43"/>
      <c r="VIN122" s="43"/>
      <c r="VIO122" s="43"/>
      <c r="VIP122" s="43"/>
      <c r="VIQ122" s="43"/>
      <c r="VIR122" s="43"/>
      <c r="VIS122" s="43"/>
      <c r="VIT122" s="43"/>
      <c r="VIU122" s="43"/>
      <c r="VIV122" s="43"/>
      <c r="VIW122" s="43"/>
      <c r="VIX122" s="43"/>
      <c r="VIY122" s="43"/>
      <c r="VIZ122" s="43"/>
      <c r="VJA122" s="43"/>
      <c r="VJB122" s="43"/>
      <c r="VJC122" s="43"/>
      <c r="VJD122" s="43"/>
      <c r="VJE122" s="43"/>
      <c r="VJF122" s="43"/>
      <c r="VJG122" s="43"/>
      <c r="VJH122" s="43"/>
      <c r="VJI122" s="43"/>
      <c r="VJJ122" s="43"/>
      <c r="VJK122" s="43"/>
      <c r="VJL122" s="43"/>
      <c r="VJM122" s="43"/>
      <c r="VJN122" s="43"/>
      <c r="VJO122" s="43"/>
      <c r="VJP122" s="43"/>
      <c r="VJQ122" s="43"/>
      <c r="VJR122" s="43"/>
      <c r="VJS122" s="43"/>
      <c r="VJT122" s="43"/>
      <c r="VJU122" s="43"/>
      <c r="VJV122" s="43"/>
      <c r="VJW122" s="43"/>
      <c r="VJX122" s="43"/>
      <c r="VJY122" s="43"/>
      <c r="VJZ122" s="43"/>
      <c r="VKA122" s="43"/>
      <c r="VKB122" s="43"/>
      <c r="VKC122" s="43"/>
      <c r="VKD122" s="43"/>
      <c r="VKE122" s="43"/>
      <c r="VKF122" s="43"/>
      <c r="VKG122" s="43"/>
      <c r="VKH122" s="43"/>
      <c r="VKI122" s="43"/>
      <c r="VKJ122" s="43"/>
      <c r="VKK122" s="43"/>
      <c r="VKL122" s="43"/>
      <c r="VKM122" s="43"/>
      <c r="VKN122" s="43"/>
      <c r="VKO122" s="43"/>
      <c r="VKP122" s="43"/>
      <c r="VKQ122" s="43"/>
      <c r="VKR122" s="43"/>
      <c r="VKS122" s="43"/>
      <c r="VKT122" s="43"/>
      <c r="VKU122" s="43"/>
      <c r="VKV122" s="43"/>
      <c r="VKW122" s="43"/>
      <c r="VKX122" s="43"/>
      <c r="VKY122" s="43"/>
      <c r="VKZ122" s="43"/>
      <c r="VLA122" s="43"/>
      <c r="VLB122" s="43"/>
      <c r="VLC122" s="43"/>
      <c r="VLD122" s="43"/>
      <c r="VLE122" s="43"/>
      <c r="VLF122" s="43"/>
      <c r="VLG122" s="43"/>
      <c r="VLH122" s="43"/>
      <c r="VLI122" s="43"/>
      <c r="VLJ122" s="43"/>
      <c r="VLK122" s="43"/>
      <c r="VLL122" s="43"/>
      <c r="VLM122" s="43"/>
      <c r="VLN122" s="43"/>
      <c r="VLO122" s="43"/>
      <c r="VLP122" s="43"/>
      <c r="VLQ122" s="43"/>
      <c r="VLR122" s="43"/>
      <c r="VLS122" s="43"/>
      <c r="VLT122" s="43"/>
      <c r="VLU122" s="43"/>
      <c r="VLV122" s="43"/>
      <c r="VLW122" s="43"/>
      <c r="VLX122" s="43"/>
      <c r="VLY122" s="43"/>
      <c r="VLZ122" s="43"/>
      <c r="VMA122" s="43"/>
      <c r="VMB122" s="43"/>
      <c r="VMC122" s="43"/>
      <c r="VMD122" s="43"/>
      <c r="VME122" s="43"/>
      <c r="VMF122" s="43"/>
      <c r="VMG122" s="43"/>
      <c r="VMH122" s="43"/>
      <c r="VMI122" s="43"/>
      <c r="VMJ122" s="43"/>
      <c r="VMK122" s="43"/>
      <c r="VML122" s="43"/>
      <c r="VMM122" s="43"/>
      <c r="VMN122" s="43"/>
      <c r="VMO122" s="43"/>
      <c r="VMP122" s="43"/>
      <c r="VMQ122" s="43"/>
      <c r="VMR122" s="43"/>
      <c r="VMS122" s="43"/>
      <c r="VMT122" s="43"/>
      <c r="VMU122" s="43"/>
      <c r="VMV122" s="43"/>
      <c r="VMW122" s="43"/>
      <c r="VMX122" s="43"/>
      <c r="VMY122" s="43"/>
      <c r="VMZ122" s="43"/>
      <c r="VNA122" s="43"/>
      <c r="VNB122" s="43"/>
      <c r="VNC122" s="43"/>
      <c r="VND122" s="43"/>
      <c r="VNE122" s="43"/>
      <c r="VNF122" s="43"/>
      <c r="VNG122" s="43"/>
      <c r="VNH122" s="43"/>
      <c r="VNI122" s="43"/>
      <c r="VNJ122" s="43"/>
      <c r="VNK122" s="43"/>
      <c r="VNL122" s="43"/>
      <c r="VNM122" s="43"/>
      <c r="VNN122" s="43"/>
      <c r="VNO122" s="43"/>
      <c r="VNP122" s="43"/>
      <c r="VNQ122" s="43"/>
      <c r="VNR122" s="43"/>
      <c r="VNS122" s="43"/>
      <c r="VNT122" s="43"/>
      <c r="VNU122" s="43"/>
      <c r="VNV122" s="43"/>
      <c r="VNW122" s="43"/>
      <c r="VNX122" s="43"/>
      <c r="VNY122" s="43"/>
      <c r="VNZ122" s="43"/>
      <c r="VOA122" s="43"/>
      <c r="VOB122" s="43"/>
      <c r="VOC122" s="43"/>
      <c r="VOD122" s="43"/>
      <c r="VOE122" s="43"/>
      <c r="VOF122" s="43"/>
      <c r="VOG122" s="43"/>
      <c r="VOH122" s="43"/>
      <c r="VOI122" s="43"/>
      <c r="VOJ122" s="43"/>
      <c r="VOK122" s="43"/>
      <c r="VOL122" s="43"/>
      <c r="VOM122" s="43"/>
      <c r="VON122" s="43"/>
      <c r="VOO122" s="43"/>
      <c r="VOP122" s="43"/>
      <c r="VOQ122" s="43"/>
      <c r="VOR122" s="43"/>
      <c r="VOS122" s="43"/>
      <c r="VOT122" s="43"/>
      <c r="VOU122" s="43"/>
      <c r="VOV122" s="43"/>
      <c r="VOW122" s="43"/>
      <c r="VOX122" s="43"/>
      <c r="VOY122" s="43"/>
      <c r="VOZ122" s="43"/>
      <c r="VPA122" s="43"/>
      <c r="VPB122" s="43"/>
      <c r="VPC122" s="43"/>
      <c r="VPD122" s="43"/>
      <c r="VPE122" s="43"/>
      <c r="VPF122" s="43"/>
      <c r="VPG122" s="43"/>
      <c r="VPH122" s="43"/>
      <c r="VPI122" s="43"/>
      <c r="VPJ122" s="43"/>
      <c r="VPK122" s="43"/>
      <c r="VPL122" s="43"/>
      <c r="VPM122" s="43"/>
      <c r="VPN122" s="43"/>
      <c r="VPO122" s="43"/>
      <c r="VPP122" s="43"/>
      <c r="VPQ122" s="43"/>
      <c r="VPR122" s="43"/>
      <c r="VPS122" s="43"/>
      <c r="VPT122" s="43"/>
      <c r="VPU122" s="43"/>
      <c r="VPV122" s="43"/>
      <c r="VPW122" s="43"/>
      <c r="VPX122" s="43"/>
      <c r="VPY122" s="43"/>
      <c r="VPZ122" s="43"/>
      <c r="VQA122" s="43"/>
      <c r="VQB122" s="43"/>
      <c r="VQC122" s="43"/>
      <c r="VQD122" s="43"/>
      <c r="VQE122" s="43"/>
      <c r="VQF122" s="43"/>
      <c r="VQG122" s="43"/>
      <c r="VQH122" s="43"/>
      <c r="VQI122" s="43"/>
      <c r="VQJ122" s="43"/>
      <c r="VQK122" s="43"/>
      <c r="VQL122" s="43"/>
      <c r="VQM122" s="43"/>
      <c r="VQN122" s="43"/>
      <c r="VQO122" s="43"/>
      <c r="VQP122" s="43"/>
      <c r="VQQ122" s="43"/>
      <c r="VQR122" s="43"/>
      <c r="VQS122" s="43"/>
      <c r="VQT122" s="43"/>
      <c r="VQU122" s="43"/>
      <c r="VQV122" s="43"/>
      <c r="VQW122" s="43"/>
      <c r="VQX122" s="43"/>
      <c r="VQY122" s="43"/>
      <c r="VQZ122" s="43"/>
      <c r="VRA122" s="43"/>
      <c r="VRB122" s="43"/>
      <c r="VRC122" s="43"/>
      <c r="VRD122" s="43"/>
      <c r="VRE122" s="43"/>
      <c r="VRF122" s="43"/>
      <c r="VRG122" s="43"/>
      <c r="VRH122" s="43"/>
      <c r="VRI122" s="43"/>
      <c r="VRJ122" s="43"/>
      <c r="VRK122" s="43"/>
      <c r="VRL122" s="43"/>
      <c r="VRM122" s="43"/>
      <c r="VRN122" s="43"/>
      <c r="VRO122" s="43"/>
      <c r="VRP122" s="43"/>
      <c r="VRQ122" s="43"/>
      <c r="VRR122" s="43"/>
      <c r="VRS122" s="43"/>
      <c r="VRT122" s="43"/>
      <c r="VRU122" s="43"/>
      <c r="VRV122" s="43"/>
      <c r="VRW122" s="43"/>
      <c r="VRX122" s="43"/>
      <c r="VRY122" s="43"/>
      <c r="VRZ122" s="43"/>
      <c r="VSA122" s="43"/>
      <c r="VSB122" s="43"/>
      <c r="VSC122" s="43"/>
      <c r="VSD122" s="43"/>
      <c r="VSE122" s="43"/>
      <c r="VSF122" s="43"/>
      <c r="VSG122" s="43"/>
      <c r="VSH122" s="43"/>
      <c r="VSI122" s="43"/>
      <c r="VSJ122" s="43"/>
      <c r="VSK122" s="43"/>
      <c r="VSL122" s="43"/>
      <c r="VSM122" s="43"/>
      <c r="VSN122" s="43"/>
      <c r="VSO122" s="43"/>
      <c r="VSP122" s="43"/>
      <c r="VSQ122" s="43"/>
      <c r="VSR122" s="43"/>
      <c r="VSS122" s="43"/>
      <c r="VST122" s="43"/>
      <c r="VSU122" s="43"/>
      <c r="VSV122" s="43"/>
      <c r="VSW122" s="43"/>
      <c r="VSX122" s="43"/>
      <c r="VSY122" s="43"/>
      <c r="VSZ122" s="43"/>
      <c r="VTA122" s="43"/>
      <c r="VTB122" s="43"/>
      <c r="VTC122" s="43"/>
      <c r="VTD122" s="43"/>
      <c r="VTE122" s="43"/>
      <c r="VTF122" s="43"/>
      <c r="VTG122" s="43"/>
      <c r="VTH122" s="43"/>
      <c r="VTI122" s="43"/>
      <c r="VTJ122" s="43"/>
      <c r="VTK122" s="43"/>
      <c r="VTL122" s="43"/>
      <c r="VTM122" s="43"/>
      <c r="VTN122" s="43"/>
      <c r="VTO122" s="43"/>
      <c r="VTP122" s="43"/>
      <c r="VTQ122" s="43"/>
      <c r="VTR122" s="43"/>
      <c r="VTS122" s="43"/>
      <c r="VTT122" s="43"/>
      <c r="VTU122" s="43"/>
      <c r="VTV122" s="43"/>
      <c r="VTW122" s="43"/>
      <c r="VTX122" s="43"/>
      <c r="VTY122" s="43"/>
      <c r="VTZ122" s="43"/>
      <c r="VUA122" s="43"/>
      <c r="VUB122" s="43"/>
      <c r="VUC122" s="43"/>
      <c r="VUD122" s="43"/>
      <c r="VUE122" s="43"/>
      <c r="VUF122" s="43"/>
      <c r="VUG122" s="43"/>
      <c r="VUH122" s="43"/>
      <c r="VUI122" s="43"/>
      <c r="VUJ122" s="43"/>
      <c r="VUK122" s="43"/>
      <c r="VUL122" s="43"/>
      <c r="VUM122" s="43"/>
      <c r="VUN122" s="43"/>
      <c r="VUO122" s="43"/>
      <c r="VUP122" s="43"/>
      <c r="VUQ122" s="43"/>
      <c r="VUR122" s="43"/>
      <c r="VUS122" s="43"/>
      <c r="VUT122" s="43"/>
      <c r="VUU122" s="43"/>
      <c r="VUV122" s="43"/>
      <c r="VUW122" s="43"/>
      <c r="VUX122" s="43"/>
      <c r="VUY122" s="43"/>
      <c r="VUZ122" s="43"/>
      <c r="VVA122" s="43"/>
      <c r="VVB122" s="43"/>
      <c r="VVC122" s="43"/>
      <c r="VVD122" s="43"/>
      <c r="VVE122" s="43"/>
      <c r="VVF122" s="43"/>
      <c r="VVG122" s="43"/>
      <c r="VVH122" s="43"/>
      <c r="VVI122" s="43"/>
      <c r="VVJ122" s="43"/>
      <c r="VVK122" s="43"/>
      <c r="VVL122" s="43"/>
      <c r="VVM122" s="43"/>
      <c r="VVN122" s="43"/>
      <c r="VVO122" s="43"/>
      <c r="VVP122" s="43"/>
      <c r="VVQ122" s="43"/>
      <c r="VVR122" s="43"/>
      <c r="VVS122" s="43"/>
      <c r="VVT122" s="43"/>
      <c r="VVU122" s="43"/>
      <c r="VVV122" s="43"/>
      <c r="VVW122" s="43"/>
      <c r="VVX122" s="43"/>
      <c r="VVY122" s="43"/>
      <c r="VVZ122" s="43"/>
      <c r="VWA122" s="43"/>
      <c r="VWB122" s="43"/>
      <c r="VWC122" s="43"/>
      <c r="VWD122" s="43"/>
      <c r="VWE122" s="43"/>
      <c r="VWF122" s="43"/>
      <c r="VWG122" s="43"/>
      <c r="VWH122" s="43"/>
      <c r="VWI122" s="43"/>
      <c r="VWJ122" s="43"/>
      <c r="VWK122" s="43"/>
      <c r="VWL122" s="43"/>
      <c r="VWM122" s="43"/>
      <c r="VWN122" s="43"/>
      <c r="VWO122" s="43"/>
      <c r="VWP122" s="43"/>
      <c r="VWQ122" s="43"/>
      <c r="VWR122" s="43"/>
      <c r="VWS122" s="43"/>
      <c r="VWT122" s="43"/>
      <c r="VWU122" s="43"/>
      <c r="VWV122" s="43"/>
      <c r="VWW122" s="43"/>
      <c r="VWX122" s="43"/>
      <c r="VWY122" s="43"/>
      <c r="VWZ122" s="43"/>
      <c r="VXA122" s="43"/>
      <c r="VXB122" s="43"/>
      <c r="VXC122" s="43"/>
      <c r="VXD122" s="43"/>
      <c r="VXE122" s="43"/>
      <c r="VXF122" s="43"/>
      <c r="VXG122" s="43"/>
      <c r="VXH122" s="43"/>
      <c r="VXI122" s="43"/>
      <c r="VXJ122" s="43"/>
      <c r="VXK122" s="43"/>
      <c r="VXL122" s="43"/>
      <c r="VXM122" s="43"/>
      <c r="VXN122" s="43"/>
      <c r="VXO122" s="43"/>
      <c r="VXP122" s="43"/>
      <c r="VXQ122" s="43"/>
      <c r="VXR122" s="43"/>
      <c r="VXS122" s="43"/>
      <c r="VXT122" s="43"/>
      <c r="VXU122" s="43"/>
      <c r="VXV122" s="43"/>
      <c r="VXW122" s="43"/>
      <c r="VXX122" s="43"/>
      <c r="VXY122" s="43"/>
      <c r="VXZ122" s="43"/>
      <c r="VYA122" s="43"/>
      <c r="VYB122" s="43"/>
      <c r="VYC122" s="43"/>
      <c r="VYD122" s="43"/>
      <c r="VYE122" s="43"/>
      <c r="VYF122" s="43"/>
      <c r="VYG122" s="43"/>
      <c r="VYH122" s="43"/>
      <c r="VYI122" s="43"/>
      <c r="VYJ122" s="43"/>
      <c r="VYK122" s="43"/>
      <c r="VYL122" s="43"/>
      <c r="VYM122" s="43"/>
      <c r="VYN122" s="43"/>
      <c r="VYO122" s="43"/>
      <c r="VYP122" s="43"/>
      <c r="VYQ122" s="43"/>
      <c r="VYR122" s="43"/>
      <c r="VYS122" s="43"/>
      <c r="VYT122" s="43"/>
      <c r="VYU122" s="43"/>
      <c r="VYV122" s="43"/>
      <c r="VYW122" s="43"/>
      <c r="VYX122" s="43"/>
      <c r="VYY122" s="43"/>
      <c r="VYZ122" s="43"/>
      <c r="VZA122" s="43"/>
      <c r="VZB122" s="43"/>
      <c r="VZC122" s="43"/>
      <c r="VZD122" s="43"/>
      <c r="VZE122" s="43"/>
      <c r="VZF122" s="43"/>
      <c r="VZG122" s="43"/>
      <c r="VZH122" s="43"/>
      <c r="VZI122" s="43"/>
      <c r="VZJ122" s="43"/>
      <c r="VZK122" s="43"/>
      <c r="VZL122" s="43"/>
      <c r="VZM122" s="43"/>
      <c r="VZN122" s="43"/>
      <c r="VZO122" s="43"/>
      <c r="VZP122" s="43"/>
      <c r="VZQ122" s="43"/>
      <c r="VZR122" s="43"/>
      <c r="VZS122" s="43"/>
      <c r="VZT122" s="43"/>
      <c r="VZU122" s="43"/>
      <c r="VZV122" s="43"/>
      <c r="VZW122" s="43"/>
      <c r="VZX122" s="43"/>
      <c r="VZY122" s="43"/>
      <c r="VZZ122" s="43"/>
      <c r="WAA122" s="43"/>
      <c r="WAB122" s="43"/>
      <c r="WAC122" s="43"/>
      <c r="WAD122" s="43"/>
      <c r="WAE122" s="43"/>
      <c r="WAF122" s="43"/>
      <c r="WAG122" s="43"/>
      <c r="WAH122" s="43"/>
      <c r="WAI122" s="43"/>
      <c r="WAJ122" s="43"/>
      <c r="WAK122" s="43"/>
      <c r="WAL122" s="43"/>
      <c r="WAM122" s="43"/>
      <c r="WAN122" s="43"/>
      <c r="WAO122" s="43"/>
      <c r="WAP122" s="43"/>
      <c r="WAQ122" s="43"/>
      <c r="WAR122" s="43"/>
      <c r="WAS122" s="43"/>
      <c r="WAT122" s="43"/>
      <c r="WAU122" s="43"/>
      <c r="WAV122" s="43"/>
      <c r="WAW122" s="43"/>
      <c r="WAX122" s="43"/>
      <c r="WAY122" s="43"/>
      <c r="WAZ122" s="43"/>
      <c r="WBA122" s="43"/>
      <c r="WBB122" s="43"/>
      <c r="WBC122" s="43"/>
      <c r="WBD122" s="43"/>
      <c r="WBE122" s="43"/>
      <c r="WBF122" s="43"/>
      <c r="WBG122" s="43"/>
      <c r="WBH122" s="43"/>
      <c r="WBI122" s="43"/>
      <c r="WBJ122" s="43"/>
      <c r="WBK122" s="43"/>
      <c r="WBL122" s="43"/>
      <c r="WBM122" s="43"/>
      <c r="WBN122" s="43"/>
      <c r="WBO122" s="43"/>
      <c r="WBP122" s="43"/>
      <c r="WBQ122" s="43"/>
      <c r="WBR122" s="43"/>
      <c r="WBS122" s="43"/>
      <c r="WBT122" s="43"/>
      <c r="WBU122" s="43"/>
      <c r="WBV122" s="43"/>
      <c r="WBW122" s="43"/>
      <c r="WBX122" s="43"/>
      <c r="WBY122" s="43"/>
      <c r="WBZ122" s="43"/>
      <c r="WCA122" s="43"/>
      <c r="WCB122" s="43"/>
      <c r="WCC122" s="43"/>
      <c r="WCD122" s="43"/>
      <c r="WCE122" s="43"/>
      <c r="WCF122" s="43"/>
      <c r="WCG122" s="43"/>
      <c r="WCH122" s="43"/>
      <c r="WCI122" s="43"/>
      <c r="WCJ122" s="43"/>
      <c r="WCK122" s="43"/>
      <c r="WCL122" s="43"/>
      <c r="WCM122" s="43"/>
      <c r="WCN122" s="43"/>
      <c r="WCO122" s="43"/>
      <c r="WCP122" s="43"/>
      <c r="WCQ122" s="43"/>
      <c r="WCR122" s="43"/>
      <c r="WCS122" s="43"/>
      <c r="WCT122" s="43"/>
      <c r="WCU122" s="43"/>
      <c r="WCV122" s="43"/>
      <c r="WCW122" s="43"/>
      <c r="WCX122" s="43"/>
      <c r="WCY122" s="43"/>
      <c r="WCZ122" s="43"/>
      <c r="WDA122" s="43"/>
      <c r="WDB122" s="43"/>
      <c r="WDC122" s="43"/>
      <c r="WDD122" s="43"/>
      <c r="WDE122" s="43"/>
      <c r="WDF122" s="43"/>
      <c r="WDG122" s="43"/>
      <c r="WDH122" s="43"/>
      <c r="WDI122" s="43"/>
      <c r="WDJ122" s="43"/>
      <c r="WDK122" s="43"/>
      <c r="WDL122" s="43"/>
      <c r="WDM122" s="43"/>
      <c r="WDN122" s="43"/>
      <c r="WDO122" s="43"/>
      <c r="WDP122" s="43"/>
      <c r="WDQ122" s="43"/>
      <c r="WDR122" s="43"/>
      <c r="WDS122" s="43"/>
      <c r="WDT122" s="43"/>
      <c r="WDU122" s="43"/>
      <c r="WDV122" s="43"/>
      <c r="WDW122" s="43"/>
      <c r="WDX122" s="43"/>
      <c r="WDY122" s="43"/>
      <c r="WDZ122" s="43"/>
      <c r="WEA122" s="43"/>
      <c r="WEB122" s="43"/>
      <c r="WEC122" s="43"/>
      <c r="WED122" s="43"/>
      <c r="WEE122" s="43"/>
      <c r="WEF122" s="43"/>
      <c r="WEG122" s="43"/>
      <c r="WEH122" s="43"/>
      <c r="WEI122" s="43"/>
      <c r="WEJ122" s="43"/>
      <c r="WEK122" s="43"/>
      <c r="WEL122" s="43"/>
      <c r="WEM122" s="43"/>
      <c r="WEN122" s="43"/>
      <c r="WEO122" s="43"/>
      <c r="WEP122" s="43"/>
      <c r="WEQ122" s="43"/>
      <c r="WER122" s="43"/>
      <c r="WES122" s="43"/>
      <c r="WET122" s="43"/>
      <c r="WEU122" s="43"/>
      <c r="WEV122" s="43"/>
      <c r="WEW122" s="43"/>
      <c r="WEX122" s="43"/>
      <c r="WEY122" s="43"/>
      <c r="WEZ122" s="43"/>
      <c r="WFA122" s="43"/>
      <c r="WFB122" s="43"/>
      <c r="WFC122" s="43"/>
      <c r="WFD122" s="43"/>
      <c r="WFE122" s="43"/>
      <c r="WFF122" s="43"/>
      <c r="WFG122" s="43"/>
      <c r="WFH122" s="43"/>
      <c r="WFI122" s="43"/>
      <c r="WFJ122" s="43"/>
      <c r="WFK122" s="43"/>
      <c r="WFL122" s="43"/>
      <c r="WFM122" s="43"/>
      <c r="WFN122" s="43"/>
      <c r="WFO122" s="43"/>
      <c r="WFP122" s="43"/>
      <c r="WFQ122" s="43"/>
      <c r="WFR122" s="43"/>
      <c r="WFS122" s="43"/>
      <c r="WFT122" s="43"/>
      <c r="WFU122" s="43"/>
      <c r="WFV122" s="43"/>
      <c r="WFW122" s="43"/>
      <c r="WFX122" s="43"/>
      <c r="WFY122" s="43"/>
      <c r="WFZ122" s="43"/>
      <c r="WGA122" s="43"/>
      <c r="WGB122" s="43"/>
      <c r="WGC122" s="43"/>
      <c r="WGD122" s="43"/>
      <c r="WGE122" s="43"/>
      <c r="WGF122" s="43"/>
      <c r="WGG122" s="43"/>
      <c r="WGH122" s="43"/>
      <c r="WGI122" s="43"/>
      <c r="WGJ122" s="43"/>
      <c r="WGK122" s="43"/>
      <c r="WGL122" s="43"/>
      <c r="WGM122" s="43"/>
      <c r="WGN122" s="43"/>
      <c r="WGO122" s="43"/>
      <c r="WGP122" s="43"/>
      <c r="WGQ122" s="43"/>
      <c r="WGR122" s="43"/>
      <c r="WGS122" s="43"/>
      <c r="WGT122" s="43"/>
      <c r="WGU122" s="43"/>
      <c r="WGV122" s="43"/>
      <c r="WGW122" s="43"/>
      <c r="WGX122" s="43"/>
      <c r="WGY122" s="43"/>
      <c r="WGZ122" s="43"/>
      <c r="WHA122" s="43"/>
      <c r="WHB122" s="43"/>
      <c r="WHC122" s="43"/>
      <c r="WHD122" s="43"/>
      <c r="WHE122" s="43"/>
      <c r="WHF122" s="43"/>
      <c r="WHG122" s="43"/>
      <c r="WHH122" s="43"/>
      <c r="WHI122" s="43"/>
      <c r="WHJ122" s="43"/>
      <c r="WHK122" s="43"/>
      <c r="WHL122" s="43"/>
      <c r="WHM122" s="43"/>
      <c r="WHN122" s="43"/>
      <c r="WHO122" s="43"/>
      <c r="WHP122" s="43"/>
      <c r="WHQ122" s="43"/>
      <c r="WHR122" s="43"/>
      <c r="WHS122" s="43"/>
      <c r="WHT122" s="43"/>
      <c r="WHU122" s="43"/>
      <c r="WHV122" s="43"/>
      <c r="WHW122" s="43"/>
      <c r="WHX122" s="43"/>
      <c r="WHY122" s="43"/>
      <c r="WHZ122" s="43"/>
      <c r="WIA122" s="43"/>
      <c r="WIB122" s="43"/>
      <c r="WIC122" s="43"/>
      <c r="WID122" s="43"/>
      <c r="WIE122" s="43"/>
      <c r="WIF122" s="43"/>
      <c r="WIG122" s="43"/>
      <c r="WIH122" s="43"/>
      <c r="WII122" s="43"/>
      <c r="WIJ122" s="43"/>
      <c r="WIK122" s="43"/>
      <c r="WIL122" s="43"/>
      <c r="WIM122" s="43"/>
      <c r="WIN122" s="43"/>
      <c r="WIO122" s="43"/>
      <c r="WIP122" s="43"/>
      <c r="WIQ122" s="43"/>
      <c r="WIR122" s="43"/>
      <c r="WIS122" s="43"/>
      <c r="WIT122" s="43"/>
      <c r="WIU122" s="43"/>
      <c r="WIV122" s="43"/>
      <c r="WIW122" s="43"/>
      <c r="WIX122" s="43"/>
      <c r="WIY122" s="43"/>
      <c r="WIZ122" s="43"/>
      <c r="WJA122" s="43"/>
      <c r="WJB122" s="43"/>
      <c r="WJC122" s="43"/>
      <c r="WJD122" s="43"/>
      <c r="WJE122" s="43"/>
      <c r="WJF122" s="43"/>
      <c r="WJG122" s="43"/>
      <c r="WJH122" s="43"/>
      <c r="WJI122" s="43"/>
      <c r="WJJ122" s="43"/>
      <c r="WJK122" s="43"/>
      <c r="WJL122" s="43"/>
      <c r="WJM122" s="43"/>
      <c r="WJN122" s="43"/>
      <c r="WJO122" s="43"/>
      <c r="WJP122" s="43"/>
      <c r="WJQ122" s="43"/>
      <c r="WJR122" s="43"/>
      <c r="WJS122" s="43"/>
      <c r="WJT122" s="43"/>
      <c r="WJU122" s="43"/>
      <c r="WJV122" s="43"/>
      <c r="WJW122" s="43"/>
      <c r="WJX122" s="43"/>
      <c r="WJY122" s="43"/>
      <c r="WJZ122" s="43"/>
      <c r="WKA122" s="43"/>
      <c r="WKB122" s="43"/>
      <c r="WKC122" s="43"/>
      <c r="WKD122" s="43"/>
      <c r="WKE122" s="43"/>
      <c r="WKF122" s="43"/>
      <c r="WKG122" s="43"/>
      <c r="WKH122" s="43"/>
      <c r="WKI122" s="43"/>
      <c r="WKJ122" s="43"/>
      <c r="WKK122" s="43"/>
      <c r="WKL122" s="43"/>
      <c r="WKM122" s="43"/>
      <c r="WKN122" s="43"/>
      <c r="WKO122" s="43"/>
      <c r="WKP122" s="43"/>
      <c r="WKQ122" s="43"/>
      <c r="WKR122" s="43"/>
      <c r="WKS122" s="43"/>
      <c r="WKT122" s="43"/>
      <c r="WKU122" s="43"/>
      <c r="WKV122" s="43"/>
      <c r="WKW122" s="43"/>
      <c r="WKX122" s="43"/>
      <c r="WKY122" s="43"/>
      <c r="WKZ122" s="43"/>
      <c r="WLA122" s="43"/>
      <c r="WLB122" s="43"/>
      <c r="WLC122" s="43"/>
      <c r="WLD122" s="43"/>
      <c r="WLE122" s="43"/>
      <c r="WLF122" s="43"/>
      <c r="WLG122" s="43"/>
      <c r="WLH122" s="43"/>
      <c r="WLI122" s="43"/>
      <c r="WLJ122" s="43"/>
      <c r="WLK122" s="43"/>
      <c r="WLL122" s="43"/>
      <c r="WLM122" s="43"/>
      <c r="WLN122" s="43"/>
      <c r="WLO122" s="43"/>
      <c r="WLP122" s="43"/>
      <c r="WLQ122" s="43"/>
      <c r="WLR122" s="43"/>
      <c r="WLS122" s="43"/>
      <c r="WLT122" s="43"/>
      <c r="WLU122" s="43"/>
      <c r="WLV122" s="43"/>
      <c r="WLW122" s="43"/>
      <c r="WLX122" s="43"/>
      <c r="WLY122" s="43"/>
      <c r="WLZ122" s="43"/>
      <c r="WMA122" s="43"/>
      <c r="WMB122" s="43"/>
      <c r="WMC122" s="43"/>
      <c r="WMD122" s="43"/>
      <c r="WME122" s="43"/>
      <c r="WMF122" s="43"/>
      <c r="WMG122" s="43"/>
      <c r="WMH122" s="43"/>
      <c r="WMI122" s="43"/>
      <c r="WMJ122" s="43"/>
      <c r="WMK122" s="43"/>
      <c r="WML122" s="43"/>
      <c r="WMM122" s="43"/>
      <c r="WMN122" s="43"/>
      <c r="WMO122" s="43"/>
      <c r="WMP122" s="43"/>
      <c r="WMQ122" s="43"/>
      <c r="WMR122" s="43"/>
      <c r="WMS122" s="43"/>
      <c r="WMT122" s="43"/>
      <c r="WMU122" s="43"/>
      <c r="WMV122" s="43"/>
      <c r="WMW122" s="43"/>
      <c r="WMX122" s="43"/>
      <c r="WMY122" s="43"/>
      <c r="WMZ122" s="43"/>
      <c r="WNA122" s="43"/>
      <c r="WNB122" s="43"/>
      <c r="WNC122" s="43"/>
      <c r="WND122" s="43"/>
      <c r="WNE122" s="43"/>
      <c r="WNF122" s="43"/>
      <c r="WNG122" s="43"/>
      <c r="WNH122" s="43"/>
      <c r="WNI122" s="43"/>
      <c r="WNJ122" s="43"/>
      <c r="WNK122" s="43"/>
      <c r="WNL122" s="43"/>
      <c r="WNM122" s="43"/>
      <c r="WNN122" s="43"/>
      <c r="WNO122" s="43"/>
      <c r="WNP122" s="43"/>
      <c r="WNQ122" s="43"/>
      <c r="WNR122" s="43"/>
      <c r="WNS122" s="43"/>
      <c r="WNT122" s="43"/>
      <c r="WNU122" s="43"/>
      <c r="WNV122" s="43"/>
      <c r="WNW122" s="43"/>
      <c r="WNX122" s="43"/>
      <c r="WNY122" s="43"/>
      <c r="WNZ122" s="43"/>
      <c r="WOA122" s="43"/>
      <c r="WOB122" s="43"/>
      <c r="WOC122" s="43"/>
      <c r="WOD122" s="43"/>
      <c r="WOE122" s="43"/>
      <c r="WOF122" s="43"/>
      <c r="WOG122" s="43"/>
      <c r="WOH122" s="43"/>
      <c r="WOI122" s="43"/>
      <c r="WOJ122" s="43"/>
      <c r="WOK122" s="43"/>
      <c r="WOL122" s="43"/>
      <c r="WOM122" s="43"/>
      <c r="WON122" s="43"/>
      <c r="WOO122" s="43"/>
      <c r="WOP122" s="43"/>
      <c r="WOQ122" s="43"/>
      <c r="WOR122" s="43"/>
      <c r="WOS122" s="43"/>
      <c r="WOT122" s="43"/>
      <c r="WOU122" s="43"/>
      <c r="WOV122" s="43"/>
      <c r="WOW122" s="43"/>
      <c r="WOX122" s="43"/>
      <c r="WOY122" s="43"/>
      <c r="WOZ122" s="43"/>
      <c r="WPA122" s="43"/>
      <c r="WPB122" s="43"/>
      <c r="WPC122" s="43"/>
      <c r="WPD122" s="43"/>
      <c r="WPE122" s="43"/>
      <c r="WPF122" s="43"/>
      <c r="WPG122" s="43"/>
      <c r="WPH122" s="43"/>
      <c r="WPI122" s="43"/>
      <c r="WPJ122" s="43"/>
      <c r="WPK122" s="43"/>
      <c r="WPL122" s="43"/>
      <c r="WPM122" s="43"/>
      <c r="WPN122" s="43"/>
      <c r="WPO122" s="43"/>
      <c r="WPP122" s="43"/>
      <c r="WPQ122" s="43"/>
      <c r="WPR122" s="43"/>
      <c r="WPS122" s="43"/>
      <c r="WPT122" s="43"/>
      <c r="WPU122" s="43"/>
      <c r="WPV122" s="43"/>
      <c r="WPW122" s="43"/>
      <c r="WPX122" s="43"/>
      <c r="WPY122" s="43"/>
      <c r="WPZ122" s="43"/>
      <c r="WQA122" s="43"/>
      <c r="WQB122" s="43"/>
      <c r="WQC122" s="43"/>
      <c r="WQD122" s="43"/>
      <c r="WQE122" s="43"/>
      <c r="WQF122" s="43"/>
      <c r="WQG122" s="43"/>
      <c r="WQH122" s="43"/>
      <c r="WQI122" s="43"/>
      <c r="WQJ122" s="43"/>
      <c r="WQK122" s="43"/>
      <c r="WQL122" s="43"/>
      <c r="WQM122" s="43"/>
      <c r="WQN122" s="43"/>
      <c r="WQO122" s="43"/>
      <c r="WQP122" s="43"/>
      <c r="WQQ122" s="43"/>
      <c r="WQR122" s="43"/>
      <c r="WQS122" s="43"/>
      <c r="WQT122" s="43"/>
      <c r="WQU122" s="43"/>
      <c r="WQV122" s="43"/>
      <c r="WQW122" s="43"/>
      <c r="WQX122" s="43"/>
      <c r="WQY122" s="43"/>
      <c r="WQZ122" s="43"/>
      <c r="WRA122" s="43"/>
      <c r="WRB122" s="43"/>
      <c r="WRC122" s="43"/>
      <c r="WRD122" s="43"/>
      <c r="WRE122" s="43"/>
      <c r="WRF122" s="43"/>
      <c r="WRG122" s="43"/>
      <c r="WRH122" s="43"/>
      <c r="WRI122" s="43"/>
      <c r="WRJ122" s="43"/>
      <c r="WRK122" s="43"/>
      <c r="WRL122" s="43"/>
      <c r="WRM122" s="43"/>
      <c r="WRN122" s="43"/>
      <c r="WRO122" s="43"/>
      <c r="WRP122" s="43"/>
      <c r="WRQ122" s="43"/>
      <c r="WRR122" s="43"/>
      <c r="WRS122" s="43"/>
      <c r="WRT122" s="43"/>
      <c r="WRU122" s="43"/>
      <c r="WRV122" s="43"/>
      <c r="WRW122" s="43"/>
      <c r="WRX122" s="43"/>
      <c r="WRY122" s="43"/>
      <c r="WRZ122" s="43"/>
      <c r="WSA122" s="43"/>
      <c r="WSB122" s="43"/>
      <c r="WSC122" s="43"/>
      <c r="WSD122" s="43"/>
      <c r="WSE122" s="43"/>
      <c r="WSF122" s="43"/>
      <c r="WSG122" s="43"/>
      <c r="WSH122" s="43"/>
      <c r="WSI122" s="43"/>
      <c r="WSJ122" s="43"/>
      <c r="WSK122" s="43"/>
      <c r="WSL122" s="43"/>
      <c r="WSM122" s="43"/>
      <c r="WSN122" s="43"/>
      <c r="WSO122" s="43"/>
      <c r="WSP122" s="43"/>
      <c r="WSQ122" s="43"/>
      <c r="WSR122" s="43"/>
      <c r="WSS122" s="43"/>
      <c r="WST122" s="43"/>
      <c r="WSU122" s="43"/>
      <c r="WSV122" s="43"/>
      <c r="WSW122" s="43"/>
      <c r="WSX122" s="43"/>
      <c r="WSY122" s="43"/>
      <c r="WSZ122" s="43"/>
      <c r="WTA122" s="43"/>
      <c r="WTB122" s="43"/>
      <c r="WTC122" s="43"/>
      <c r="WTD122" s="43"/>
      <c r="WTE122" s="43"/>
      <c r="WTF122" s="43"/>
      <c r="WTG122" s="43"/>
      <c r="WTH122" s="43"/>
      <c r="WTI122" s="43"/>
      <c r="WTJ122" s="43"/>
      <c r="WTK122" s="43"/>
      <c r="WTL122" s="43"/>
      <c r="WTM122" s="43"/>
      <c r="WTN122" s="43"/>
      <c r="WTO122" s="43"/>
      <c r="WTP122" s="43"/>
      <c r="WTQ122" s="43"/>
      <c r="WTR122" s="43"/>
      <c r="WTS122" s="43"/>
      <c r="WTT122" s="43"/>
      <c r="WTU122" s="43"/>
      <c r="WTV122" s="43"/>
      <c r="WTW122" s="43"/>
      <c r="WTX122" s="43"/>
      <c r="WTY122" s="43"/>
      <c r="WTZ122" s="43"/>
      <c r="WUA122" s="43"/>
      <c r="WUB122" s="43"/>
      <c r="WUC122" s="43"/>
      <c r="WUD122" s="43"/>
      <c r="WUE122" s="43"/>
      <c r="WUF122" s="43"/>
      <c r="WUG122" s="43"/>
      <c r="WUH122" s="43"/>
      <c r="WUI122" s="43"/>
      <c r="WUJ122" s="43"/>
      <c r="WUK122" s="43"/>
      <c r="WUL122" s="43"/>
      <c r="WUM122" s="43"/>
      <c r="WUN122" s="43"/>
      <c r="WUO122" s="43"/>
      <c r="WUP122" s="43"/>
      <c r="WUQ122" s="43"/>
      <c r="WUR122" s="43"/>
      <c r="WUS122" s="43"/>
      <c r="WUT122" s="43"/>
      <c r="WUU122" s="43"/>
      <c r="WUV122" s="43"/>
      <c r="WUW122" s="43"/>
      <c r="WUX122" s="43"/>
      <c r="WUY122" s="43"/>
      <c r="WUZ122" s="43"/>
      <c r="WVA122" s="43"/>
      <c r="WVB122" s="43"/>
      <c r="WVC122" s="43"/>
      <c r="WVD122" s="43"/>
      <c r="WVE122" s="43"/>
      <c r="WVF122" s="43"/>
      <c r="WVG122" s="43"/>
      <c r="WVH122" s="43"/>
      <c r="WVI122" s="43"/>
      <c r="WVJ122" s="43"/>
      <c r="WVK122" s="43"/>
      <c r="WVL122" s="43"/>
      <c r="WVM122" s="43"/>
      <c r="WVN122" s="43"/>
      <c r="WVO122" s="43"/>
      <c r="WVP122" s="43"/>
      <c r="WVQ122" s="43"/>
      <c r="WVR122" s="43"/>
      <c r="WVS122" s="43"/>
      <c r="WVT122" s="43"/>
      <c r="WVU122" s="43"/>
      <c r="WVV122" s="43"/>
      <c r="WVW122" s="43"/>
      <c r="WVX122" s="43"/>
      <c r="WVY122" s="43"/>
      <c r="WVZ122" s="43"/>
      <c r="WWA122" s="43"/>
      <c r="WWB122" s="43"/>
      <c r="WWC122" s="43"/>
      <c r="WWD122" s="43"/>
      <c r="WWE122" s="43"/>
      <c r="WWF122" s="43"/>
      <c r="WWG122" s="43"/>
      <c r="WWH122" s="43"/>
      <c r="WWI122" s="43"/>
      <c r="WWJ122" s="43"/>
      <c r="WWK122" s="43"/>
      <c r="WWL122" s="43"/>
      <c r="WWM122" s="43"/>
      <c r="WWN122" s="43"/>
      <c r="WWO122" s="43"/>
      <c r="WWP122" s="43"/>
      <c r="WWQ122" s="43"/>
      <c r="WWR122" s="43"/>
      <c r="WWS122" s="43"/>
      <c r="WWT122" s="43"/>
      <c r="WWU122" s="43"/>
      <c r="WWV122" s="43"/>
      <c r="WWW122" s="43"/>
      <c r="WWX122" s="43"/>
      <c r="WWY122" s="43"/>
      <c r="WWZ122" s="43"/>
      <c r="WXA122" s="43"/>
      <c r="WXB122" s="43"/>
      <c r="WXC122" s="43"/>
      <c r="WXD122" s="43"/>
      <c r="WXE122" s="43"/>
      <c r="WXF122" s="43"/>
      <c r="WXG122" s="43"/>
      <c r="WXH122" s="43"/>
      <c r="WXI122" s="43"/>
      <c r="WXJ122" s="43"/>
      <c r="WXK122" s="43"/>
      <c r="WXL122" s="43"/>
      <c r="WXM122" s="43"/>
      <c r="WXN122" s="43"/>
      <c r="WXO122" s="43"/>
      <c r="WXP122" s="43"/>
      <c r="WXQ122" s="43"/>
      <c r="WXR122" s="43"/>
      <c r="WXS122" s="43"/>
      <c r="WXT122" s="43"/>
      <c r="WXU122" s="43"/>
      <c r="WXV122" s="43"/>
      <c r="WXW122" s="43"/>
      <c r="WXX122" s="43"/>
      <c r="WXY122" s="43"/>
      <c r="WXZ122" s="43"/>
      <c r="WYA122" s="43"/>
      <c r="WYB122" s="43"/>
      <c r="WYC122" s="43"/>
      <c r="WYD122" s="43"/>
      <c r="WYE122" s="43"/>
      <c r="WYF122" s="43"/>
      <c r="WYG122" s="43"/>
      <c r="WYH122" s="43"/>
      <c r="WYI122" s="43"/>
      <c r="WYJ122" s="43"/>
      <c r="WYK122" s="43"/>
      <c r="WYL122" s="43"/>
      <c r="WYM122" s="43"/>
      <c r="WYN122" s="43"/>
      <c r="WYO122" s="43"/>
      <c r="WYP122" s="43"/>
      <c r="WYQ122" s="43"/>
      <c r="WYR122" s="43"/>
      <c r="WYS122" s="43"/>
      <c r="WYT122" s="43"/>
      <c r="WYU122" s="43"/>
      <c r="WYV122" s="43"/>
      <c r="WYW122" s="43"/>
      <c r="WYX122" s="43"/>
      <c r="WYY122" s="43"/>
      <c r="WYZ122" s="43"/>
      <c r="WZA122" s="43"/>
      <c r="WZB122" s="43"/>
      <c r="WZC122" s="43"/>
      <c r="WZD122" s="43"/>
      <c r="WZE122" s="43"/>
      <c r="WZF122" s="43"/>
      <c r="WZG122" s="43"/>
      <c r="WZH122" s="43"/>
      <c r="WZI122" s="43"/>
      <c r="WZJ122" s="43"/>
      <c r="WZK122" s="43"/>
      <c r="WZL122" s="43"/>
      <c r="WZM122" s="43"/>
      <c r="WZN122" s="43"/>
      <c r="WZO122" s="43"/>
      <c r="WZP122" s="43"/>
      <c r="WZQ122" s="43"/>
      <c r="WZR122" s="43"/>
      <c r="WZS122" s="43"/>
      <c r="WZT122" s="43"/>
      <c r="WZU122" s="43"/>
      <c r="WZV122" s="43"/>
      <c r="WZW122" s="43"/>
      <c r="WZX122" s="43"/>
      <c r="WZY122" s="43"/>
      <c r="WZZ122" s="43"/>
      <c r="XAA122" s="43"/>
      <c r="XAB122" s="43"/>
      <c r="XAC122" s="43"/>
      <c r="XAD122" s="43"/>
      <c r="XAE122" s="43"/>
      <c r="XAF122" s="43"/>
      <c r="XAG122" s="43"/>
      <c r="XAH122" s="43"/>
      <c r="XAI122" s="43"/>
      <c r="XAJ122" s="43"/>
      <c r="XAK122" s="43"/>
      <c r="XAL122" s="43"/>
      <c r="XAM122" s="43"/>
      <c r="XAN122" s="43"/>
      <c r="XAO122" s="43"/>
      <c r="XAP122" s="43"/>
      <c r="XAQ122" s="43"/>
      <c r="XAR122" s="43"/>
      <c r="XAS122" s="43"/>
      <c r="XAT122" s="43"/>
      <c r="XAU122" s="43"/>
      <c r="XAV122" s="43"/>
      <c r="XAW122" s="43"/>
      <c r="XAX122" s="43"/>
      <c r="XAY122" s="43"/>
      <c r="XAZ122" s="43"/>
      <c r="XBA122" s="43"/>
      <c r="XBB122" s="43"/>
      <c r="XBC122" s="43"/>
      <c r="XBD122" s="43"/>
      <c r="XBE122" s="43"/>
      <c r="XBF122" s="43"/>
      <c r="XBG122" s="43"/>
      <c r="XBH122" s="43"/>
      <c r="XBI122" s="43"/>
      <c r="XBJ122" s="43"/>
      <c r="XBK122" s="43"/>
      <c r="XBL122" s="43"/>
      <c r="XBM122" s="43"/>
      <c r="XBN122" s="43"/>
      <c r="XBO122" s="43"/>
      <c r="XBP122" s="43"/>
      <c r="XBQ122" s="43"/>
      <c r="XBR122" s="43"/>
      <c r="XBS122" s="43"/>
      <c r="XBT122" s="43"/>
      <c r="XBU122" s="43"/>
      <c r="XBV122" s="43"/>
      <c r="XBW122" s="43"/>
      <c r="XBX122" s="43"/>
      <c r="XBY122" s="43"/>
      <c r="XBZ122" s="43"/>
      <c r="XCA122" s="43"/>
      <c r="XCB122" s="43"/>
      <c r="XCC122" s="43"/>
      <c r="XCD122" s="43"/>
      <c r="XCE122" s="43"/>
      <c r="XCF122" s="43"/>
      <c r="XCG122" s="43"/>
      <c r="XCH122" s="43"/>
      <c r="XCI122" s="43"/>
      <c r="XCJ122" s="43"/>
      <c r="XCK122" s="43"/>
      <c r="XCL122" s="43"/>
      <c r="XCM122" s="43"/>
      <c r="XCN122" s="43"/>
      <c r="XCO122" s="43"/>
      <c r="XCP122" s="43"/>
      <c r="XCQ122" s="43"/>
      <c r="XCR122" s="43"/>
      <c r="XCS122" s="43"/>
      <c r="XCT122" s="43"/>
      <c r="XCU122" s="43"/>
      <c r="XCV122" s="43"/>
      <c r="XCW122" s="43"/>
      <c r="XCX122" s="43"/>
      <c r="XCY122" s="43"/>
      <c r="XCZ122" s="43"/>
      <c r="XDA122" s="43"/>
      <c r="XDB122" s="43"/>
      <c r="XDC122" s="43"/>
      <c r="XDD122" s="43"/>
      <c r="XDE122" s="43"/>
      <c r="XDF122" s="43"/>
      <c r="XDG122" s="43"/>
      <c r="XDH122" s="43"/>
      <c r="XDI122" s="43"/>
      <c r="XDJ122" s="43"/>
      <c r="XDK122" s="43"/>
      <c r="XDL122" s="43"/>
      <c r="XDM122" s="43"/>
      <c r="XDN122" s="43"/>
      <c r="XDO122" s="43"/>
      <c r="XDP122" s="43"/>
      <c r="XDQ122" s="43"/>
      <c r="XDR122" s="43"/>
      <c r="XDS122" s="43"/>
      <c r="XDT122" s="43"/>
      <c r="XDU122" s="43"/>
      <c r="XDV122" s="43"/>
      <c r="XDW122" s="43"/>
      <c r="XDX122" s="43"/>
      <c r="XDY122" s="43"/>
      <c r="XDZ122" s="43"/>
      <c r="XEA122" s="43"/>
      <c r="XEB122" s="43"/>
      <c r="XEC122" s="43"/>
      <c r="XED122" s="43"/>
      <c r="XEE122" s="43"/>
      <c r="XEF122" s="43"/>
      <c r="XEG122" s="43"/>
      <c r="XEH122" s="43"/>
      <c r="XEI122" s="43"/>
      <c r="XEJ122" s="43"/>
    </row>
    <row r="123" spans="1:16364" ht="12" customHeight="1" x14ac:dyDescent="0.3"/>
    <row r="124" spans="1:16364" ht="12" customHeight="1" x14ac:dyDescent="0.3"/>
    <row r="125" spans="1:16364" s="45" customFormat="1" ht="12" hidden="1" customHeight="1" x14ac:dyDescent="0.3">
      <c r="A125" s="3"/>
      <c r="B125" s="3"/>
      <c r="C125" s="3"/>
      <c r="D125" s="3"/>
      <c r="E125" s="3"/>
      <c r="F125" s="3"/>
      <c r="G125" s="3"/>
      <c r="H125" s="3"/>
      <c r="I125" s="3"/>
      <c r="J125" s="3"/>
      <c r="K125" s="3"/>
      <c r="L125" s="3"/>
      <c r="M125" s="3"/>
      <c r="N125" s="3"/>
      <c r="O125" s="37"/>
      <c r="P125" s="3"/>
      <c r="Q125" s="3"/>
      <c r="R125" s="37"/>
      <c r="S125" s="43"/>
      <c r="T125" s="43"/>
      <c r="U125" s="43"/>
      <c r="V125" s="43"/>
      <c r="W125" s="43"/>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c r="AU125" s="43"/>
      <c r="AV125" s="43"/>
      <c r="AW125" s="43"/>
      <c r="AX125" s="43"/>
      <c r="AY125" s="43"/>
      <c r="AZ125" s="43"/>
      <c r="BA125" s="43"/>
      <c r="BB125" s="43"/>
      <c r="BC125" s="43"/>
      <c r="BD125" s="43"/>
      <c r="BE125" s="43"/>
      <c r="BF125" s="43"/>
      <c r="BG125" s="43"/>
      <c r="BH125" s="43"/>
      <c r="BI125" s="43"/>
      <c r="BJ125" s="43"/>
      <c r="BK125" s="43"/>
      <c r="BL125" s="43"/>
      <c r="BM125" s="43"/>
      <c r="BN125" s="43"/>
      <c r="BO125" s="43"/>
      <c r="BP125" s="43"/>
      <c r="BQ125" s="43"/>
      <c r="BR125" s="43"/>
      <c r="BS125" s="43"/>
      <c r="BT125" s="43"/>
      <c r="BU125" s="43"/>
      <c r="BV125" s="43"/>
      <c r="BW125" s="43"/>
      <c r="BX125" s="43"/>
      <c r="BY125" s="43"/>
      <c r="BZ125" s="43"/>
      <c r="CA125" s="43"/>
      <c r="CB125" s="43"/>
      <c r="CC125" s="43"/>
      <c r="CD125" s="43"/>
      <c r="CE125" s="43"/>
      <c r="CF125" s="43"/>
      <c r="CG125" s="43"/>
      <c r="CH125" s="43"/>
      <c r="CI125" s="43"/>
      <c r="CJ125" s="43"/>
      <c r="CK125" s="43"/>
      <c r="CL125" s="43"/>
      <c r="CM125" s="43"/>
      <c r="CN125" s="43"/>
      <c r="CO125" s="43"/>
      <c r="CP125" s="43"/>
      <c r="CQ125" s="43"/>
      <c r="CR125" s="43"/>
      <c r="CS125" s="43"/>
      <c r="CT125" s="43"/>
      <c r="CU125" s="43"/>
      <c r="CV125" s="43"/>
      <c r="CW125" s="43"/>
      <c r="CX125" s="43"/>
      <c r="CY125" s="43"/>
      <c r="CZ125" s="43"/>
      <c r="DA125" s="43"/>
      <c r="DB125" s="43"/>
      <c r="DC125" s="43"/>
      <c r="DD125" s="43"/>
      <c r="DE125" s="43"/>
      <c r="DF125" s="43"/>
      <c r="DG125" s="43"/>
      <c r="DH125" s="43"/>
      <c r="DI125" s="43"/>
      <c r="DJ125" s="43"/>
      <c r="DK125" s="43"/>
      <c r="DL125" s="43"/>
      <c r="DM125" s="43"/>
      <c r="DN125" s="43"/>
      <c r="DO125" s="43"/>
      <c r="DP125" s="43"/>
      <c r="DQ125" s="43"/>
      <c r="DR125" s="43"/>
      <c r="DS125" s="43"/>
      <c r="DT125" s="43"/>
      <c r="DU125" s="43"/>
      <c r="DV125" s="43"/>
      <c r="DW125" s="43"/>
      <c r="DX125" s="43"/>
      <c r="DY125" s="43"/>
      <c r="DZ125" s="43"/>
      <c r="EA125" s="43"/>
      <c r="EB125" s="43"/>
      <c r="EC125" s="43"/>
      <c r="ED125" s="43"/>
      <c r="EE125" s="43"/>
      <c r="EF125" s="43"/>
      <c r="EG125" s="43"/>
      <c r="EH125" s="43"/>
      <c r="EI125" s="43"/>
      <c r="EJ125" s="43"/>
      <c r="EK125" s="43"/>
      <c r="EL125" s="43"/>
      <c r="EM125" s="43"/>
      <c r="EN125" s="43"/>
      <c r="EO125" s="43"/>
      <c r="EP125" s="43"/>
      <c r="EQ125" s="43"/>
      <c r="ER125" s="43"/>
      <c r="ES125" s="43"/>
      <c r="ET125" s="43"/>
      <c r="EU125" s="43"/>
      <c r="EV125" s="43"/>
      <c r="EW125" s="43"/>
      <c r="EX125" s="43"/>
      <c r="EY125" s="43"/>
      <c r="EZ125" s="43"/>
      <c r="FA125" s="43"/>
      <c r="FB125" s="43"/>
      <c r="FC125" s="43"/>
      <c r="FD125" s="43"/>
      <c r="FE125" s="43"/>
      <c r="FF125" s="43"/>
      <c r="FG125" s="43"/>
      <c r="FH125" s="43"/>
      <c r="FI125" s="43"/>
      <c r="FJ125" s="43"/>
      <c r="FK125" s="43"/>
      <c r="FL125" s="43"/>
      <c r="FM125" s="43"/>
      <c r="FN125" s="43"/>
      <c r="FO125" s="43"/>
      <c r="FP125" s="43"/>
      <c r="FQ125" s="43"/>
      <c r="FR125" s="43"/>
      <c r="FS125" s="43"/>
      <c r="FT125" s="43"/>
      <c r="FU125" s="43"/>
      <c r="FV125" s="43"/>
      <c r="FW125" s="43"/>
      <c r="FX125" s="43"/>
      <c r="FY125" s="43"/>
      <c r="FZ125" s="43"/>
      <c r="GA125" s="43"/>
      <c r="GB125" s="43"/>
      <c r="GC125" s="43"/>
      <c r="GD125" s="43"/>
      <c r="GE125" s="43"/>
      <c r="GF125" s="43"/>
      <c r="GG125" s="43"/>
      <c r="GH125" s="43"/>
      <c r="GI125" s="43"/>
      <c r="GJ125" s="43"/>
      <c r="GK125" s="43"/>
      <c r="GL125" s="43"/>
      <c r="GM125" s="43"/>
      <c r="GN125" s="43"/>
      <c r="GO125" s="43"/>
      <c r="GP125" s="43"/>
      <c r="GQ125" s="43"/>
      <c r="GR125" s="43"/>
      <c r="GS125" s="43"/>
      <c r="GT125" s="43"/>
      <c r="GU125" s="43"/>
      <c r="GV125" s="43"/>
      <c r="GW125" s="43"/>
      <c r="GX125" s="43"/>
      <c r="GY125" s="43"/>
      <c r="GZ125" s="43"/>
      <c r="HA125" s="43"/>
      <c r="HB125" s="43"/>
      <c r="HC125" s="43"/>
      <c r="HD125" s="43"/>
      <c r="HE125" s="43"/>
      <c r="HF125" s="43"/>
      <c r="HG125" s="43"/>
      <c r="HH125" s="43"/>
      <c r="HI125" s="43"/>
      <c r="HJ125" s="43"/>
      <c r="HK125" s="43"/>
      <c r="HL125" s="43"/>
      <c r="HM125" s="43"/>
      <c r="HN125" s="43"/>
      <c r="HO125" s="43"/>
      <c r="HP125" s="43"/>
      <c r="HQ125" s="43"/>
      <c r="HR125" s="43"/>
      <c r="HS125" s="43"/>
      <c r="HT125" s="43"/>
      <c r="HU125" s="43"/>
      <c r="HV125" s="43"/>
      <c r="HW125" s="43"/>
      <c r="HX125" s="43"/>
      <c r="HY125" s="43"/>
      <c r="HZ125" s="43"/>
      <c r="IA125" s="43"/>
      <c r="IB125" s="43"/>
      <c r="IC125" s="43"/>
      <c r="ID125" s="43"/>
      <c r="IE125" s="43"/>
      <c r="IF125" s="43"/>
      <c r="IG125" s="43"/>
      <c r="IH125" s="43"/>
      <c r="II125" s="43"/>
      <c r="IJ125" s="43"/>
      <c r="IK125" s="43"/>
      <c r="IL125" s="43"/>
      <c r="IM125" s="43"/>
      <c r="IN125" s="43"/>
      <c r="IO125" s="43"/>
      <c r="IP125" s="43"/>
      <c r="IQ125" s="43"/>
      <c r="IR125" s="43"/>
      <c r="IS125" s="43"/>
      <c r="IT125" s="43"/>
      <c r="IU125" s="43"/>
      <c r="IV125" s="43"/>
      <c r="IW125" s="43"/>
      <c r="IX125" s="43"/>
      <c r="IY125" s="43"/>
      <c r="IZ125" s="43"/>
      <c r="JA125" s="43"/>
      <c r="JB125" s="43"/>
      <c r="JC125" s="43"/>
      <c r="JD125" s="43"/>
      <c r="JE125" s="43"/>
      <c r="JF125" s="43"/>
      <c r="JG125" s="43"/>
      <c r="JH125" s="43"/>
      <c r="JI125" s="43"/>
      <c r="JJ125" s="43"/>
      <c r="JK125" s="43"/>
      <c r="JL125" s="43"/>
      <c r="JM125" s="43"/>
      <c r="JN125" s="43"/>
      <c r="JO125" s="43"/>
      <c r="JP125" s="43"/>
      <c r="JQ125" s="43"/>
      <c r="JR125" s="43"/>
      <c r="JS125" s="43"/>
      <c r="JT125" s="43"/>
      <c r="JU125" s="43"/>
      <c r="JV125" s="43"/>
      <c r="JW125" s="43"/>
      <c r="JX125" s="43"/>
      <c r="JY125" s="43"/>
      <c r="JZ125" s="43"/>
      <c r="KA125" s="43"/>
      <c r="KB125" s="43"/>
      <c r="KC125" s="43"/>
      <c r="KD125" s="43"/>
      <c r="KE125" s="43"/>
      <c r="KF125" s="43"/>
      <c r="KG125" s="43"/>
      <c r="KH125" s="43"/>
      <c r="KI125" s="43"/>
      <c r="KJ125" s="43"/>
      <c r="KK125" s="43"/>
      <c r="KL125" s="43"/>
      <c r="KM125" s="43"/>
      <c r="KN125" s="43"/>
      <c r="KO125" s="43"/>
      <c r="KP125" s="43"/>
      <c r="KQ125" s="43"/>
      <c r="KR125" s="43"/>
      <c r="KS125" s="43"/>
      <c r="KT125" s="43"/>
      <c r="KU125" s="43"/>
      <c r="KV125" s="43"/>
      <c r="KW125" s="43"/>
      <c r="KX125" s="43"/>
      <c r="KY125" s="43"/>
      <c r="KZ125" s="43"/>
      <c r="LA125" s="43"/>
      <c r="LB125" s="43"/>
      <c r="LC125" s="43"/>
      <c r="LD125" s="43"/>
      <c r="LE125" s="43"/>
      <c r="LF125" s="43"/>
      <c r="LG125" s="43"/>
      <c r="LH125" s="43"/>
      <c r="LI125" s="43"/>
      <c r="LJ125" s="43"/>
      <c r="LK125" s="43"/>
      <c r="LL125" s="43"/>
      <c r="LM125" s="43"/>
      <c r="LN125" s="43"/>
      <c r="LO125" s="43"/>
      <c r="LP125" s="43"/>
      <c r="LQ125" s="43"/>
      <c r="LR125" s="43"/>
      <c r="LS125" s="43"/>
      <c r="LT125" s="43"/>
      <c r="LU125" s="43"/>
      <c r="LV125" s="43"/>
      <c r="LW125" s="43"/>
      <c r="LX125" s="43"/>
      <c r="LY125" s="43"/>
      <c r="LZ125" s="43"/>
      <c r="MA125" s="43"/>
      <c r="MB125" s="43"/>
      <c r="MC125" s="43"/>
      <c r="MD125" s="43"/>
      <c r="ME125" s="43"/>
      <c r="MF125" s="43"/>
      <c r="MG125" s="43"/>
      <c r="MH125" s="43"/>
      <c r="MI125" s="43"/>
      <c r="MJ125" s="43"/>
      <c r="MK125" s="43"/>
      <c r="ML125" s="43"/>
      <c r="MM125" s="43"/>
      <c r="MN125" s="43"/>
      <c r="MO125" s="43"/>
      <c r="MP125" s="43"/>
      <c r="MQ125" s="43"/>
      <c r="MR125" s="43"/>
      <c r="MS125" s="43"/>
      <c r="MT125" s="43"/>
      <c r="MU125" s="43"/>
      <c r="MV125" s="43"/>
      <c r="MW125" s="43"/>
      <c r="MX125" s="43"/>
      <c r="MY125" s="43"/>
      <c r="MZ125" s="43"/>
      <c r="NA125" s="43"/>
      <c r="NB125" s="43"/>
      <c r="NC125" s="43"/>
      <c r="ND125" s="43"/>
      <c r="NE125" s="43"/>
      <c r="NF125" s="43"/>
      <c r="NG125" s="43"/>
      <c r="NH125" s="43"/>
      <c r="NI125" s="43"/>
      <c r="NJ125" s="43"/>
      <c r="NK125" s="43"/>
      <c r="NL125" s="43"/>
      <c r="NM125" s="43"/>
      <c r="NN125" s="43"/>
      <c r="NO125" s="43"/>
      <c r="NP125" s="43"/>
      <c r="NQ125" s="43"/>
      <c r="NR125" s="43"/>
      <c r="NS125" s="43"/>
      <c r="NT125" s="43"/>
      <c r="NU125" s="43"/>
      <c r="NV125" s="43"/>
      <c r="NW125" s="43"/>
      <c r="NX125" s="43"/>
      <c r="NY125" s="43"/>
      <c r="NZ125" s="43"/>
      <c r="OA125" s="43"/>
      <c r="OB125" s="43"/>
      <c r="OC125" s="43"/>
      <c r="OD125" s="43"/>
      <c r="OE125" s="43"/>
      <c r="OF125" s="43"/>
      <c r="OG125" s="43"/>
      <c r="OH125" s="43"/>
      <c r="OI125" s="43"/>
      <c r="OJ125" s="43"/>
      <c r="OK125" s="43"/>
      <c r="OL125" s="43"/>
      <c r="OM125" s="43"/>
      <c r="ON125" s="43"/>
      <c r="OO125" s="43"/>
      <c r="OP125" s="43"/>
      <c r="OQ125" s="43"/>
      <c r="OR125" s="43"/>
      <c r="OS125" s="43"/>
      <c r="OT125" s="43"/>
      <c r="OU125" s="43"/>
      <c r="OV125" s="43"/>
      <c r="OW125" s="43"/>
      <c r="OX125" s="43"/>
      <c r="OY125" s="43"/>
      <c r="OZ125" s="43"/>
      <c r="PA125" s="43"/>
      <c r="PB125" s="43"/>
      <c r="PC125" s="43"/>
      <c r="PD125" s="43"/>
      <c r="PE125" s="43"/>
      <c r="PF125" s="43"/>
      <c r="PG125" s="43"/>
      <c r="PH125" s="43"/>
      <c r="PI125" s="43"/>
      <c r="PJ125" s="43"/>
      <c r="PK125" s="43"/>
      <c r="PL125" s="43"/>
      <c r="PM125" s="43"/>
      <c r="PN125" s="43"/>
      <c r="PO125" s="43"/>
      <c r="PP125" s="43"/>
      <c r="PQ125" s="43"/>
      <c r="PR125" s="43"/>
      <c r="PS125" s="43"/>
      <c r="PT125" s="43"/>
      <c r="PU125" s="43"/>
      <c r="PV125" s="43"/>
      <c r="PW125" s="43"/>
      <c r="PX125" s="43"/>
      <c r="PY125" s="43"/>
      <c r="PZ125" s="43"/>
      <c r="QA125" s="43"/>
      <c r="QB125" s="43"/>
      <c r="QC125" s="43"/>
      <c r="QD125" s="43"/>
      <c r="QE125" s="43"/>
      <c r="QF125" s="43"/>
      <c r="QG125" s="43"/>
      <c r="QH125" s="43"/>
      <c r="QI125" s="43"/>
      <c r="QJ125" s="43"/>
      <c r="QK125" s="43"/>
      <c r="QL125" s="43"/>
      <c r="QM125" s="43"/>
      <c r="QN125" s="43"/>
      <c r="QO125" s="43"/>
      <c r="QP125" s="43"/>
      <c r="QQ125" s="43"/>
      <c r="QR125" s="43"/>
      <c r="QS125" s="43"/>
      <c r="QT125" s="43"/>
      <c r="QU125" s="43"/>
      <c r="QV125" s="43"/>
      <c r="QW125" s="43"/>
      <c r="QX125" s="43"/>
      <c r="QY125" s="43"/>
      <c r="QZ125" s="43"/>
      <c r="RA125" s="43"/>
      <c r="RB125" s="43"/>
      <c r="RC125" s="43"/>
      <c r="RD125" s="43"/>
      <c r="RE125" s="43"/>
      <c r="RF125" s="43"/>
      <c r="RG125" s="43"/>
      <c r="RH125" s="43"/>
      <c r="RI125" s="43"/>
      <c r="RJ125" s="43"/>
      <c r="RK125" s="43"/>
      <c r="RL125" s="43"/>
      <c r="RM125" s="43"/>
      <c r="RN125" s="43"/>
      <c r="RO125" s="43"/>
      <c r="RP125" s="43"/>
      <c r="RQ125" s="43"/>
      <c r="RR125" s="43"/>
      <c r="RS125" s="43"/>
      <c r="RT125" s="43"/>
      <c r="RU125" s="43"/>
      <c r="RV125" s="43"/>
      <c r="RW125" s="43"/>
      <c r="RX125" s="43"/>
      <c r="RY125" s="43"/>
      <c r="RZ125" s="43"/>
      <c r="SA125" s="43"/>
      <c r="SB125" s="43"/>
      <c r="SC125" s="43"/>
      <c r="SD125" s="43"/>
      <c r="SE125" s="43"/>
      <c r="SF125" s="43"/>
      <c r="SG125" s="43"/>
      <c r="SH125" s="43"/>
      <c r="SI125" s="43"/>
      <c r="SJ125" s="43"/>
      <c r="SK125" s="43"/>
      <c r="SL125" s="43"/>
      <c r="SM125" s="43"/>
      <c r="SN125" s="43"/>
      <c r="SO125" s="43"/>
      <c r="SP125" s="43"/>
      <c r="SQ125" s="43"/>
      <c r="SR125" s="43"/>
      <c r="SS125" s="43"/>
      <c r="ST125" s="43"/>
      <c r="SU125" s="43"/>
      <c r="SV125" s="43"/>
      <c r="SW125" s="43"/>
      <c r="SX125" s="43"/>
      <c r="SY125" s="43"/>
      <c r="SZ125" s="43"/>
      <c r="TA125" s="43"/>
      <c r="TB125" s="43"/>
      <c r="TC125" s="43"/>
      <c r="TD125" s="43"/>
      <c r="TE125" s="43"/>
      <c r="TF125" s="43"/>
      <c r="TG125" s="43"/>
      <c r="TH125" s="43"/>
      <c r="TI125" s="43"/>
      <c r="TJ125" s="43"/>
      <c r="TK125" s="43"/>
      <c r="TL125" s="43"/>
      <c r="TM125" s="43"/>
      <c r="TN125" s="43"/>
      <c r="TO125" s="43"/>
      <c r="TP125" s="43"/>
      <c r="TQ125" s="43"/>
      <c r="TR125" s="43"/>
      <c r="TS125" s="43"/>
      <c r="TT125" s="43"/>
      <c r="TU125" s="43"/>
      <c r="TV125" s="43"/>
      <c r="TW125" s="43"/>
      <c r="TX125" s="43"/>
      <c r="TY125" s="43"/>
      <c r="TZ125" s="43"/>
      <c r="UA125" s="43"/>
      <c r="UB125" s="43"/>
      <c r="UC125" s="43"/>
      <c r="UD125" s="43"/>
      <c r="UE125" s="43"/>
      <c r="UF125" s="43"/>
      <c r="UG125" s="43"/>
      <c r="UH125" s="43"/>
      <c r="UI125" s="43"/>
      <c r="UJ125" s="43"/>
      <c r="UK125" s="43"/>
      <c r="UL125" s="43"/>
      <c r="UM125" s="43"/>
      <c r="UN125" s="43"/>
      <c r="UO125" s="43"/>
      <c r="UP125" s="43"/>
      <c r="UQ125" s="43"/>
      <c r="UR125" s="43"/>
      <c r="US125" s="43"/>
      <c r="UT125" s="43"/>
      <c r="UU125" s="43"/>
      <c r="UV125" s="43"/>
      <c r="UW125" s="43"/>
      <c r="UX125" s="43"/>
      <c r="UY125" s="43"/>
      <c r="UZ125" s="43"/>
      <c r="VA125" s="43"/>
      <c r="VB125" s="43"/>
      <c r="VC125" s="43"/>
      <c r="VD125" s="43"/>
      <c r="VE125" s="43"/>
      <c r="VF125" s="43"/>
      <c r="VG125" s="43"/>
      <c r="VH125" s="43"/>
      <c r="VI125" s="43"/>
      <c r="VJ125" s="43"/>
      <c r="VK125" s="43"/>
      <c r="VL125" s="43"/>
      <c r="VM125" s="43"/>
      <c r="VN125" s="43"/>
      <c r="VO125" s="43"/>
      <c r="VP125" s="43"/>
      <c r="VQ125" s="43"/>
      <c r="VR125" s="43"/>
      <c r="VS125" s="43"/>
      <c r="VT125" s="43"/>
      <c r="VU125" s="43"/>
      <c r="VV125" s="43"/>
      <c r="VW125" s="43"/>
      <c r="VX125" s="43"/>
      <c r="VY125" s="43"/>
      <c r="VZ125" s="43"/>
      <c r="WA125" s="43"/>
      <c r="WB125" s="43"/>
      <c r="WC125" s="43"/>
      <c r="WD125" s="43"/>
      <c r="WE125" s="43"/>
      <c r="WF125" s="43"/>
      <c r="WG125" s="43"/>
      <c r="WH125" s="43"/>
      <c r="WI125" s="43"/>
      <c r="WJ125" s="43"/>
      <c r="WK125" s="43"/>
      <c r="WL125" s="43"/>
      <c r="WM125" s="43"/>
      <c r="WN125" s="43"/>
      <c r="WO125" s="43"/>
      <c r="WP125" s="43"/>
      <c r="WQ125" s="43"/>
      <c r="WR125" s="43"/>
      <c r="WS125" s="43"/>
      <c r="WT125" s="43"/>
      <c r="WU125" s="43"/>
      <c r="WV125" s="43"/>
      <c r="WW125" s="43"/>
      <c r="WX125" s="43"/>
      <c r="WY125" s="43"/>
      <c r="WZ125" s="43"/>
      <c r="XA125" s="43"/>
      <c r="XB125" s="43"/>
      <c r="XC125" s="43"/>
      <c r="XD125" s="43"/>
      <c r="XE125" s="43"/>
      <c r="XF125" s="43"/>
      <c r="XG125" s="43"/>
      <c r="XH125" s="43"/>
      <c r="XI125" s="43"/>
      <c r="XJ125" s="43"/>
      <c r="XK125" s="43"/>
      <c r="XL125" s="43"/>
      <c r="XM125" s="43"/>
      <c r="XN125" s="43"/>
      <c r="XO125" s="43"/>
      <c r="XP125" s="43"/>
      <c r="XQ125" s="43"/>
      <c r="XR125" s="43"/>
      <c r="XS125" s="43"/>
      <c r="XT125" s="43"/>
      <c r="XU125" s="43"/>
      <c r="XV125" s="43"/>
      <c r="XW125" s="43"/>
      <c r="XX125" s="43"/>
      <c r="XY125" s="43"/>
      <c r="XZ125" s="43"/>
      <c r="YA125" s="43"/>
      <c r="YB125" s="43"/>
      <c r="YC125" s="43"/>
      <c r="YD125" s="43"/>
      <c r="YE125" s="43"/>
      <c r="YF125" s="43"/>
      <c r="YG125" s="43"/>
      <c r="YH125" s="43"/>
      <c r="YI125" s="43"/>
      <c r="YJ125" s="43"/>
      <c r="YK125" s="43"/>
      <c r="YL125" s="43"/>
      <c r="YM125" s="43"/>
      <c r="YN125" s="43"/>
      <c r="YO125" s="43"/>
      <c r="YP125" s="43"/>
      <c r="YQ125" s="43"/>
      <c r="YR125" s="43"/>
      <c r="YS125" s="43"/>
      <c r="YT125" s="43"/>
      <c r="YU125" s="43"/>
      <c r="YV125" s="43"/>
      <c r="YW125" s="43"/>
      <c r="YX125" s="43"/>
      <c r="YY125" s="43"/>
      <c r="YZ125" s="43"/>
      <c r="ZA125" s="43"/>
      <c r="ZB125" s="43"/>
      <c r="ZC125" s="43"/>
      <c r="ZD125" s="43"/>
      <c r="ZE125" s="43"/>
      <c r="ZF125" s="43"/>
      <c r="ZG125" s="43"/>
      <c r="ZH125" s="43"/>
      <c r="ZI125" s="43"/>
      <c r="ZJ125" s="43"/>
      <c r="ZK125" s="43"/>
      <c r="ZL125" s="43"/>
      <c r="ZM125" s="43"/>
      <c r="ZN125" s="43"/>
      <c r="ZO125" s="43"/>
      <c r="ZP125" s="43"/>
      <c r="ZQ125" s="43"/>
      <c r="ZR125" s="43"/>
      <c r="ZS125" s="43"/>
      <c r="ZT125" s="43"/>
      <c r="ZU125" s="43"/>
      <c r="ZV125" s="43"/>
      <c r="ZW125" s="43"/>
      <c r="ZX125" s="43"/>
      <c r="ZY125" s="43"/>
      <c r="ZZ125" s="43"/>
      <c r="AAA125" s="43"/>
      <c r="AAB125" s="43"/>
      <c r="AAC125" s="43"/>
      <c r="AAD125" s="43"/>
      <c r="AAE125" s="43"/>
      <c r="AAF125" s="43"/>
      <c r="AAG125" s="43"/>
      <c r="AAH125" s="43"/>
      <c r="AAI125" s="43"/>
      <c r="AAJ125" s="43"/>
      <c r="AAK125" s="43"/>
      <c r="AAL125" s="43"/>
      <c r="AAM125" s="43"/>
      <c r="AAN125" s="43"/>
      <c r="AAO125" s="43"/>
      <c r="AAP125" s="43"/>
      <c r="AAQ125" s="43"/>
      <c r="AAR125" s="43"/>
      <c r="AAS125" s="43"/>
      <c r="AAT125" s="43"/>
      <c r="AAU125" s="43"/>
      <c r="AAV125" s="43"/>
      <c r="AAW125" s="43"/>
      <c r="AAX125" s="43"/>
      <c r="AAY125" s="43"/>
      <c r="AAZ125" s="43"/>
      <c r="ABA125" s="43"/>
      <c r="ABB125" s="43"/>
      <c r="ABC125" s="43"/>
      <c r="ABD125" s="43"/>
      <c r="ABE125" s="43"/>
      <c r="ABF125" s="43"/>
      <c r="ABG125" s="43"/>
      <c r="ABH125" s="43"/>
      <c r="ABI125" s="43"/>
      <c r="ABJ125" s="43"/>
      <c r="ABK125" s="43"/>
      <c r="ABL125" s="43"/>
      <c r="ABM125" s="43"/>
      <c r="ABN125" s="43"/>
      <c r="ABO125" s="43"/>
      <c r="ABP125" s="43"/>
      <c r="ABQ125" s="43"/>
      <c r="ABR125" s="43"/>
      <c r="ABS125" s="43"/>
      <c r="ABT125" s="43"/>
      <c r="ABU125" s="43"/>
      <c r="ABV125" s="43"/>
      <c r="ABW125" s="43"/>
      <c r="ABX125" s="43"/>
      <c r="ABY125" s="43"/>
      <c r="ABZ125" s="43"/>
      <c r="ACA125" s="43"/>
      <c r="ACB125" s="43"/>
      <c r="ACC125" s="43"/>
      <c r="ACD125" s="43"/>
      <c r="ACE125" s="43"/>
      <c r="ACF125" s="43"/>
      <c r="ACG125" s="43"/>
      <c r="ACH125" s="43"/>
      <c r="ACI125" s="43"/>
      <c r="ACJ125" s="43"/>
      <c r="ACK125" s="43"/>
      <c r="ACL125" s="43"/>
      <c r="ACM125" s="43"/>
      <c r="ACN125" s="43"/>
      <c r="ACO125" s="43"/>
      <c r="ACP125" s="43"/>
      <c r="ACQ125" s="43"/>
      <c r="ACR125" s="43"/>
      <c r="ACS125" s="43"/>
      <c r="ACT125" s="43"/>
      <c r="ACU125" s="43"/>
      <c r="ACV125" s="43"/>
      <c r="ACW125" s="43"/>
      <c r="ACX125" s="43"/>
      <c r="ACY125" s="43"/>
      <c r="ACZ125" s="43"/>
      <c r="ADA125" s="43"/>
      <c r="ADB125" s="43"/>
      <c r="ADC125" s="43"/>
      <c r="ADD125" s="43"/>
      <c r="ADE125" s="43"/>
      <c r="ADF125" s="43"/>
      <c r="ADG125" s="43"/>
      <c r="ADH125" s="43"/>
      <c r="ADI125" s="43"/>
      <c r="ADJ125" s="43"/>
      <c r="ADK125" s="43"/>
      <c r="ADL125" s="43"/>
      <c r="ADM125" s="43"/>
      <c r="ADN125" s="43"/>
      <c r="ADO125" s="43"/>
      <c r="ADP125" s="43"/>
      <c r="ADQ125" s="43"/>
      <c r="ADR125" s="43"/>
      <c r="ADS125" s="43"/>
      <c r="ADT125" s="43"/>
      <c r="ADU125" s="43"/>
      <c r="ADV125" s="43"/>
      <c r="ADW125" s="43"/>
      <c r="ADX125" s="43"/>
      <c r="ADY125" s="43"/>
      <c r="ADZ125" s="43"/>
      <c r="AEA125" s="43"/>
      <c r="AEB125" s="43"/>
      <c r="AEC125" s="43"/>
      <c r="AED125" s="43"/>
      <c r="AEE125" s="43"/>
      <c r="AEF125" s="43"/>
      <c r="AEG125" s="43"/>
      <c r="AEH125" s="43"/>
      <c r="AEI125" s="43"/>
      <c r="AEJ125" s="43"/>
      <c r="AEK125" s="43"/>
      <c r="AEL125" s="43"/>
      <c r="AEM125" s="43"/>
      <c r="AEN125" s="43"/>
      <c r="AEO125" s="43"/>
      <c r="AEP125" s="43"/>
      <c r="AEQ125" s="43"/>
      <c r="AER125" s="43"/>
      <c r="AES125" s="43"/>
      <c r="AET125" s="43"/>
      <c r="AEU125" s="43"/>
      <c r="AEV125" s="43"/>
      <c r="AEW125" s="43"/>
      <c r="AEX125" s="43"/>
      <c r="AEY125" s="43"/>
      <c r="AEZ125" s="43"/>
      <c r="AFA125" s="43"/>
      <c r="AFB125" s="43"/>
      <c r="AFC125" s="43"/>
      <c r="AFD125" s="43"/>
      <c r="AFE125" s="43"/>
      <c r="AFF125" s="43"/>
      <c r="AFG125" s="43"/>
      <c r="AFH125" s="43"/>
      <c r="AFI125" s="43"/>
      <c r="AFJ125" s="43"/>
      <c r="AFK125" s="43"/>
      <c r="AFL125" s="43"/>
      <c r="AFM125" s="43"/>
      <c r="AFN125" s="43"/>
      <c r="AFO125" s="43"/>
      <c r="AFP125" s="43"/>
      <c r="AFQ125" s="43"/>
      <c r="AFR125" s="43"/>
      <c r="AFS125" s="43"/>
      <c r="AFT125" s="43"/>
      <c r="AFU125" s="43"/>
      <c r="AFV125" s="43"/>
      <c r="AFW125" s="43"/>
      <c r="AFX125" s="43"/>
      <c r="AFY125" s="43"/>
      <c r="AFZ125" s="43"/>
      <c r="AGA125" s="43"/>
      <c r="AGB125" s="43"/>
      <c r="AGC125" s="43"/>
      <c r="AGD125" s="43"/>
      <c r="AGE125" s="43"/>
      <c r="AGF125" s="43"/>
      <c r="AGG125" s="43"/>
      <c r="AGH125" s="43"/>
      <c r="AGI125" s="43"/>
      <c r="AGJ125" s="43"/>
      <c r="AGK125" s="43"/>
      <c r="AGL125" s="43"/>
      <c r="AGM125" s="43"/>
      <c r="AGN125" s="43"/>
      <c r="AGO125" s="43"/>
      <c r="AGP125" s="43"/>
      <c r="AGQ125" s="43"/>
      <c r="AGR125" s="43"/>
      <c r="AGS125" s="43"/>
      <c r="AGT125" s="43"/>
      <c r="AGU125" s="43"/>
      <c r="AGV125" s="43"/>
      <c r="AGW125" s="43"/>
      <c r="AGX125" s="43"/>
      <c r="AGY125" s="43"/>
      <c r="AGZ125" s="43"/>
      <c r="AHA125" s="43"/>
      <c r="AHB125" s="43"/>
      <c r="AHC125" s="43"/>
      <c r="AHD125" s="43"/>
      <c r="AHE125" s="43"/>
      <c r="AHF125" s="43"/>
      <c r="AHG125" s="43"/>
      <c r="AHH125" s="43"/>
      <c r="AHI125" s="43"/>
      <c r="AHJ125" s="43"/>
      <c r="AHK125" s="43"/>
      <c r="AHL125" s="43"/>
      <c r="AHM125" s="43"/>
      <c r="AHN125" s="43"/>
      <c r="AHO125" s="43"/>
      <c r="AHP125" s="43"/>
      <c r="AHQ125" s="43"/>
      <c r="AHR125" s="43"/>
      <c r="AHS125" s="43"/>
      <c r="AHT125" s="43"/>
      <c r="AHU125" s="43"/>
      <c r="AHV125" s="43"/>
      <c r="AHW125" s="43"/>
      <c r="AHX125" s="43"/>
      <c r="AHY125" s="43"/>
      <c r="AHZ125" s="43"/>
      <c r="AIA125" s="43"/>
      <c r="AIB125" s="43"/>
      <c r="AIC125" s="43"/>
      <c r="AID125" s="43"/>
      <c r="AIE125" s="43"/>
      <c r="AIF125" s="43"/>
      <c r="AIG125" s="43"/>
      <c r="AIH125" s="43"/>
      <c r="AII125" s="43"/>
      <c r="AIJ125" s="43"/>
      <c r="AIK125" s="43"/>
      <c r="AIL125" s="43"/>
      <c r="AIM125" s="43"/>
      <c r="AIN125" s="43"/>
      <c r="AIO125" s="43"/>
      <c r="AIP125" s="43"/>
      <c r="AIQ125" s="43"/>
      <c r="AIR125" s="43"/>
      <c r="AIS125" s="43"/>
      <c r="AIT125" s="43"/>
      <c r="AIU125" s="43"/>
      <c r="AIV125" s="43"/>
      <c r="AIW125" s="43"/>
      <c r="AIX125" s="43"/>
      <c r="AIY125" s="43"/>
      <c r="AIZ125" s="43"/>
      <c r="AJA125" s="43"/>
      <c r="AJB125" s="43"/>
      <c r="AJC125" s="43"/>
      <c r="AJD125" s="43"/>
      <c r="AJE125" s="43"/>
      <c r="AJF125" s="43"/>
      <c r="AJG125" s="43"/>
      <c r="AJH125" s="43"/>
      <c r="AJI125" s="43"/>
      <c r="AJJ125" s="43"/>
      <c r="AJK125" s="43"/>
      <c r="AJL125" s="43"/>
      <c r="AJM125" s="43"/>
      <c r="AJN125" s="43"/>
      <c r="AJO125" s="43"/>
      <c r="AJP125" s="43"/>
      <c r="AJQ125" s="43"/>
      <c r="AJR125" s="43"/>
      <c r="AJS125" s="43"/>
      <c r="AJT125" s="43"/>
      <c r="AJU125" s="43"/>
      <c r="AJV125" s="43"/>
      <c r="AJW125" s="43"/>
      <c r="AJX125" s="43"/>
      <c r="AJY125" s="43"/>
      <c r="AJZ125" s="43"/>
      <c r="AKA125" s="43"/>
      <c r="AKB125" s="43"/>
      <c r="AKC125" s="43"/>
      <c r="AKD125" s="43"/>
      <c r="AKE125" s="43"/>
      <c r="AKF125" s="43"/>
      <c r="AKG125" s="43"/>
      <c r="AKH125" s="43"/>
      <c r="AKI125" s="43"/>
      <c r="AKJ125" s="43"/>
      <c r="AKK125" s="43"/>
      <c r="AKL125" s="43"/>
      <c r="AKM125" s="43"/>
      <c r="AKN125" s="43"/>
      <c r="AKO125" s="43"/>
      <c r="AKP125" s="43"/>
      <c r="AKQ125" s="43"/>
      <c r="AKR125" s="43"/>
      <c r="AKS125" s="43"/>
      <c r="AKT125" s="43"/>
      <c r="AKU125" s="43"/>
      <c r="AKV125" s="43"/>
      <c r="AKW125" s="43"/>
      <c r="AKX125" s="43"/>
      <c r="AKY125" s="43"/>
      <c r="AKZ125" s="43"/>
      <c r="ALA125" s="43"/>
      <c r="ALB125" s="43"/>
      <c r="ALC125" s="43"/>
      <c r="ALD125" s="43"/>
      <c r="ALE125" s="43"/>
      <c r="ALF125" s="43"/>
      <c r="ALG125" s="43"/>
      <c r="ALH125" s="43"/>
      <c r="ALI125" s="43"/>
      <c r="ALJ125" s="43"/>
      <c r="ALK125" s="43"/>
      <c r="ALL125" s="43"/>
      <c r="ALM125" s="43"/>
      <c r="ALN125" s="43"/>
      <c r="ALO125" s="43"/>
      <c r="ALP125" s="43"/>
      <c r="ALQ125" s="43"/>
      <c r="ALR125" s="43"/>
      <c r="ALS125" s="43"/>
      <c r="ALT125" s="43"/>
      <c r="ALU125" s="43"/>
      <c r="ALV125" s="43"/>
      <c r="ALW125" s="43"/>
      <c r="ALX125" s="43"/>
      <c r="ALY125" s="43"/>
      <c r="ALZ125" s="43"/>
      <c r="AMA125" s="43"/>
      <c r="AMB125" s="43"/>
      <c r="AMC125" s="43"/>
      <c r="AMD125" s="43"/>
      <c r="AME125" s="43"/>
      <c r="AMF125" s="43"/>
      <c r="AMG125" s="43"/>
      <c r="AMH125" s="43"/>
      <c r="AMI125" s="43"/>
      <c r="AMJ125" s="43"/>
      <c r="AMK125" s="43"/>
      <c r="AML125" s="43"/>
      <c r="AMM125" s="43"/>
      <c r="AMN125" s="43"/>
      <c r="AMO125" s="43"/>
      <c r="AMP125" s="43"/>
      <c r="AMQ125" s="43"/>
      <c r="AMR125" s="43"/>
      <c r="AMS125" s="43"/>
      <c r="AMT125" s="43"/>
      <c r="AMU125" s="43"/>
      <c r="AMV125" s="43"/>
      <c r="AMW125" s="43"/>
      <c r="AMX125" s="43"/>
      <c r="AMY125" s="43"/>
      <c r="AMZ125" s="43"/>
      <c r="ANA125" s="43"/>
      <c r="ANB125" s="43"/>
      <c r="ANC125" s="43"/>
      <c r="AND125" s="43"/>
      <c r="ANE125" s="43"/>
      <c r="ANF125" s="43"/>
      <c r="ANG125" s="43"/>
      <c r="ANH125" s="43"/>
      <c r="ANI125" s="43"/>
      <c r="ANJ125" s="43"/>
      <c r="ANK125" s="43"/>
      <c r="ANL125" s="43"/>
      <c r="ANM125" s="43"/>
      <c r="ANN125" s="43"/>
      <c r="ANO125" s="43"/>
      <c r="ANP125" s="43"/>
      <c r="ANQ125" s="43"/>
      <c r="ANR125" s="43"/>
      <c r="ANS125" s="43"/>
      <c r="ANT125" s="43"/>
      <c r="ANU125" s="43"/>
      <c r="ANV125" s="43"/>
      <c r="ANW125" s="43"/>
      <c r="ANX125" s="43"/>
      <c r="ANY125" s="43"/>
      <c r="ANZ125" s="43"/>
      <c r="AOA125" s="43"/>
      <c r="AOB125" s="43"/>
      <c r="AOC125" s="43"/>
      <c r="AOD125" s="43"/>
      <c r="AOE125" s="43"/>
      <c r="AOF125" s="43"/>
      <c r="AOG125" s="43"/>
      <c r="AOH125" s="43"/>
      <c r="AOI125" s="43"/>
      <c r="AOJ125" s="43"/>
      <c r="AOK125" s="43"/>
      <c r="AOL125" s="43"/>
      <c r="AOM125" s="43"/>
      <c r="AON125" s="43"/>
      <c r="AOO125" s="43"/>
      <c r="AOP125" s="43"/>
      <c r="AOQ125" s="43"/>
      <c r="AOR125" s="43"/>
      <c r="AOS125" s="43"/>
      <c r="AOT125" s="43"/>
      <c r="AOU125" s="43"/>
      <c r="AOV125" s="43"/>
      <c r="AOW125" s="43"/>
      <c r="AOX125" s="43"/>
      <c r="AOY125" s="43"/>
      <c r="AOZ125" s="43"/>
      <c r="APA125" s="43"/>
      <c r="APB125" s="43"/>
      <c r="APC125" s="43"/>
      <c r="APD125" s="43"/>
      <c r="APE125" s="43"/>
      <c r="APF125" s="43"/>
      <c r="APG125" s="43"/>
      <c r="APH125" s="43"/>
      <c r="API125" s="43"/>
      <c r="APJ125" s="43"/>
      <c r="APK125" s="43"/>
      <c r="APL125" s="43"/>
      <c r="APM125" s="43"/>
      <c r="APN125" s="43"/>
      <c r="APO125" s="43"/>
      <c r="APP125" s="43"/>
      <c r="APQ125" s="43"/>
      <c r="APR125" s="43"/>
      <c r="APS125" s="43"/>
      <c r="APT125" s="43"/>
      <c r="APU125" s="43"/>
      <c r="APV125" s="43"/>
      <c r="APW125" s="43"/>
      <c r="APX125" s="43"/>
      <c r="APY125" s="43"/>
      <c r="APZ125" s="43"/>
      <c r="AQA125" s="43"/>
      <c r="AQB125" s="43"/>
      <c r="AQC125" s="43"/>
      <c r="AQD125" s="43"/>
      <c r="AQE125" s="43"/>
      <c r="AQF125" s="43"/>
      <c r="AQG125" s="43"/>
      <c r="AQH125" s="43"/>
      <c r="AQI125" s="43"/>
      <c r="AQJ125" s="43"/>
      <c r="AQK125" s="43"/>
      <c r="AQL125" s="43"/>
      <c r="AQM125" s="43"/>
      <c r="AQN125" s="43"/>
      <c r="AQO125" s="43"/>
      <c r="AQP125" s="43"/>
      <c r="AQQ125" s="43"/>
      <c r="AQR125" s="43"/>
      <c r="AQS125" s="43"/>
      <c r="AQT125" s="43"/>
      <c r="AQU125" s="43"/>
      <c r="AQV125" s="43"/>
      <c r="AQW125" s="43"/>
      <c r="AQX125" s="43"/>
      <c r="AQY125" s="43"/>
      <c r="AQZ125" s="43"/>
      <c r="ARA125" s="43"/>
      <c r="ARB125" s="43"/>
      <c r="ARC125" s="43"/>
      <c r="ARD125" s="43"/>
      <c r="ARE125" s="43"/>
      <c r="ARF125" s="43"/>
      <c r="ARG125" s="43"/>
      <c r="ARH125" s="43"/>
      <c r="ARI125" s="43"/>
      <c r="ARJ125" s="43"/>
      <c r="ARK125" s="43"/>
      <c r="ARL125" s="43"/>
      <c r="ARM125" s="43"/>
      <c r="ARN125" s="43"/>
      <c r="ARO125" s="43"/>
      <c r="ARP125" s="43"/>
      <c r="ARQ125" s="43"/>
      <c r="ARR125" s="43"/>
      <c r="ARS125" s="43"/>
      <c r="ART125" s="43"/>
      <c r="ARU125" s="43"/>
      <c r="ARV125" s="43"/>
      <c r="ARW125" s="43"/>
      <c r="ARX125" s="43"/>
      <c r="ARY125" s="43"/>
      <c r="ARZ125" s="43"/>
      <c r="ASA125" s="43"/>
      <c r="ASB125" s="43"/>
      <c r="ASC125" s="43"/>
      <c r="ASD125" s="43"/>
      <c r="ASE125" s="43"/>
      <c r="ASF125" s="43"/>
      <c r="ASG125" s="43"/>
      <c r="ASH125" s="43"/>
      <c r="ASI125" s="43"/>
      <c r="ASJ125" s="43"/>
      <c r="ASK125" s="43"/>
      <c r="ASL125" s="43"/>
      <c r="ASM125" s="43"/>
      <c r="ASN125" s="43"/>
      <c r="ASO125" s="43"/>
      <c r="ASP125" s="43"/>
      <c r="ASQ125" s="43"/>
      <c r="ASR125" s="43"/>
      <c r="ASS125" s="43"/>
      <c r="AST125" s="43"/>
      <c r="ASU125" s="43"/>
      <c r="ASV125" s="43"/>
      <c r="ASW125" s="43"/>
      <c r="ASX125" s="43"/>
      <c r="ASY125" s="43"/>
      <c r="ASZ125" s="43"/>
      <c r="ATA125" s="43"/>
      <c r="ATB125" s="43"/>
      <c r="ATC125" s="43"/>
      <c r="ATD125" s="43"/>
      <c r="ATE125" s="43"/>
      <c r="ATF125" s="43"/>
      <c r="ATG125" s="43"/>
      <c r="ATH125" s="43"/>
      <c r="ATI125" s="43"/>
      <c r="ATJ125" s="43"/>
      <c r="ATK125" s="43"/>
      <c r="ATL125" s="43"/>
      <c r="ATM125" s="43"/>
      <c r="ATN125" s="43"/>
      <c r="ATO125" s="43"/>
      <c r="ATP125" s="43"/>
      <c r="ATQ125" s="43"/>
      <c r="ATR125" s="43"/>
      <c r="ATS125" s="43"/>
      <c r="ATT125" s="43"/>
      <c r="ATU125" s="43"/>
      <c r="ATV125" s="43"/>
      <c r="ATW125" s="43"/>
      <c r="ATX125" s="43"/>
      <c r="ATY125" s="43"/>
      <c r="ATZ125" s="43"/>
      <c r="AUA125" s="43"/>
      <c r="AUB125" s="43"/>
      <c r="AUC125" s="43"/>
      <c r="AUD125" s="43"/>
      <c r="AUE125" s="43"/>
      <c r="AUF125" s="43"/>
      <c r="AUG125" s="43"/>
      <c r="AUH125" s="43"/>
      <c r="AUI125" s="43"/>
      <c r="AUJ125" s="43"/>
      <c r="AUK125" s="43"/>
      <c r="AUL125" s="43"/>
      <c r="AUM125" s="43"/>
      <c r="AUN125" s="43"/>
      <c r="AUO125" s="43"/>
      <c r="AUP125" s="43"/>
      <c r="AUQ125" s="43"/>
      <c r="AUR125" s="43"/>
      <c r="AUS125" s="43"/>
      <c r="AUT125" s="43"/>
      <c r="AUU125" s="43"/>
      <c r="AUV125" s="43"/>
      <c r="AUW125" s="43"/>
      <c r="AUX125" s="43"/>
      <c r="AUY125" s="43"/>
      <c r="AUZ125" s="43"/>
      <c r="AVA125" s="43"/>
      <c r="AVB125" s="43"/>
      <c r="AVC125" s="43"/>
      <c r="AVD125" s="43"/>
      <c r="AVE125" s="43"/>
      <c r="AVF125" s="43"/>
      <c r="AVG125" s="43"/>
      <c r="AVH125" s="43"/>
      <c r="AVI125" s="43"/>
      <c r="AVJ125" s="43"/>
      <c r="AVK125" s="43"/>
      <c r="AVL125" s="43"/>
      <c r="AVM125" s="43"/>
      <c r="AVN125" s="43"/>
      <c r="AVO125" s="43"/>
      <c r="AVP125" s="43"/>
      <c r="AVQ125" s="43"/>
      <c r="AVR125" s="43"/>
      <c r="AVS125" s="43"/>
      <c r="AVT125" s="43"/>
      <c r="AVU125" s="43"/>
      <c r="AVV125" s="43"/>
      <c r="AVW125" s="43"/>
      <c r="AVX125" s="43"/>
      <c r="AVY125" s="43"/>
      <c r="AVZ125" s="43"/>
      <c r="AWA125" s="43"/>
      <c r="AWB125" s="43"/>
      <c r="AWC125" s="43"/>
      <c r="AWD125" s="43"/>
      <c r="AWE125" s="43"/>
      <c r="AWF125" s="43"/>
      <c r="AWG125" s="43"/>
      <c r="AWH125" s="43"/>
      <c r="AWI125" s="43"/>
      <c r="AWJ125" s="43"/>
      <c r="AWK125" s="43"/>
      <c r="AWL125" s="43"/>
      <c r="AWM125" s="43"/>
      <c r="AWN125" s="43"/>
      <c r="AWO125" s="43"/>
      <c r="AWP125" s="43"/>
      <c r="AWQ125" s="43"/>
      <c r="AWR125" s="43"/>
      <c r="AWS125" s="43"/>
      <c r="AWT125" s="43"/>
      <c r="AWU125" s="43"/>
      <c r="AWV125" s="43"/>
      <c r="AWW125" s="43"/>
      <c r="AWX125" s="43"/>
      <c r="AWY125" s="43"/>
      <c r="AWZ125" s="43"/>
      <c r="AXA125" s="43"/>
      <c r="AXB125" s="43"/>
      <c r="AXC125" s="43"/>
      <c r="AXD125" s="43"/>
      <c r="AXE125" s="43"/>
      <c r="AXF125" s="43"/>
      <c r="AXG125" s="43"/>
      <c r="AXH125" s="43"/>
      <c r="AXI125" s="43"/>
      <c r="AXJ125" s="43"/>
      <c r="AXK125" s="43"/>
      <c r="AXL125" s="43"/>
      <c r="AXM125" s="43"/>
      <c r="AXN125" s="43"/>
      <c r="AXO125" s="43"/>
      <c r="AXP125" s="43"/>
      <c r="AXQ125" s="43"/>
      <c r="AXR125" s="43"/>
      <c r="AXS125" s="43"/>
      <c r="AXT125" s="43"/>
      <c r="AXU125" s="43"/>
      <c r="AXV125" s="43"/>
      <c r="AXW125" s="43"/>
      <c r="AXX125" s="43"/>
      <c r="AXY125" s="43"/>
      <c r="AXZ125" s="43"/>
      <c r="AYA125" s="43"/>
      <c r="AYB125" s="43"/>
      <c r="AYC125" s="43"/>
      <c r="AYD125" s="43"/>
      <c r="AYE125" s="43"/>
      <c r="AYF125" s="43"/>
      <c r="AYG125" s="43"/>
      <c r="AYH125" s="43"/>
      <c r="AYI125" s="43"/>
      <c r="AYJ125" s="43"/>
      <c r="AYK125" s="43"/>
      <c r="AYL125" s="43"/>
      <c r="AYM125" s="43"/>
      <c r="AYN125" s="43"/>
      <c r="AYO125" s="43"/>
      <c r="AYP125" s="43"/>
      <c r="AYQ125" s="43"/>
      <c r="AYR125" s="43"/>
      <c r="AYS125" s="43"/>
      <c r="AYT125" s="43"/>
      <c r="AYU125" s="43"/>
      <c r="AYV125" s="43"/>
      <c r="AYW125" s="43"/>
      <c r="AYX125" s="43"/>
      <c r="AYY125" s="43"/>
      <c r="AYZ125" s="43"/>
      <c r="AZA125" s="43"/>
      <c r="AZB125" s="43"/>
      <c r="AZC125" s="43"/>
      <c r="AZD125" s="43"/>
      <c r="AZE125" s="43"/>
      <c r="AZF125" s="43"/>
      <c r="AZG125" s="43"/>
      <c r="AZH125" s="43"/>
      <c r="AZI125" s="43"/>
      <c r="AZJ125" s="43"/>
      <c r="AZK125" s="43"/>
      <c r="AZL125" s="43"/>
      <c r="AZM125" s="43"/>
      <c r="AZN125" s="43"/>
      <c r="AZO125" s="43"/>
      <c r="AZP125" s="43"/>
      <c r="AZQ125" s="43"/>
      <c r="AZR125" s="43"/>
      <c r="AZS125" s="43"/>
      <c r="AZT125" s="43"/>
      <c r="AZU125" s="43"/>
      <c r="AZV125" s="43"/>
      <c r="AZW125" s="43"/>
      <c r="AZX125" s="43"/>
      <c r="AZY125" s="43"/>
      <c r="AZZ125" s="43"/>
      <c r="BAA125" s="43"/>
      <c r="BAB125" s="43"/>
      <c r="BAC125" s="43"/>
      <c r="BAD125" s="43"/>
      <c r="BAE125" s="43"/>
      <c r="BAF125" s="43"/>
      <c r="BAG125" s="43"/>
      <c r="BAH125" s="43"/>
      <c r="BAI125" s="43"/>
      <c r="BAJ125" s="43"/>
      <c r="BAK125" s="43"/>
      <c r="BAL125" s="43"/>
      <c r="BAM125" s="43"/>
      <c r="BAN125" s="43"/>
      <c r="BAO125" s="43"/>
      <c r="BAP125" s="43"/>
      <c r="BAQ125" s="43"/>
      <c r="BAR125" s="43"/>
      <c r="BAS125" s="43"/>
      <c r="BAT125" s="43"/>
      <c r="BAU125" s="43"/>
      <c r="BAV125" s="43"/>
      <c r="BAW125" s="43"/>
      <c r="BAX125" s="43"/>
      <c r="BAY125" s="43"/>
      <c r="BAZ125" s="43"/>
      <c r="BBA125" s="43"/>
      <c r="BBB125" s="43"/>
      <c r="BBC125" s="43"/>
      <c r="BBD125" s="43"/>
      <c r="BBE125" s="43"/>
      <c r="BBF125" s="43"/>
      <c r="BBG125" s="43"/>
      <c r="BBH125" s="43"/>
      <c r="BBI125" s="43"/>
      <c r="BBJ125" s="43"/>
      <c r="BBK125" s="43"/>
      <c r="BBL125" s="43"/>
      <c r="BBM125" s="43"/>
      <c r="BBN125" s="43"/>
      <c r="BBO125" s="43"/>
      <c r="BBP125" s="43"/>
      <c r="BBQ125" s="43"/>
      <c r="BBR125" s="43"/>
      <c r="BBS125" s="43"/>
      <c r="BBT125" s="43"/>
      <c r="BBU125" s="43"/>
      <c r="BBV125" s="43"/>
      <c r="BBW125" s="43"/>
      <c r="BBX125" s="43"/>
      <c r="BBY125" s="43"/>
      <c r="BBZ125" s="43"/>
      <c r="BCA125" s="43"/>
      <c r="BCB125" s="43"/>
      <c r="BCC125" s="43"/>
      <c r="BCD125" s="43"/>
      <c r="BCE125" s="43"/>
      <c r="BCF125" s="43"/>
      <c r="BCG125" s="43"/>
      <c r="BCH125" s="43"/>
      <c r="BCI125" s="43"/>
      <c r="BCJ125" s="43"/>
      <c r="BCK125" s="43"/>
      <c r="BCL125" s="43"/>
      <c r="BCM125" s="43"/>
      <c r="BCN125" s="43"/>
      <c r="BCO125" s="43"/>
      <c r="BCP125" s="43"/>
      <c r="BCQ125" s="43"/>
      <c r="BCR125" s="43"/>
      <c r="BCS125" s="43"/>
      <c r="BCT125" s="43"/>
      <c r="BCU125" s="43"/>
      <c r="BCV125" s="43"/>
      <c r="BCW125" s="43"/>
      <c r="BCX125" s="43"/>
      <c r="BCY125" s="43"/>
      <c r="BCZ125" s="43"/>
      <c r="BDA125" s="43"/>
      <c r="BDB125" s="43"/>
      <c r="BDC125" s="43"/>
      <c r="BDD125" s="43"/>
      <c r="BDE125" s="43"/>
      <c r="BDF125" s="43"/>
      <c r="BDG125" s="43"/>
      <c r="BDH125" s="43"/>
      <c r="BDI125" s="43"/>
      <c r="BDJ125" s="43"/>
      <c r="BDK125" s="43"/>
      <c r="BDL125" s="43"/>
      <c r="BDM125" s="43"/>
      <c r="BDN125" s="43"/>
      <c r="BDO125" s="43"/>
      <c r="BDP125" s="43"/>
      <c r="BDQ125" s="43"/>
      <c r="BDR125" s="43"/>
      <c r="BDS125" s="43"/>
      <c r="BDT125" s="43"/>
      <c r="BDU125" s="43"/>
      <c r="BDV125" s="43"/>
      <c r="BDW125" s="43"/>
      <c r="BDX125" s="43"/>
      <c r="BDY125" s="43"/>
      <c r="BDZ125" s="43"/>
      <c r="BEA125" s="43"/>
      <c r="BEB125" s="43"/>
      <c r="BEC125" s="43"/>
      <c r="BED125" s="43"/>
      <c r="BEE125" s="43"/>
      <c r="BEF125" s="43"/>
      <c r="BEG125" s="43"/>
      <c r="BEH125" s="43"/>
      <c r="BEI125" s="43"/>
      <c r="BEJ125" s="43"/>
      <c r="BEK125" s="43"/>
      <c r="BEL125" s="43"/>
      <c r="BEM125" s="43"/>
      <c r="BEN125" s="43"/>
      <c r="BEO125" s="43"/>
      <c r="BEP125" s="43"/>
      <c r="BEQ125" s="43"/>
      <c r="BER125" s="43"/>
      <c r="BES125" s="43"/>
      <c r="BET125" s="43"/>
      <c r="BEU125" s="43"/>
      <c r="BEV125" s="43"/>
      <c r="BEW125" s="43"/>
      <c r="BEX125" s="43"/>
      <c r="BEY125" s="43"/>
      <c r="BEZ125" s="43"/>
      <c r="BFA125" s="43"/>
      <c r="BFB125" s="43"/>
      <c r="BFC125" s="43"/>
      <c r="BFD125" s="43"/>
      <c r="BFE125" s="43"/>
      <c r="BFF125" s="43"/>
      <c r="BFG125" s="43"/>
      <c r="BFH125" s="43"/>
      <c r="BFI125" s="43"/>
      <c r="BFJ125" s="43"/>
      <c r="BFK125" s="43"/>
      <c r="BFL125" s="43"/>
      <c r="BFM125" s="43"/>
      <c r="BFN125" s="43"/>
      <c r="BFO125" s="43"/>
      <c r="BFP125" s="43"/>
      <c r="BFQ125" s="43"/>
      <c r="BFR125" s="43"/>
      <c r="BFS125" s="43"/>
      <c r="BFT125" s="43"/>
      <c r="BFU125" s="43"/>
      <c r="BFV125" s="43"/>
      <c r="BFW125" s="43"/>
      <c r="BFX125" s="43"/>
      <c r="BFY125" s="43"/>
      <c r="BFZ125" s="43"/>
      <c r="BGA125" s="43"/>
      <c r="BGB125" s="43"/>
      <c r="BGC125" s="43"/>
      <c r="BGD125" s="43"/>
      <c r="BGE125" s="43"/>
      <c r="BGF125" s="43"/>
      <c r="BGG125" s="43"/>
      <c r="BGH125" s="43"/>
      <c r="BGI125" s="43"/>
      <c r="BGJ125" s="43"/>
      <c r="BGK125" s="43"/>
      <c r="BGL125" s="43"/>
      <c r="BGM125" s="43"/>
      <c r="BGN125" s="43"/>
      <c r="BGO125" s="43"/>
      <c r="BGP125" s="43"/>
      <c r="BGQ125" s="43"/>
      <c r="BGR125" s="43"/>
      <c r="BGS125" s="43"/>
      <c r="BGT125" s="43"/>
      <c r="BGU125" s="43"/>
      <c r="BGV125" s="43"/>
      <c r="BGW125" s="43"/>
      <c r="BGX125" s="43"/>
      <c r="BGY125" s="43"/>
      <c r="BGZ125" s="43"/>
      <c r="BHA125" s="43"/>
      <c r="BHB125" s="43"/>
      <c r="BHC125" s="43"/>
      <c r="BHD125" s="43"/>
      <c r="BHE125" s="43"/>
      <c r="BHF125" s="43"/>
      <c r="BHG125" s="43"/>
      <c r="BHH125" s="43"/>
      <c r="BHI125" s="43"/>
      <c r="BHJ125" s="43"/>
      <c r="BHK125" s="43"/>
      <c r="BHL125" s="43"/>
      <c r="BHM125" s="43"/>
      <c r="BHN125" s="43"/>
      <c r="BHO125" s="43"/>
      <c r="BHP125" s="43"/>
      <c r="BHQ125" s="43"/>
      <c r="BHR125" s="43"/>
      <c r="BHS125" s="43"/>
      <c r="BHT125" s="43"/>
      <c r="BHU125" s="43"/>
      <c r="BHV125" s="43"/>
      <c r="BHW125" s="43"/>
      <c r="BHX125" s="43"/>
      <c r="BHY125" s="43"/>
      <c r="BHZ125" s="43"/>
      <c r="BIA125" s="43"/>
      <c r="BIB125" s="43"/>
      <c r="BIC125" s="43"/>
      <c r="BID125" s="43"/>
      <c r="BIE125" s="43"/>
      <c r="BIF125" s="43"/>
      <c r="BIG125" s="43"/>
      <c r="BIH125" s="43"/>
      <c r="BII125" s="43"/>
      <c r="BIJ125" s="43"/>
      <c r="BIK125" s="43"/>
      <c r="BIL125" s="43"/>
      <c r="BIM125" s="43"/>
      <c r="BIN125" s="43"/>
      <c r="BIO125" s="43"/>
      <c r="BIP125" s="43"/>
      <c r="BIQ125" s="43"/>
      <c r="BIR125" s="43"/>
      <c r="BIS125" s="43"/>
      <c r="BIT125" s="43"/>
      <c r="BIU125" s="43"/>
      <c r="BIV125" s="43"/>
      <c r="BIW125" s="43"/>
      <c r="BIX125" s="43"/>
      <c r="BIY125" s="43"/>
      <c r="BIZ125" s="43"/>
      <c r="BJA125" s="43"/>
      <c r="BJB125" s="43"/>
      <c r="BJC125" s="43"/>
      <c r="BJD125" s="43"/>
      <c r="BJE125" s="43"/>
      <c r="BJF125" s="43"/>
      <c r="BJG125" s="43"/>
      <c r="BJH125" s="43"/>
      <c r="BJI125" s="43"/>
      <c r="BJJ125" s="43"/>
      <c r="BJK125" s="43"/>
      <c r="BJL125" s="43"/>
      <c r="BJM125" s="43"/>
      <c r="BJN125" s="43"/>
      <c r="BJO125" s="43"/>
      <c r="BJP125" s="43"/>
      <c r="BJQ125" s="43"/>
      <c r="BJR125" s="43"/>
      <c r="BJS125" s="43"/>
      <c r="BJT125" s="43"/>
      <c r="BJU125" s="43"/>
      <c r="BJV125" s="43"/>
      <c r="BJW125" s="43"/>
      <c r="BJX125" s="43"/>
      <c r="BJY125" s="43"/>
      <c r="BJZ125" s="43"/>
      <c r="BKA125" s="43"/>
      <c r="BKB125" s="43"/>
      <c r="BKC125" s="43"/>
      <c r="BKD125" s="43"/>
      <c r="BKE125" s="43"/>
      <c r="BKF125" s="43"/>
      <c r="BKG125" s="43"/>
      <c r="BKH125" s="43"/>
      <c r="BKI125" s="43"/>
      <c r="BKJ125" s="43"/>
      <c r="BKK125" s="43"/>
      <c r="BKL125" s="43"/>
      <c r="BKM125" s="43"/>
      <c r="BKN125" s="43"/>
      <c r="BKO125" s="43"/>
      <c r="BKP125" s="43"/>
      <c r="BKQ125" s="43"/>
      <c r="BKR125" s="43"/>
      <c r="BKS125" s="43"/>
      <c r="BKT125" s="43"/>
      <c r="BKU125" s="43"/>
      <c r="BKV125" s="43"/>
      <c r="BKW125" s="43"/>
      <c r="BKX125" s="43"/>
      <c r="BKY125" s="43"/>
      <c r="BKZ125" s="43"/>
      <c r="BLA125" s="43"/>
      <c r="BLB125" s="43"/>
      <c r="BLC125" s="43"/>
      <c r="BLD125" s="43"/>
      <c r="BLE125" s="43"/>
      <c r="BLF125" s="43"/>
      <c r="BLG125" s="43"/>
      <c r="BLH125" s="43"/>
      <c r="BLI125" s="43"/>
      <c r="BLJ125" s="43"/>
      <c r="BLK125" s="43"/>
      <c r="BLL125" s="43"/>
      <c r="BLM125" s="43"/>
      <c r="BLN125" s="43"/>
      <c r="BLO125" s="43"/>
      <c r="BLP125" s="43"/>
      <c r="BLQ125" s="43"/>
      <c r="BLR125" s="43"/>
      <c r="BLS125" s="43"/>
      <c r="BLT125" s="43"/>
      <c r="BLU125" s="43"/>
      <c r="BLV125" s="43"/>
      <c r="BLW125" s="43"/>
      <c r="BLX125" s="43"/>
      <c r="BLY125" s="43"/>
      <c r="BLZ125" s="43"/>
      <c r="BMA125" s="43"/>
      <c r="BMB125" s="43"/>
      <c r="BMC125" s="43"/>
      <c r="BMD125" s="43"/>
      <c r="BME125" s="43"/>
      <c r="BMF125" s="43"/>
      <c r="BMG125" s="43"/>
      <c r="BMH125" s="43"/>
      <c r="BMI125" s="43"/>
      <c r="BMJ125" s="43"/>
      <c r="BMK125" s="43"/>
      <c r="BML125" s="43"/>
      <c r="BMM125" s="43"/>
      <c r="BMN125" s="43"/>
      <c r="BMO125" s="43"/>
      <c r="BMP125" s="43"/>
      <c r="BMQ125" s="43"/>
      <c r="BMR125" s="43"/>
      <c r="BMS125" s="43"/>
      <c r="BMT125" s="43"/>
      <c r="BMU125" s="43"/>
      <c r="BMV125" s="43"/>
      <c r="BMW125" s="43"/>
      <c r="BMX125" s="43"/>
      <c r="BMY125" s="43"/>
      <c r="BMZ125" s="43"/>
      <c r="BNA125" s="43"/>
      <c r="BNB125" s="43"/>
      <c r="BNC125" s="43"/>
      <c r="BND125" s="43"/>
      <c r="BNE125" s="43"/>
      <c r="BNF125" s="43"/>
      <c r="BNG125" s="43"/>
      <c r="BNH125" s="43"/>
      <c r="BNI125" s="43"/>
      <c r="BNJ125" s="43"/>
      <c r="BNK125" s="43"/>
      <c r="BNL125" s="43"/>
      <c r="BNM125" s="43"/>
      <c r="BNN125" s="43"/>
      <c r="BNO125" s="43"/>
      <c r="BNP125" s="43"/>
      <c r="BNQ125" s="43"/>
      <c r="BNR125" s="43"/>
      <c r="BNS125" s="43"/>
      <c r="BNT125" s="43"/>
      <c r="BNU125" s="43"/>
      <c r="BNV125" s="43"/>
      <c r="BNW125" s="43"/>
      <c r="BNX125" s="43"/>
      <c r="BNY125" s="43"/>
      <c r="BNZ125" s="43"/>
      <c r="BOA125" s="43"/>
      <c r="BOB125" s="43"/>
      <c r="BOC125" s="43"/>
      <c r="BOD125" s="43"/>
      <c r="BOE125" s="43"/>
      <c r="BOF125" s="43"/>
      <c r="BOG125" s="43"/>
      <c r="BOH125" s="43"/>
      <c r="BOI125" s="43"/>
      <c r="BOJ125" s="43"/>
      <c r="BOK125" s="43"/>
      <c r="BOL125" s="43"/>
      <c r="BOM125" s="43"/>
      <c r="BON125" s="43"/>
      <c r="BOO125" s="43"/>
      <c r="BOP125" s="43"/>
      <c r="BOQ125" s="43"/>
      <c r="BOR125" s="43"/>
      <c r="BOS125" s="43"/>
      <c r="BOT125" s="43"/>
      <c r="BOU125" s="43"/>
      <c r="BOV125" s="43"/>
      <c r="BOW125" s="43"/>
      <c r="BOX125" s="43"/>
      <c r="BOY125" s="43"/>
      <c r="BOZ125" s="43"/>
      <c r="BPA125" s="43"/>
      <c r="BPB125" s="43"/>
      <c r="BPC125" s="43"/>
      <c r="BPD125" s="43"/>
      <c r="BPE125" s="43"/>
      <c r="BPF125" s="43"/>
      <c r="BPG125" s="43"/>
      <c r="BPH125" s="43"/>
      <c r="BPI125" s="43"/>
      <c r="BPJ125" s="43"/>
      <c r="BPK125" s="43"/>
      <c r="BPL125" s="43"/>
      <c r="BPM125" s="43"/>
      <c r="BPN125" s="43"/>
      <c r="BPO125" s="43"/>
      <c r="BPP125" s="43"/>
      <c r="BPQ125" s="43"/>
      <c r="BPR125" s="43"/>
      <c r="BPS125" s="43"/>
      <c r="BPT125" s="43"/>
      <c r="BPU125" s="43"/>
      <c r="BPV125" s="43"/>
      <c r="BPW125" s="43"/>
      <c r="BPX125" s="43"/>
      <c r="BPY125" s="43"/>
      <c r="BPZ125" s="43"/>
      <c r="BQA125" s="43"/>
      <c r="BQB125" s="43"/>
      <c r="BQC125" s="43"/>
      <c r="BQD125" s="43"/>
      <c r="BQE125" s="43"/>
      <c r="BQF125" s="43"/>
      <c r="BQG125" s="43"/>
      <c r="BQH125" s="43"/>
      <c r="BQI125" s="43"/>
      <c r="BQJ125" s="43"/>
      <c r="BQK125" s="43"/>
      <c r="BQL125" s="43"/>
      <c r="BQM125" s="43"/>
      <c r="BQN125" s="43"/>
      <c r="BQO125" s="43"/>
      <c r="BQP125" s="43"/>
      <c r="BQQ125" s="43"/>
      <c r="BQR125" s="43"/>
      <c r="BQS125" s="43"/>
      <c r="BQT125" s="43"/>
      <c r="BQU125" s="43"/>
      <c r="BQV125" s="43"/>
      <c r="BQW125" s="43"/>
      <c r="BQX125" s="43"/>
      <c r="BQY125" s="43"/>
      <c r="BQZ125" s="43"/>
      <c r="BRA125" s="43"/>
      <c r="BRB125" s="43"/>
      <c r="BRC125" s="43"/>
      <c r="BRD125" s="43"/>
      <c r="BRE125" s="43"/>
      <c r="BRF125" s="43"/>
      <c r="BRG125" s="43"/>
      <c r="BRH125" s="43"/>
      <c r="BRI125" s="43"/>
      <c r="BRJ125" s="43"/>
      <c r="BRK125" s="43"/>
      <c r="BRL125" s="43"/>
      <c r="BRM125" s="43"/>
      <c r="BRN125" s="43"/>
      <c r="BRO125" s="43"/>
      <c r="BRP125" s="43"/>
      <c r="BRQ125" s="43"/>
      <c r="BRR125" s="43"/>
      <c r="BRS125" s="43"/>
      <c r="BRT125" s="43"/>
      <c r="BRU125" s="43"/>
      <c r="BRV125" s="43"/>
      <c r="BRW125" s="43"/>
      <c r="BRX125" s="43"/>
      <c r="BRY125" s="43"/>
      <c r="BRZ125" s="43"/>
      <c r="BSA125" s="43"/>
      <c r="BSB125" s="43"/>
      <c r="BSC125" s="43"/>
      <c r="BSD125" s="43"/>
      <c r="BSE125" s="43"/>
      <c r="BSF125" s="43"/>
      <c r="BSG125" s="43"/>
      <c r="BSH125" s="43"/>
      <c r="BSI125" s="43"/>
      <c r="BSJ125" s="43"/>
      <c r="BSK125" s="43"/>
      <c r="BSL125" s="43"/>
      <c r="BSM125" s="43"/>
      <c r="BSN125" s="43"/>
      <c r="BSO125" s="43"/>
      <c r="BSP125" s="43"/>
      <c r="BSQ125" s="43"/>
      <c r="BSR125" s="43"/>
      <c r="BSS125" s="43"/>
      <c r="BST125" s="43"/>
      <c r="BSU125" s="43"/>
      <c r="BSV125" s="43"/>
      <c r="BSW125" s="43"/>
      <c r="BSX125" s="43"/>
      <c r="BSY125" s="43"/>
      <c r="BSZ125" s="43"/>
      <c r="BTA125" s="43"/>
      <c r="BTB125" s="43"/>
      <c r="BTC125" s="43"/>
      <c r="BTD125" s="43"/>
      <c r="BTE125" s="43"/>
      <c r="BTF125" s="43"/>
      <c r="BTG125" s="43"/>
      <c r="BTH125" s="43"/>
      <c r="BTI125" s="43"/>
      <c r="BTJ125" s="43"/>
      <c r="BTK125" s="43"/>
      <c r="BTL125" s="43"/>
      <c r="BTM125" s="43"/>
      <c r="BTN125" s="43"/>
      <c r="BTO125" s="43"/>
      <c r="BTP125" s="43"/>
      <c r="BTQ125" s="43"/>
      <c r="BTR125" s="43"/>
      <c r="BTS125" s="43"/>
      <c r="BTT125" s="43"/>
      <c r="BTU125" s="43"/>
      <c r="BTV125" s="43"/>
      <c r="BTW125" s="43"/>
      <c r="BTX125" s="43"/>
      <c r="BTY125" s="43"/>
      <c r="BTZ125" s="43"/>
      <c r="BUA125" s="43"/>
      <c r="BUB125" s="43"/>
      <c r="BUC125" s="43"/>
      <c r="BUD125" s="43"/>
      <c r="BUE125" s="43"/>
      <c r="BUF125" s="43"/>
      <c r="BUG125" s="43"/>
      <c r="BUH125" s="43"/>
      <c r="BUI125" s="43"/>
      <c r="BUJ125" s="43"/>
      <c r="BUK125" s="43"/>
      <c r="BUL125" s="43"/>
      <c r="BUM125" s="43"/>
      <c r="BUN125" s="43"/>
      <c r="BUO125" s="43"/>
      <c r="BUP125" s="43"/>
      <c r="BUQ125" s="43"/>
      <c r="BUR125" s="43"/>
      <c r="BUS125" s="43"/>
      <c r="BUT125" s="43"/>
      <c r="BUU125" s="43"/>
      <c r="BUV125" s="43"/>
      <c r="BUW125" s="43"/>
      <c r="BUX125" s="43"/>
      <c r="BUY125" s="43"/>
      <c r="BUZ125" s="43"/>
      <c r="BVA125" s="43"/>
      <c r="BVB125" s="43"/>
      <c r="BVC125" s="43"/>
      <c r="BVD125" s="43"/>
      <c r="BVE125" s="43"/>
      <c r="BVF125" s="43"/>
      <c r="BVG125" s="43"/>
      <c r="BVH125" s="43"/>
      <c r="BVI125" s="43"/>
      <c r="BVJ125" s="43"/>
      <c r="BVK125" s="43"/>
      <c r="BVL125" s="43"/>
      <c r="BVM125" s="43"/>
      <c r="BVN125" s="43"/>
      <c r="BVO125" s="43"/>
      <c r="BVP125" s="43"/>
      <c r="BVQ125" s="43"/>
      <c r="BVR125" s="43"/>
      <c r="BVS125" s="43"/>
      <c r="BVT125" s="43"/>
      <c r="BVU125" s="43"/>
      <c r="BVV125" s="43"/>
      <c r="BVW125" s="43"/>
      <c r="BVX125" s="43"/>
      <c r="BVY125" s="43"/>
      <c r="BVZ125" s="43"/>
      <c r="BWA125" s="43"/>
      <c r="BWB125" s="43"/>
      <c r="BWC125" s="43"/>
      <c r="BWD125" s="43"/>
      <c r="BWE125" s="43"/>
      <c r="BWF125" s="43"/>
      <c r="BWG125" s="43"/>
      <c r="BWH125" s="43"/>
      <c r="BWI125" s="43"/>
      <c r="BWJ125" s="43"/>
      <c r="BWK125" s="43"/>
      <c r="BWL125" s="43"/>
      <c r="BWM125" s="43"/>
      <c r="BWN125" s="43"/>
      <c r="BWO125" s="43"/>
      <c r="BWP125" s="43"/>
      <c r="BWQ125" s="43"/>
      <c r="BWR125" s="43"/>
      <c r="BWS125" s="43"/>
      <c r="BWT125" s="43"/>
      <c r="BWU125" s="43"/>
      <c r="BWV125" s="43"/>
      <c r="BWW125" s="43"/>
      <c r="BWX125" s="43"/>
      <c r="BWY125" s="43"/>
      <c r="BWZ125" s="43"/>
      <c r="BXA125" s="43"/>
      <c r="BXB125" s="43"/>
      <c r="BXC125" s="43"/>
      <c r="BXD125" s="43"/>
      <c r="BXE125" s="43"/>
      <c r="BXF125" s="43"/>
      <c r="BXG125" s="43"/>
      <c r="BXH125" s="43"/>
      <c r="BXI125" s="43"/>
      <c r="BXJ125" s="43"/>
      <c r="BXK125" s="43"/>
      <c r="BXL125" s="43"/>
      <c r="BXM125" s="43"/>
      <c r="BXN125" s="43"/>
      <c r="BXO125" s="43"/>
      <c r="BXP125" s="43"/>
      <c r="BXQ125" s="43"/>
      <c r="BXR125" s="43"/>
      <c r="BXS125" s="43"/>
      <c r="BXT125" s="43"/>
      <c r="BXU125" s="43"/>
      <c r="BXV125" s="43"/>
      <c r="BXW125" s="43"/>
      <c r="BXX125" s="43"/>
      <c r="BXY125" s="43"/>
      <c r="BXZ125" s="43"/>
      <c r="BYA125" s="43"/>
      <c r="BYB125" s="43"/>
      <c r="BYC125" s="43"/>
      <c r="BYD125" s="43"/>
      <c r="BYE125" s="43"/>
      <c r="BYF125" s="43"/>
      <c r="BYG125" s="43"/>
      <c r="BYH125" s="43"/>
      <c r="BYI125" s="43"/>
      <c r="BYJ125" s="43"/>
      <c r="BYK125" s="43"/>
      <c r="BYL125" s="43"/>
      <c r="BYM125" s="43"/>
      <c r="BYN125" s="43"/>
      <c r="BYO125" s="43"/>
      <c r="BYP125" s="43"/>
      <c r="BYQ125" s="43"/>
      <c r="BYR125" s="43"/>
      <c r="BYS125" s="43"/>
      <c r="BYT125" s="43"/>
      <c r="BYU125" s="43"/>
      <c r="BYV125" s="43"/>
      <c r="BYW125" s="43"/>
      <c r="BYX125" s="43"/>
      <c r="BYY125" s="43"/>
      <c r="BYZ125" s="43"/>
      <c r="BZA125" s="43"/>
      <c r="BZB125" s="43"/>
      <c r="BZC125" s="43"/>
      <c r="BZD125" s="43"/>
      <c r="BZE125" s="43"/>
      <c r="BZF125" s="43"/>
      <c r="BZG125" s="43"/>
      <c r="BZH125" s="43"/>
      <c r="BZI125" s="43"/>
      <c r="BZJ125" s="43"/>
      <c r="BZK125" s="43"/>
      <c r="BZL125" s="43"/>
      <c r="BZM125" s="43"/>
      <c r="BZN125" s="43"/>
      <c r="BZO125" s="43"/>
      <c r="BZP125" s="43"/>
      <c r="BZQ125" s="43"/>
      <c r="BZR125" s="43"/>
      <c r="BZS125" s="43"/>
      <c r="BZT125" s="43"/>
      <c r="BZU125" s="43"/>
      <c r="BZV125" s="43"/>
      <c r="BZW125" s="43"/>
      <c r="BZX125" s="43"/>
      <c r="BZY125" s="43"/>
      <c r="BZZ125" s="43"/>
      <c r="CAA125" s="43"/>
      <c r="CAB125" s="43"/>
      <c r="CAC125" s="43"/>
      <c r="CAD125" s="43"/>
      <c r="CAE125" s="43"/>
      <c r="CAF125" s="43"/>
      <c r="CAG125" s="43"/>
      <c r="CAH125" s="43"/>
      <c r="CAI125" s="43"/>
      <c r="CAJ125" s="43"/>
      <c r="CAK125" s="43"/>
      <c r="CAL125" s="43"/>
      <c r="CAM125" s="43"/>
      <c r="CAN125" s="43"/>
      <c r="CAO125" s="43"/>
      <c r="CAP125" s="43"/>
      <c r="CAQ125" s="43"/>
      <c r="CAR125" s="43"/>
      <c r="CAS125" s="43"/>
      <c r="CAT125" s="43"/>
      <c r="CAU125" s="43"/>
      <c r="CAV125" s="43"/>
      <c r="CAW125" s="43"/>
      <c r="CAX125" s="43"/>
      <c r="CAY125" s="43"/>
      <c r="CAZ125" s="43"/>
      <c r="CBA125" s="43"/>
      <c r="CBB125" s="43"/>
      <c r="CBC125" s="43"/>
      <c r="CBD125" s="43"/>
      <c r="CBE125" s="43"/>
      <c r="CBF125" s="43"/>
      <c r="CBG125" s="43"/>
      <c r="CBH125" s="43"/>
      <c r="CBI125" s="43"/>
      <c r="CBJ125" s="43"/>
      <c r="CBK125" s="43"/>
      <c r="CBL125" s="43"/>
      <c r="CBM125" s="43"/>
      <c r="CBN125" s="43"/>
      <c r="CBO125" s="43"/>
      <c r="CBP125" s="43"/>
      <c r="CBQ125" s="43"/>
      <c r="CBR125" s="43"/>
      <c r="CBS125" s="43"/>
      <c r="CBT125" s="43"/>
      <c r="CBU125" s="43"/>
      <c r="CBV125" s="43"/>
      <c r="CBW125" s="43"/>
      <c r="CBX125" s="43"/>
      <c r="CBY125" s="43"/>
      <c r="CBZ125" s="43"/>
      <c r="CCA125" s="43"/>
      <c r="CCB125" s="43"/>
      <c r="CCC125" s="43"/>
      <c r="CCD125" s="43"/>
      <c r="CCE125" s="43"/>
      <c r="CCF125" s="43"/>
      <c r="CCG125" s="43"/>
      <c r="CCH125" s="43"/>
      <c r="CCI125" s="43"/>
      <c r="CCJ125" s="43"/>
      <c r="CCK125" s="43"/>
      <c r="CCL125" s="43"/>
      <c r="CCM125" s="43"/>
      <c r="CCN125" s="43"/>
      <c r="CCO125" s="43"/>
      <c r="CCP125" s="43"/>
      <c r="CCQ125" s="43"/>
      <c r="CCR125" s="43"/>
      <c r="CCS125" s="43"/>
      <c r="CCT125" s="43"/>
      <c r="CCU125" s="43"/>
      <c r="CCV125" s="43"/>
      <c r="CCW125" s="43"/>
      <c r="CCX125" s="43"/>
      <c r="CCY125" s="43"/>
      <c r="CCZ125" s="43"/>
      <c r="CDA125" s="43"/>
      <c r="CDB125" s="43"/>
      <c r="CDC125" s="43"/>
      <c r="CDD125" s="43"/>
      <c r="CDE125" s="43"/>
      <c r="CDF125" s="43"/>
      <c r="CDG125" s="43"/>
      <c r="CDH125" s="43"/>
      <c r="CDI125" s="43"/>
      <c r="CDJ125" s="43"/>
      <c r="CDK125" s="43"/>
      <c r="CDL125" s="43"/>
      <c r="CDM125" s="43"/>
      <c r="CDN125" s="43"/>
      <c r="CDO125" s="43"/>
      <c r="CDP125" s="43"/>
      <c r="CDQ125" s="43"/>
      <c r="CDR125" s="43"/>
      <c r="CDS125" s="43"/>
      <c r="CDT125" s="43"/>
      <c r="CDU125" s="43"/>
      <c r="CDV125" s="43"/>
      <c r="CDW125" s="43"/>
      <c r="CDX125" s="43"/>
      <c r="CDY125" s="43"/>
      <c r="CDZ125" s="43"/>
      <c r="CEA125" s="43"/>
      <c r="CEB125" s="43"/>
      <c r="CEC125" s="43"/>
      <c r="CED125" s="43"/>
      <c r="CEE125" s="43"/>
      <c r="CEF125" s="43"/>
      <c r="CEG125" s="43"/>
      <c r="CEH125" s="43"/>
      <c r="CEI125" s="43"/>
      <c r="CEJ125" s="43"/>
      <c r="CEK125" s="43"/>
      <c r="CEL125" s="43"/>
      <c r="CEM125" s="43"/>
      <c r="CEN125" s="43"/>
      <c r="CEO125" s="43"/>
      <c r="CEP125" s="43"/>
      <c r="CEQ125" s="43"/>
      <c r="CER125" s="43"/>
      <c r="CES125" s="43"/>
      <c r="CET125" s="43"/>
      <c r="CEU125" s="43"/>
      <c r="CEV125" s="43"/>
      <c r="CEW125" s="43"/>
      <c r="CEX125" s="43"/>
      <c r="CEY125" s="43"/>
      <c r="CEZ125" s="43"/>
      <c r="CFA125" s="43"/>
      <c r="CFB125" s="43"/>
      <c r="CFC125" s="43"/>
      <c r="CFD125" s="43"/>
      <c r="CFE125" s="43"/>
      <c r="CFF125" s="43"/>
      <c r="CFG125" s="43"/>
      <c r="CFH125" s="43"/>
      <c r="CFI125" s="43"/>
      <c r="CFJ125" s="43"/>
      <c r="CFK125" s="43"/>
      <c r="CFL125" s="43"/>
      <c r="CFM125" s="43"/>
      <c r="CFN125" s="43"/>
      <c r="CFO125" s="43"/>
      <c r="CFP125" s="43"/>
      <c r="CFQ125" s="43"/>
      <c r="CFR125" s="43"/>
      <c r="CFS125" s="43"/>
      <c r="CFT125" s="43"/>
      <c r="CFU125" s="43"/>
      <c r="CFV125" s="43"/>
      <c r="CFW125" s="43"/>
      <c r="CFX125" s="43"/>
      <c r="CFY125" s="43"/>
      <c r="CFZ125" s="43"/>
      <c r="CGA125" s="43"/>
      <c r="CGB125" s="43"/>
      <c r="CGC125" s="43"/>
      <c r="CGD125" s="43"/>
      <c r="CGE125" s="43"/>
      <c r="CGF125" s="43"/>
      <c r="CGG125" s="43"/>
      <c r="CGH125" s="43"/>
      <c r="CGI125" s="43"/>
      <c r="CGJ125" s="43"/>
      <c r="CGK125" s="43"/>
      <c r="CGL125" s="43"/>
      <c r="CGM125" s="43"/>
      <c r="CGN125" s="43"/>
      <c r="CGO125" s="43"/>
      <c r="CGP125" s="43"/>
      <c r="CGQ125" s="43"/>
      <c r="CGR125" s="43"/>
      <c r="CGS125" s="43"/>
      <c r="CGT125" s="43"/>
      <c r="CGU125" s="43"/>
      <c r="CGV125" s="43"/>
      <c r="CGW125" s="43"/>
      <c r="CGX125" s="43"/>
      <c r="CGY125" s="43"/>
      <c r="CGZ125" s="43"/>
      <c r="CHA125" s="43"/>
      <c r="CHB125" s="43"/>
      <c r="CHC125" s="43"/>
      <c r="CHD125" s="43"/>
      <c r="CHE125" s="43"/>
      <c r="CHF125" s="43"/>
      <c r="CHG125" s="43"/>
      <c r="CHH125" s="43"/>
      <c r="CHI125" s="43"/>
      <c r="CHJ125" s="43"/>
      <c r="CHK125" s="43"/>
      <c r="CHL125" s="43"/>
      <c r="CHM125" s="43"/>
      <c r="CHN125" s="43"/>
      <c r="CHO125" s="43"/>
      <c r="CHP125" s="43"/>
      <c r="CHQ125" s="43"/>
      <c r="CHR125" s="43"/>
      <c r="CHS125" s="43"/>
      <c r="CHT125" s="43"/>
      <c r="CHU125" s="43"/>
      <c r="CHV125" s="43"/>
      <c r="CHW125" s="43"/>
      <c r="CHX125" s="43"/>
      <c r="CHY125" s="43"/>
      <c r="CHZ125" s="43"/>
      <c r="CIA125" s="43"/>
      <c r="CIB125" s="43"/>
      <c r="CIC125" s="43"/>
      <c r="CID125" s="43"/>
      <c r="CIE125" s="43"/>
      <c r="CIF125" s="43"/>
      <c r="CIG125" s="43"/>
      <c r="CIH125" s="43"/>
      <c r="CII125" s="43"/>
      <c r="CIJ125" s="43"/>
      <c r="CIK125" s="43"/>
      <c r="CIL125" s="43"/>
      <c r="CIM125" s="43"/>
      <c r="CIN125" s="43"/>
      <c r="CIO125" s="43"/>
      <c r="CIP125" s="43"/>
      <c r="CIQ125" s="43"/>
      <c r="CIR125" s="43"/>
      <c r="CIS125" s="43"/>
      <c r="CIT125" s="43"/>
      <c r="CIU125" s="43"/>
      <c r="CIV125" s="43"/>
      <c r="CIW125" s="43"/>
      <c r="CIX125" s="43"/>
      <c r="CIY125" s="43"/>
      <c r="CIZ125" s="43"/>
      <c r="CJA125" s="43"/>
      <c r="CJB125" s="43"/>
      <c r="CJC125" s="43"/>
      <c r="CJD125" s="43"/>
      <c r="CJE125" s="43"/>
      <c r="CJF125" s="43"/>
      <c r="CJG125" s="43"/>
      <c r="CJH125" s="43"/>
      <c r="CJI125" s="43"/>
      <c r="CJJ125" s="43"/>
      <c r="CJK125" s="43"/>
      <c r="CJL125" s="43"/>
      <c r="CJM125" s="43"/>
      <c r="CJN125" s="43"/>
      <c r="CJO125" s="43"/>
      <c r="CJP125" s="43"/>
      <c r="CJQ125" s="43"/>
      <c r="CJR125" s="43"/>
      <c r="CJS125" s="43"/>
      <c r="CJT125" s="43"/>
      <c r="CJU125" s="43"/>
      <c r="CJV125" s="43"/>
      <c r="CJW125" s="43"/>
      <c r="CJX125" s="43"/>
      <c r="CJY125" s="43"/>
      <c r="CJZ125" s="43"/>
      <c r="CKA125" s="43"/>
      <c r="CKB125" s="43"/>
      <c r="CKC125" s="43"/>
      <c r="CKD125" s="43"/>
      <c r="CKE125" s="43"/>
      <c r="CKF125" s="43"/>
      <c r="CKG125" s="43"/>
      <c r="CKH125" s="43"/>
      <c r="CKI125" s="43"/>
      <c r="CKJ125" s="43"/>
      <c r="CKK125" s="43"/>
      <c r="CKL125" s="43"/>
      <c r="CKM125" s="43"/>
      <c r="CKN125" s="43"/>
      <c r="CKO125" s="43"/>
      <c r="CKP125" s="43"/>
      <c r="CKQ125" s="43"/>
      <c r="CKR125" s="43"/>
      <c r="CKS125" s="43"/>
      <c r="CKT125" s="43"/>
      <c r="CKU125" s="43"/>
      <c r="CKV125" s="43"/>
      <c r="CKW125" s="43"/>
      <c r="CKX125" s="43"/>
      <c r="CKY125" s="43"/>
      <c r="CKZ125" s="43"/>
      <c r="CLA125" s="43"/>
      <c r="CLB125" s="43"/>
      <c r="CLC125" s="43"/>
      <c r="CLD125" s="43"/>
      <c r="CLE125" s="43"/>
      <c r="CLF125" s="43"/>
      <c r="CLG125" s="43"/>
      <c r="CLH125" s="43"/>
      <c r="CLI125" s="43"/>
      <c r="CLJ125" s="43"/>
      <c r="CLK125" s="43"/>
      <c r="CLL125" s="43"/>
      <c r="CLM125" s="43"/>
      <c r="CLN125" s="43"/>
      <c r="CLO125" s="43"/>
      <c r="CLP125" s="43"/>
      <c r="CLQ125" s="43"/>
      <c r="CLR125" s="43"/>
      <c r="CLS125" s="43"/>
      <c r="CLT125" s="43"/>
      <c r="CLU125" s="43"/>
      <c r="CLV125" s="43"/>
      <c r="CLW125" s="43"/>
      <c r="CLX125" s="43"/>
      <c r="CLY125" s="43"/>
      <c r="CLZ125" s="43"/>
      <c r="CMA125" s="43"/>
      <c r="CMB125" s="43"/>
      <c r="CMC125" s="43"/>
      <c r="CMD125" s="43"/>
      <c r="CME125" s="43"/>
      <c r="CMF125" s="43"/>
      <c r="CMG125" s="43"/>
      <c r="CMH125" s="43"/>
      <c r="CMI125" s="43"/>
      <c r="CMJ125" s="43"/>
      <c r="CMK125" s="43"/>
      <c r="CML125" s="43"/>
      <c r="CMM125" s="43"/>
      <c r="CMN125" s="43"/>
      <c r="CMO125" s="43"/>
      <c r="CMP125" s="43"/>
      <c r="CMQ125" s="43"/>
      <c r="CMR125" s="43"/>
      <c r="CMS125" s="43"/>
      <c r="CMT125" s="43"/>
      <c r="CMU125" s="43"/>
      <c r="CMV125" s="43"/>
      <c r="CMW125" s="43"/>
      <c r="CMX125" s="43"/>
      <c r="CMY125" s="43"/>
      <c r="CMZ125" s="43"/>
      <c r="CNA125" s="43"/>
      <c r="CNB125" s="43"/>
      <c r="CNC125" s="43"/>
      <c r="CND125" s="43"/>
      <c r="CNE125" s="43"/>
      <c r="CNF125" s="43"/>
      <c r="CNG125" s="43"/>
      <c r="CNH125" s="43"/>
      <c r="CNI125" s="43"/>
      <c r="CNJ125" s="43"/>
      <c r="CNK125" s="43"/>
      <c r="CNL125" s="43"/>
      <c r="CNM125" s="43"/>
      <c r="CNN125" s="43"/>
      <c r="CNO125" s="43"/>
      <c r="CNP125" s="43"/>
      <c r="CNQ125" s="43"/>
      <c r="CNR125" s="43"/>
      <c r="CNS125" s="43"/>
      <c r="CNT125" s="43"/>
      <c r="CNU125" s="43"/>
      <c r="CNV125" s="43"/>
      <c r="CNW125" s="43"/>
      <c r="CNX125" s="43"/>
      <c r="CNY125" s="43"/>
      <c r="CNZ125" s="43"/>
      <c r="COA125" s="43"/>
      <c r="COB125" s="43"/>
      <c r="COC125" s="43"/>
      <c r="COD125" s="43"/>
      <c r="COE125" s="43"/>
      <c r="COF125" s="43"/>
      <c r="COG125" s="43"/>
      <c r="COH125" s="43"/>
      <c r="COI125" s="43"/>
      <c r="COJ125" s="43"/>
      <c r="COK125" s="43"/>
      <c r="COL125" s="43"/>
      <c r="COM125" s="43"/>
      <c r="CON125" s="43"/>
      <c r="COO125" s="43"/>
      <c r="COP125" s="43"/>
      <c r="COQ125" s="43"/>
      <c r="COR125" s="43"/>
      <c r="COS125" s="43"/>
      <c r="COT125" s="43"/>
      <c r="COU125" s="43"/>
      <c r="COV125" s="43"/>
      <c r="COW125" s="43"/>
      <c r="COX125" s="43"/>
      <c r="COY125" s="43"/>
      <c r="COZ125" s="43"/>
      <c r="CPA125" s="43"/>
      <c r="CPB125" s="43"/>
      <c r="CPC125" s="43"/>
      <c r="CPD125" s="43"/>
      <c r="CPE125" s="43"/>
      <c r="CPF125" s="43"/>
      <c r="CPG125" s="43"/>
      <c r="CPH125" s="43"/>
      <c r="CPI125" s="43"/>
      <c r="CPJ125" s="43"/>
      <c r="CPK125" s="43"/>
      <c r="CPL125" s="43"/>
      <c r="CPM125" s="43"/>
      <c r="CPN125" s="43"/>
      <c r="CPO125" s="43"/>
      <c r="CPP125" s="43"/>
      <c r="CPQ125" s="43"/>
      <c r="CPR125" s="43"/>
      <c r="CPS125" s="43"/>
      <c r="CPT125" s="43"/>
      <c r="CPU125" s="43"/>
      <c r="CPV125" s="43"/>
      <c r="CPW125" s="43"/>
      <c r="CPX125" s="43"/>
      <c r="CPY125" s="43"/>
      <c r="CPZ125" s="43"/>
      <c r="CQA125" s="43"/>
      <c r="CQB125" s="43"/>
      <c r="CQC125" s="43"/>
      <c r="CQD125" s="43"/>
      <c r="CQE125" s="43"/>
      <c r="CQF125" s="43"/>
      <c r="CQG125" s="43"/>
      <c r="CQH125" s="43"/>
      <c r="CQI125" s="43"/>
      <c r="CQJ125" s="43"/>
      <c r="CQK125" s="43"/>
      <c r="CQL125" s="43"/>
      <c r="CQM125" s="43"/>
      <c r="CQN125" s="43"/>
      <c r="CQO125" s="43"/>
      <c r="CQP125" s="43"/>
      <c r="CQQ125" s="43"/>
      <c r="CQR125" s="43"/>
      <c r="CQS125" s="43"/>
      <c r="CQT125" s="43"/>
      <c r="CQU125" s="43"/>
      <c r="CQV125" s="43"/>
      <c r="CQW125" s="43"/>
      <c r="CQX125" s="43"/>
      <c r="CQY125" s="43"/>
      <c r="CQZ125" s="43"/>
      <c r="CRA125" s="43"/>
      <c r="CRB125" s="43"/>
      <c r="CRC125" s="43"/>
      <c r="CRD125" s="43"/>
      <c r="CRE125" s="43"/>
      <c r="CRF125" s="43"/>
      <c r="CRG125" s="43"/>
      <c r="CRH125" s="43"/>
      <c r="CRI125" s="43"/>
      <c r="CRJ125" s="43"/>
      <c r="CRK125" s="43"/>
      <c r="CRL125" s="43"/>
      <c r="CRM125" s="43"/>
      <c r="CRN125" s="43"/>
      <c r="CRO125" s="43"/>
      <c r="CRP125" s="43"/>
      <c r="CRQ125" s="43"/>
      <c r="CRR125" s="43"/>
      <c r="CRS125" s="43"/>
      <c r="CRT125" s="43"/>
      <c r="CRU125" s="43"/>
      <c r="CRV125" s="43"/>
      <c r="CRW125" s="43"/>
      <c r="CRX125" s="43"/>
      <c r="CRY125" s="43"/>
      <c r="CRZ125" s="43"/>
      <c r="CSA125" s="43"/>
      <c r="CSB125" s="43"/>
      <c r="CSC125" s="43"/>
      <c r="CSD125" s="43"/>
      <c r="CSE125" s="43"/>
      <c r="CSF125" s="43"/>
      <c r="CSG125" s="43"/>
      <c r="CSH125" s="43"/>
      <c r="CSI125" s="43"/>
      <c r="CSJ125" s="43"/>
      <c r="CSK125" s="43"/>
      <c r="CSL125" s="43"/>
      <c r="CSM125" s="43"/>
      <c r="CSN125" s="43"/>
      <c r="CSO125" s="43"/>
      <c r="CSP125" s="43"/>
      <c r="CSQ125" s="43"/>
      <c r="CSR125" s="43"/>
      <c r="CSS125" s="43"/>
      <c r="CST125" s="43"/>
      <c r="CSU125" s="43"/>
      <c r="CSV125" s="43"/>
      <c r="CSW125" s="43"/>
      <c r="CSX125" s="43"/>
      <c r="CSY125" s="43"/>
      <c r="CSZ125" s="43"/>
      <c r="CTA125" s="43"/>
      <c r="CTB125" s="43"/>
      <c r="CTC125" s="43"/>
      <c r="CTD125" s="43"/>
      <c r="CTE125" s="43"/>
      <c r="CTF125" s="43"/>
      <c r="CTG125" s="43"/>
      <c r="CTH125" s="43"/>
      <c r="CTI125" s="43"/>
      <c r="CTJ125" s="43"/>
      <c r="CTK125" s="43"/>
      <c r="CTL125" s="43"/>
      <c r="CTM125" s="43"/>
      <c r="CTN125" s="43"/>
      <c r="CTO125" s="43"/>
      <c r="CTP125" s="43"/>
      <c r="CTQ125" s="43"/>
      <c r="CTR125" s="43"/>
      <c r="CTS125" s="43"/>
      <c r="CTT125" s="43"/>
      <c r="CTU125" s="43"/>
      <c r="CTV125" s="43"/>
      <c r="CTW125" s="43"/>
      <c r="CTX125" s="43"/>
      <c r="CTY125" s="43"/>
      <c r="CTZ125" s="43"/>
      <c r="CUA125" s="43"/>
      <c r="CUB125" s="43"/>
      <c r="CUC125" s="43"/>
      <c r="CUD125" s="43"/>
      <c r="CUE125" s="43"/>
      <c r="CUF125" s="43"/>
      <c r="CUG125" s="43"/>
      <c r="CUH125" s="43"/>
      <c r="CUI125" s="43"/>
      <c r="CUJ125" s="43"/>
      <c r="CUK125" s="43"/>
      <c r="CUL125" s="43"/>
      <c r="CUM125" s="43"/>
      <c r="CUN125" s="43"/>
      <c r="CUO125" s="43"/>
      <c r="CUP125" s="43"/>
      <c r="CUQ125" s="43"/>
      <c r="CUR125" s="43"/>
      <c r="CUS125" s="43"/>
      <c r="CUT125" s="43"/>
      <c r="CUU125" s="43"/>
      <c r="CUV125" s="43"/>
      <c r="CUW125" s="43"/>
      <c r="CUX125" s="43"/>
      <c r="CUY125" s="43"/>
      <c r="CUZ125" s="43"/>
      <c r="CVA125" s="43"/>
      <c r="CVB125" s="43"/>
      <c r="CVC125" s="43"/>
      <c r="CVD125" s="43"/>
      <c r="CVE125" s="43"/>
      <c r="CVF125" s="43"/>
      <c r="CVG125" s="43"/>
      <c r="CVH125" s="43"/>
      <c r="CVI125" s="43"/>
      <c r="CVJ125" s="43"/>
      <c r="CVK125" s="43"/>
      <c r="CVL125" s="43"/>
      <c r="CVM125" s="43"/>
      <c r="CVN125" s="43"/>
      <c r="CVO125" s="43"/>
      <c r="CVP125" s="43"/>
      <c r="CVQ125" s="43"/>
      <c r="CVR125" s="43"/>
      <c r="CVS125" s="43"/>
      <c r="CVT125" s="43"/>
      <c r="CVU125" s="43"/>
      <c r="CVV125" s="43"/>
      <c r="CVW125" s="43"/>
      <c r="CVX125" s="43"/>
      <c r="CVY125" s="43"/>
      <c r="CVZ125" s="43"/>
      <c r="CWA125" s="43"/>
      <c r="CWB125" s="43"/>
      <c r="CWC125" s="43"/>
      <c r="CWD125" s="43"/>
      <c r="CWE125" s="43"/>
      <c r="CWF125" s="43"/>
      <c r="CWG125" s="43"/>
      <c r="CWH125" s="43"/>
      <c r="CWI125" s="43"/>
      <c r="CWJ125" s="43"/>
      <c r="CWK125" s="43"/>
      <c r="CWL125" s="43"/>
      <c r="CWM125" s="43"/>
      <c r="CWN125" s="43"/>
      <c r="CWO125" s="43"/>
      <c r="CWP125" s="43"/>
      <c r="CWQ125" s="43"/>
      <c r="CWR125" s="43"/>
      <c r="CWS125" s="43"/>
      <c r="CWT125" s="43"/>
      <c r="CWU125" s="43"/>
      <c r="CWV125" s="43"/>
      <c r="CWW125" s="43"/>
      <c r="CWX125" s="43"/>
      <c r="CWY125" s="43"/>
      <c r="CWZ125" s="43"/>
      <c r="CXA125" s="43"/>
      <c r="CXB125" s="43"/>
      <c r="CXC125" s="43"/>
      <c r="CXD125" s="43"/>
      <c r="CXE125" s="43"/>
      <c r="CXF125" s="43"/>
      <c r="CXG125" s="43"/>
      <c r="CXH125" s="43"/>
      <c r="CXI125" s="43"/>
      <c r="CXJ125" s="43"/>
      <c r="CXK125" s="43"/>
      <c r="CXL125" s="43"/>
      <c r="CXM125" s="43"/>
      <c r="CXN125" s="43"/>
      <c r="CXO125" s="43"/>
      <c r="CXP125" s="43"/>
      <c r="CXQ125" s="43"/>
      <c r="CXR125" s="43"/>
      <c r="CXS125" s="43"/>
      <c r="CXT125" s="43"/>
      <c r="CXU125" s="43"/>
      <c r="CXV125" s="43"/>
      <c r="CXW125" s="43"/>
      <c r="CXX125" s="43"/>
      <c r="CXY125" s="43"/>
      <c r="CXZ125" s="43"/>
      <c r="CYA125" s="43"/>
      <c r="CYB125" s="43"/>
      <c r="CYC125" s="43"/>
      <c r="CYD125" s="43"/>
      <c r="CYE125" s="43"/>
      <c r="CYF125" s="43"/>
      <c r="CYG125" s="43"/>
      <c r="CYH125" s="43"/>
      <c r="CYI125" s="43"/>
      <c r="CYJ125" s="43"/>
      <c r="CYK125" s="43"/>
      <c r="CYL125" s="43"/>
      <c r="CYM125" s="43"/>
      <c r="CYN125" s="43"/>
      <c r="CYO125" s="43"/>
      <c r="CYP125" s="43"/>
      <c r="CYQ125" s="43"/>
      <c r="CYR125" s="43"/>
      <c r="CYS125" s="43"/>
      <c r="CYT125" s="43"/>
      <c r="CYU125" s="43"/>
      <c r="CYV125" s="43"/>
      <c r="CYW125" s="43"/>
      <c r="CYX125" s="43"/>
      <c r="CYY125" s="43"/>
      <c r="CYZ125" s="43"/>
      <c r="CZA125" s="43"/>
      <c r="CZB125" s="43"/>
      <c r="CZC125" s="43"/>
      <c r="CZD125" s="43"/>
      <c r="CZE125" s="43"/>
      <c r="CZF125" s="43"/>
      <c r="CZG125" s="43"/>
      <c r="CZH125" s="43"/>
      <c r="CZI125" s="43"/>
      <c r="CZJ125" s="43"/>
      <c r="CZK125" s="43"/>
      <c r="CZL125" s="43"/>
      <c r="CZM125" s="43"/>
      <c r="CZN125" s="43"/>
      <c r="CZO125" s="43"/>
      <c r="CZP125" s="43"/>
      <c r="CZQ125" s="43"/>
      <c r="CZR125" s="43"/>
      <c r="CZS125" s="43"/>
      <c r="CZT125" s="43"/>
      <c r="CZU125" s="43"/>
      <c r="CZV125" s="43"/>
      <c r="CZW125" s="43"/>
      <c r="CZX125" s="43"/>
      <c r="CZY125" s="43"/>
      <c r="CZZ125" s="43"/>
      <c r="DAA125" s="43"/>
      <c r="DAB125" s="43"/>
      <c r="DAC125" s="43"/>
      <c r="DAD125" s="43"/>
      <c r="DAE125" s="43"/>
      <c r="DAF125" s="43"/>
      <c r="DAG125" s="43"/>
      <c r="DAH125" s="43"/>
      <c r="DAI125" s="43"/>
      <c r="DAJ125" s="43"/>
      <c r="DAK125" s="43"/>
      <c r="DAL125" s="43"/>
      <c r="DAM125" s="43"/>
      <c r="DAN125" s="43"/>
      <c r="DAO125" s="43"/>
      <c r="DAP125" s="43"/>
      <c r="DAQ125" s="43"/>
      <c r="DAR125" s="43"/>
      <c r="DAS125" s="43"/>
      <c r="DAT125" s="43"/>
      <c r="DAU125" s="43"/>
      <c r="DAV125" s="43"/>
      <c r="DAW125" s="43"/>
      <c r="DAX125" s="43"/>
      <c r="DAY125" s="43"/>
      <c r="DAZ125" s="43"/>
      <c r="DBA125" s="43"/>
      <c r="DBB125" s="43"/>
      <c r="DBC125" s="43"/>
      <c r="DBD125" s="43"/>
      <c r="DBE125" s="43"/>
      <c r="DBF125" s="43"/>
      <c r="DBG125" s="43"/>
      <c r="DBH125" s="43"/>
      <c r="DBI125" s="43"/>
      <c r="DBJ125" s="43"/>
      <c r="DBK125" s="43"/>
      <c r="DBL125" s="43"/>
      <c r="DBM125" s="43"/>
      <c r="DBN125" s="43"/>
      <c r="DBO125" s="43"/>
      <c r="DBP125" s="43"/>
      <c r="DBQ125" s="43"/>
      <c r="DBR125" s="43"/>
      <c r="DBS125" s="43"/>
      <c r="DBT125" s="43"/>
      <c r="DBU125" s="43"/>
      <c r="DBV125" s="43"/>
      <c r="DBW125" s="43"/>
      <c r="DBX125" s="43"/>
      <c r="DBY125" s="43"/>
      <c r="DBZ125" s="43"/>
      <c r="DCA125" s="43"/>
      <c r="DCB125" s="43"/>
      <c r="DCC125" s="43"/>
      <c r="DCD125" s="43"/>
      <c r="DCE125" s="43"/>
      <c r="DCF125" s="43"/>
      <c r="DCG125" s="43"/>
      <c r="DCH125" s="43"/>
      <c r="DCI125" s="43"/>
      <c r="DCJ125" s="43"/>
      <c r="DCK125" s="43"/>
      <c r="DCL125" s="43"/>
      <c r="DCM125" s="43"/>
      <c r="DCN125" s="43"/>
      <c r="DCO125" s="43"/>
      <c r="DCP125" s="43"/>
      <c r="DCQ125" s="43"/>
      <c r="DCR125" s="43"/>
      <c r="DCS125" s="43"/>
      <c r="DCT125" s="43"/>
      <c r="DCU125" s="43"/>
      <c r="DCV125" s="43"/>
      <c r="DCW125" s="43"/>
      <c r="DCX125" s="43"/>
      <c r="DCY125" s="43"/>
      <c r="DCZ125" s="43"/>
      <c r="DDA125" s="43"/>
      <c r="DDB125" s="43"/>
      <c r="DDC125" s="43"/>
      <c r="DDD125" s="43"/>
      <c r="DDE125" s="43"/>
      <c r="DDF125" s="43"/>
      <c r="DDG125" s="43"/>
      <c r="DDH125" s="43"/>
      <c r="DDI125" s="43"/>
      <c r="DDJ125" s="43"/>
      <c r="DDK125" s="43"/>
      <c r="DDL125" s="43"/>
      <c r="DDM125" s="43"/>
      <c r="DDN125" s="43"/>
      <c r="DDO125" s="43"/>
      <c r="DDP125" s="43"/>
      <c r="DDQ125" s="43"/>
      <c r="DDR125" s="43"/>
      <c r="DDS125" s="43"/>
      <c r="DDT125" s="43"/>
      <c r="DDU125" s="43"/>
      <c r="DDV125" s="43"/>
      <c r="DDW125" s="43"/>
      <c r="DDX125" s="43"/>
      <c r="DDY125" s="43"/>
      <c r="DDZ125" s="43"/>
      <c r="DEA125" s="43"/>
      <c r="DEB125" s="43"/>
      <c r="DEC125" s="43"/>
      <c r="DED125" s="43"/>
      <c r="DEE125" s="43"/>
      <c r="DEF125" s="43"/>
      <c r="DEG125" s="43"/>
      <c r="DEH125" s="43"/>
      <c r="DEI125" s="43"/>
      <c r="DEJ125" s="43"/>
      <c r="DEK125" s="43"/>
      <c r="DEL125" s="43"/>
      <c r="DEM125" s="43"/>
      <c r="DEN125" s="43"/>
      <c r="DEO125" s="43"/>
      <c r="DEP125" s="43"/>
      <c r="DEQ125" s="43"/>
      <c r="DER125" s="43"/>
      <c r="DES125" s="43"/>
      <c r="DET125" s="43"/>
      <c r="DEU125" s="43"/>
      <c r="DEV125" s="43"/>
      <c r="DEW125" s="43"/>
      <c r="DEX125" s="43"/>
      <c r="DEY125" s="43"/>
      <c r="DEZ125" s="43"/>
      <c r="DFA125" s="43"/>
      <c r="DFB125" s="43"/>
      <c r="DFC125" s="43"/>
      <c r="DFD125" s="43"/>
      <c r="DFE125" s="43"/>
      <c r="DFF125" s="43"/>
      <c r="DFG125" s="43"/>
      <c r="DFH125" s="43"/>
      <c r="DFI125" s="43"/>
      <c r="DFJ125" s="43"/>
      <c r="DFK125" s="43"/>
      <c r="DFL125" s="43"/>
      <c r="DFM125" s="43"/>
      <c r="DFN125" s="43"/>
      <c r="DFO125" s="43"/>
      <c r="DFP125" s="43"/>
      <c r="DFQ125" s="43"/>
      <c r="DFR125" s="43"/>
      <c r="DFS125" s="43"/>
      <c r="DFT125" s="43"/>
      <c r="DFU125" s="43"/>
      <c r="DFV125" s="43"/>
      <c r="DFW125" s="43"/>
      <c r="DFX125" s="43"/>
      <c r="DFY125" s="43"/>
      <c r="DFZ125" s="43"/>
      <c r="DGA125" s="43"/>
      <c r="DGB125" s="43"/>
      <c r="DGC125" s="43"/>
      <c r="DGD125" s="43"/>
      <c r="DGE125" s="43"/>
      <c r="DGF125" s="43"/>
      <c r="DGG125" s="43"/>
      <c r="DGH125" s="43"/>
      <c r="DGI125" s="43"/>
      <c r="DGJ125" s="43"/>
      <c r="DGK125" s="43"/>
      <c r="DGL125" s="43"/>
      <c r="DGM125" s="43"/>
      <c r="DGN125" s="43"/>
      <c r="DGO125" s="43"/>
      <c r="DGP125" s="43"/>
      <c r="DGQ125" s="43"/>
      <c r="DGR125" s="43"/>
      <c r="DGS125" s="43"/>
      <c r="DGT125" s="43"/>
      <c r="DGU125" s="43"/>
      <c r="DGV125" s="43"/>
      <c r="DGW125" s="43"/>
      <c r="DGX125" s="43"/>
      <c r="DGY125" s="43"/>
      <c r="DGZ125" s="43"/>
      <c r="DHA125" s="43"/>
      <c r="DHB125" s="43"/>
      <c r="DHC125" s="43"/>
      <c r="DHD125" s="43"/>
      <c r="DHE125" s="43"/>
      <c r="DHF125" s="43"/>
      <c r="DHG125" s="43"/>
      <c r="DHH125" s="43"/>
      <c r="DHI125" s="43"/>
      <c r="DHJ125" s="43"/>
      <c r="DHK125" s="43"/>
      <c r="DHL125" s="43"/>
      <c r="DHM125" s="43"/>
      <c r="DHN125" s="43"/>
      <c r="DHO125" s="43"/>
      <c r="DHP125" s="43"/>
      <c r="DHQ125" s="43"/>
      <c r="DHR125" s="43"/>
      <c r="DHS125" s="43"/>
      <c r="DHT125" s="43"/>
      <c r="DHU125" s="43"/>
      <c r="DHV125" s="43"/>
      <c r="DHW125" s="43"/>
      <c r="DHX125" s="43"/>
      <c r="DHY125" s="43"/>
      <c r="DHZ125" s="43"/>
      <c r="DIA125" s="43"/>
      <c r="DIB125" s="43"/>
      <c r="DIC125" s="43"/>
      <c r="DID125" s="43"/>
      <c r="DIE125" s="43"/>
      <c r="DIF125" s="43"/>
      <c r="DIG125" s="43"/>
      <c r="DIH125" s="43"/>
      <c r="DII125" s="43"/>
      <c r="DIJ125" s="43"/>
      <c r="DIK125" s="43"/>
      <c r="DIL125" s="43"/>
      <c r="DIM125" s="43"/>
      <c r="DIN125" s="43"/>
      <c r="DIO125" s="43"/>
      <c r="DIP125" s="43"/>
      <c r="DIQ125" s="43"/>
      <c r="DIR125" s="43"/>
      <c r="DIS125" s="43"/>
      <c r="DIT125" s="43"/>
      <c r="DIU125" s="43"/>
      <c r="DIV125" s="43"/>
      <c r="DIW125" s="43"/>
      <c r="DIX125" s="43"/>
      <c r="DIY125" s="43"/>
      <c r="DIZ125" s="43"/>
      <c r="DJA125" s="43"/>
      <c r="DJB125" s="43"/>
      <c r="DJC125" s="43"/>
      <c r="DJD125" s="43"/>
      <c r="DJE125" s="43"/>
      <c r="DJF125" s="43"/>
      <c r="DJG125" s="43"/>
      <c r="DJH125" s="43"/>
      <c r="DJI125" s="43"/>
      <c r="DJJ125" s="43"/>
      <c r="DJK125" s="43"/>
      <c r="DJL125" s="43"/>
      <c r="DJM125" s="43"/>
      <c r="DJN125" s="43"/>
      <c r="DJO125" s="43"/>
      <c r="DJP125" s="43"/>
      <c r="DJQ125" s="43"/>
      <c r="DJR125" s="43"/>
      <c r="DJS125" s="43"/>
      <c r="DJT125" s="43"/>
      <c r="DJU125" s="43"/>
      <c r="DJV125" s="43"/>
      <c r="DJW125" s="43"/>
      <c r="DJX125" s="43"/>
      <c r="DJY125" s="43"/>
      <c r="DJZ125" s="43"/>
      <c r="DKA125" s="43"/>
      <c r="DKB125" s="43"/>
      <c r="DKC125" s="43"/>
      <c r="DKD125" s="43"/>
      <c r="DKE125" s="43"/>
      <c r="DKF125" s="43"/>
      <c r="DKG125" s="43"/>
      <c r="DKH125" s="43"/>
      <c r="DKI125" s="43"/>
      <c r="DKJ125" s="43"/>
      <c r="DKK125" s="43"/>
      <c r="DKL125" s="43"/>
      <c r="DKM125" s="43"/>
      <c r="DKN125" s="43"/>
      <c r="DKO125" s="43"/>
      <c r="DKP125" s="43"/>
      <c r="DKQ125" s="43"/>
      <c r="DKR125" s="43"/>
      <c r="DKS125" s="43"/>
      <c r="DKT125" s="43"/>
      <c r="DKU125" s="43"/>
      <c r="DKV125" s="43"/>
      <c r="DKW125" s="43"/>
      <c r="DKX125" s="43"/>
      <c r="DKY125" s="43"/>
      <c r="DKZ125" s="43"/>
      <c r="DLA125" s="43"/>
      <c r="DLB125" s="43"/>
      <c r="DLC125" s="43"/>
      <c r="DLD125" s="43"/>
      <c r="DLE125" s="43"/>
      <c r="DLF125" s="43"/>
      <c r="DLG125" s="43"/>
      <c r="DLH125" s="43"/>
      <c r="DLI125" s="43"/>
      <c r="DLJ125" s="43"/>
      <c r="DLK125" s="43"/>
      <c r="DLL125" s="43"/>
      <c r="DLM125" s="43"/>
      <c r="DLN125" s="43"/>
      <c r="DLO125" s="43"/>
      <c r="DLP125" s="43"/>
      <c r="DLQ125" s="43"/>
      <c r="DLR125" s="43"/>
      <c r="DLS125" s="43"/>
      <c r="DLT125" s="43"/>
      <c r="DLU125" s="43"/>
      <c r="DLV125" s="43"/>
      <c r="DLW125" s="43"/>
      <c r="DLX125" s="43"/>
      <c r="DLY125" s="43"/>
      <c r="DLZ125" s="43"/>
      <c r="DMA125" s="43"/>
      <c r="DMB125" s="43"/>
      <c r="DMC125" s="43"/>
      <c r="DMD125" s="43"/>
      <c r="DME125" s="43"/>
      <c r="DMF125" s="43"/>
      <c r="DMG125" s="43"/>
      <c r="DMH125" s="43"/>
      <c r="DMI125" s="43"/>
      <c r="DMJ125" s="43"/>
      <c r="DMK125" s="43"/>
      <c r="DML125" s="43"/>
      <c r="DMM125" s="43"/>
      <c r="DMN125" s="43"/>
      <c r="DMO125" s="43"/>
      <c r="DMP125" s="43"/>
      <c r="DMQ125" s="43"/>
      <c r="DMR125" s="43"/>
      <c r="DMS125" s="43"/>
      <c r="DMT125" s="43"/>
      <c r="DMU125" s="43"/>
      <c r="DMV125" s="43"/>
      <c r="DMW125" s="43"/>
      <c r="DMX125" s="43"/>
      <c r="DMY125" s="43"/>
      <c r="DMZ125" s="43"/>
      <c r="DNA125" s="43"/>
      <c r="DNB125" s="43"/>
      <c r="DNC125" s="43"/>
      <c r="DND125" s="43"/>
      <c r="DNE125" s="43"/>
      <c r="DNF125" s="43"/>
      <c r="DNG125" s="43"/>
      <c r="DNH125" s="43"/>
      <c r="DNI125" s="43"/>
      <c r="DNJ125" s="43"/>
      <c r="DNK125" s="43"/>
      <c r="DNL125" s="43"/>
      <c r="DNM125" s="43"/>
      <c r="DNN125" s="43"/>
      <c r="DNO125" s="43"/>
      <c r="DNP125" s="43"/>
      <c r="DNQ125" s="43"/>
      <c r="DNR125" s="43"/>
      <c r="DNS125" s="43"/>
      <c r="DNT125" s="43"/>
      <c r="DNU125" s="43"/>
      <c r="DNV125" s="43"/>
      <c r="DNW125" s="43"/>
      <c r="DNX125" s="43"/>
      <c r="DNY125" s="43"/>
      <c r="DNZ125" s="43"/>
      <c r="DOA125" s="43"/>
      <c r="DOB125" s="43"/>
      <c r="DOC125" s="43"/>
      <c r="DOD125" s="43"/>
      <c r="DOE125" s="43"/>
      <c r="DOF125" s="43"/>
      <c r="DOG125" s="43"/>
      <c r="DOH125" s="43"/>
      <c r="DOI125" s="43"/>
      <c r="DOJ125" s="43"/>
      <c r="DOK125" s="43"/>
      <c r="DOL125" s="43"/>
      <c r="DOM125" s="43"/>
      <c r="DON125" s="43"/>
      <c r="DOO125" s="43"/>
      <c r="DOP125" s="43"/>
      <c r="DOQ125" s="43"/>
      <c r="DOR125" s="43"/>
      <c r="DOS125" s="43"/>
      <c r="DOT125" s="43"/>
      <c r="DOU125" s="43"/>
      <c r="DOV125" s="43"/>
      <c r="DOW125" s="43"/>
      <c r="DOX125" s="43"/>
      <c r="DOY125" s="43"/>
      <c r="DOZ125" s="43"/>
      <c r="DPA125" s="43"/>
      <c r="DPB125" s="43"/>
      <c r="DPC125" s="43"/>
      <c r="DPD125" s="43"/>
      <c r="DPE125" s="43"/>
      <c r="DPF125" s="43"/>
      <c r="DPG125" s="43"/>
      <c r="DPH125" s="43"/>
      <c r="DPI125" s="43"/>
      <c r="DPJ125" s="43"/>
      <c r="DPK125" s="43"/>
      <c r="DPL125" s="43"/>
      <c r="DPM125" s="43"/>
      <c r="DPN125" s="43"/>
      <c r="DPO125" s="43"/>
      <c r="DPP125" s="43"/>
      <c r="DPQ125" s="43"/>
      <c r="DPR125" s="43"/>
      <c r="DPS125" s="43"/>
      <c r="DPT125" s="43"/>
      <c r="DPU125" s="43"/>
      <c r="DPV125" s="43"/>
      <c r="DPW125" s="43"/>
      <c r="DPX125" s="43"/>
      <c r="DPY125" s="43"/>
      <c r="DPZ125" s="43"/>
      <c r="DQA125" s="43"/>
      <c r="DQB125" s="43"/>
      <c r="DQC125" s="43"/>
      <c r="DQD125" s="43"/>
      <c r="DQE125" s="43"/>
      <c r="DQF125" s="43"/>
      <c r="DQG125" s="43"/>
      <c r="DQH125" s="43"/>
      <c r="DQI125" s="43"/>
      <c r="DQJ125" s="43"/>
      <c r="DQK125" s="43"/>
      <c r="DQL125" s="43"/>
      <c r="DQM125" s="43"/>
      <c r="DQN125" s="43"/>
      <c r="DQO125" s="43"/>
      <c r="DQP125" s="43"/>
      <c r="DQQ125" s="43"/>
      <c r="DQR125" s="43"/>
      <c r="DQS125" s="43"/>
      <c r="DQT125" s="43"/>
      <c r="DQU125" s="43"/>
      <c r="DQV125" s="43"/>
      <c r="DQW125" s="43"/>
      <c r="DQX125" s="43"/>
      <c r="DQY125" s="43"/>
      <c r="DQZ125" s="43"/>
      <c r="DRA125" s="43"/>
      <c r="DRB125" s="43"/>
      <c r="DRC125" s="43"/>
      <c r="DRD125" s="43"/>
      <c r="DRE125" s="43"/>
      <c r="DRF125" s="43"/>
      <c r="DRG125" s="43"/>
      <c r="DRH125" s="43"/>
      <c r="DRI125" s="43"/>
      <c r="DRJ125" s="43"/>
      <c r="DRK125" s="43"/>
      <c r="DRL125" s="43"/>
      <c r="DRM125" s="43"/>
      <c r="DRN125" s="43"/>
      <c r="DRO125" s="43"/>
      <c r="DRP125" s="43"/>
      <c r="DRQ125" s="43"/>
      <c r="DRR125" s="43"/>
      <c r="DRS125" s="43"/>
      <c r="DRT125" s="43"/>
      <c r="DRU125" s="43"/>
      <c r="DRV125" s="43"/>
      <c r="DRW125" s="43"/>
      <c r="DRX125" s="43"/>
      <c r="DRY125" s="43"/>
      <c r="DRZ125" s="43"/>
      <c r="DSA125" s="43"/>
      <c r="DSB125" s="43"/>
      <c r="DSC125" s="43"/>
      <c r="DSD125" s="43"/>
      <c r="DSE125" s="43"/>
      <c r="DSF125" s="43"/>
      <c r="DSG125" s="43"/>
      <c r="DSH125" s="43"/>
      <c r="DSI125" s="43"/>
      <c r="DSJ125" s="43"/>
      <c r="DSK125" s="43"/>
      <c r="DSL125" s="43"/>
      <c r="DSM125" s="43"/>
      <c r="DSN125" s="43"/>
      <c r="DSO125" s="43"/>
      <c r="DSP125" s="43"/>
      <c r="DSQ125" s="43"/>
      <c r="DSR125" s="43"/>
      <c r="DSS125" s="43"/>
      <c r="DST125" s="43"/>
      <c r="DSU125" s="43"/>
      <c r="DSV125" s="43"/>
      <c r="DSW125" s="43"/>
      <c r="DSX125" s="43"/>
      <c r="DSY125" s="43"/>
      <c r="DSZ125" s="43"/>
      <c r="DTA125" s="43"/>
      <c r="DTB125" s="43"/>
      <c r="DTC125" s="43"/>
      <c r="DTD125" s="43"/>
      <c r="DTE125" s="43"/>
      <c r="DTF125" s="43"/>
      <c r="DTG125" s="43"/>
      <c r="DTH125" s="43"/>
      <c r="DTI125" s="43"/>
      <c r="DTJ125" s="43"/>
      <c r="DTK125" s="43"/>
      <c r="DTL125" s="43"/>
      <c r="DTM125" s="43"/>
      <c r="DTN125" s="43"/>
      <c r="DTO125" s="43"/>
      <c r="DTP125" s="43"/>
      <c r="DTQ125" s="43"/>
      <c r="DTR125" s="43"/>
      <c r="DTS125" s="43"/>
      <c r="DTT125" s="43"/>
      <c r="DTU125" s="43"/>
      <c r="DTV125" s="43"/>
      <c r="DTW125" s="43"/>
      <c r="DTX125" s="43"/>
      <c r="DTY125" s="43"/>
      <c r="DTZ125" s="43"/>
      <c r="DUA125" s="43"/>
      <c r="DUB125" s="43"/>
      <c r="DUC125" s="43"/>
      <c r="DUD125" s="43"/>
      <c r="DUE125" s="43"/>
      <c r="DUF125" s="43"/>
      <c r="DUG125" s="43"/>
      <c r="DUH125" s="43"/>
      <c r="DUI125" s="43"/>
      <c r="DUJ125" s="43"/>
      <c r="DUK125" s="43"/>
      <c r="DUL125" s="43"/>
      <c r="DUM125" s="43"/>
      <c r="DUN125" s="43"/>
      <c r="DUO125" s="43"/>
      <c r="DUP125" s="43"/>
      <c r="DUQ125" s="43"/>
      <c r="DUR125" s="43"/>
      <c r="DUS125" s="43"/>
      <c r="DUT125" s="43"/>
      <c r="DUU125" s="43"/>
      <c r="DUV125" s="43"/>
      <c r="DUW125" s="43"/>
      <c r="DUX125" s="43"/>
      <c r="DUY125" s="43"/>
      <c r="DUZ125" s="43"/>
      <c r="DVA125" s="43"/>
      <c r="DVB125" s="43"/>
      <c r="DVC125" s="43"/>
      <c r="DVD125" s="43"/>
      <c r="DVE125" s="43"/>
      <c r="DVF125" s="43"/>
      <c r="DVG125" s="43"/>
      <c r="DVH125" s="43"/>
      <c r="DVI125" s="43"/>
      <c r="DVJ125" s="43"/>
      <c r="DVK125" s="43"/>
      <c r="DVL125" s="43"/>
      <c r="DVM125" s="43"/>
      <c r="DVN125" s="43"/>
      <c r="DVO125" s="43"/>
      <c r="DVP125" s="43"/>
      <c r="DVQ125" s="43"/>
      <c r="DVR125" s="43"/>
      <c r="DVS125" s="43"/>
      <c r="DVT125" s="43"/>
      <c r="DVU125" s="43"/>
      <c r="DVV125" s="43"/>
      <c r="DVW125" s="43"/>
      <c r="DVX125" s="43"/>
      <c r="DVY125" s="43"/>
      <c r="DVZ125" s="43"/>
      <c r="DWA125" s="43"/>
      <c r="DWB125" s="43"/>
      <c r="DWC125" s="43"/>
      <c r="DWD125" s="43"/>
      <c r="DWE125" s="43"/>
      <c r="DWF125" s="43"/>
      <c r="DWG125" s="43"/>
      <c r="DWH125" s="43"/>
      <c r="DWI125" s="43"/>
      <c r="DWJ125" s="43"/>
      <c r="DWK125" s="43"/>
      <c r="DWL125" s="43"/>
      <c r="DWM125" s="43"/>
      <c r="DWN125" s="43"/>
      <c r="DWO125" s="43"/>
      <c r="DWP125" s="43"/>
      <c r="DWQ125" s="43"/>
      <c r="DWR125" s="43"/>
      <c r="DWS125" s="43"/>
      <c r="DWT125" s="43"/>
      <c r="DWU125" s="43"/>
      <c r="DWV125" s="43"/>
      <c r="DWW125" s="43"/>
      <c r="DWX125" s="43"/>
      <c r="DWY125" s="43"/>
      <c r="DWZ125" s="43"/>
      <c r="DXA125" s="43"/>
      <c r="DXB125" s="43"/>
      <c r="DXC125" s="43"/>
      <c r="DXD125" s="43"/>
      <c r="DXE125" s="43"/>
      <c r="DXF125" s="43"/>
      <c r="DXG125" s="43"/>
      <c r="DXH125" s="43"/>
      <c r="DXI125" s="43"/>
      <c r="DXJ125" s="43"/>
      <c r="DXK125" s="43"/>
      <c r="DXL125" s="43"/>
      <c r="DXM125" s="43"/>
      <c r="DXN125" s="43"/>
      <c r="DXO125" s="43"/>
      <c r="DXP125" s="43"/>
      <c r="DXQ125" s="43"/>
      <c r="DXR125" s="43"/>
      <c r="DXS125" s="43"/>
      <c r="DXT125" s="43"/>
      <c r="DXU125" s="43"/>
      <c r="DXV125" s="43"/>
      <c r="DXW125" s="43"/>
      <c r="DXX125" s="43"/>
      <c r="DXY125" s="43"/>
      <c r="DXZ125" s="43"/>
      <c r="DYA125" s="43"/>
      <c r="DYB125" s="43"/>
      <c r="DYC125" s="43"/>
      <c r="DYD125" s="43"/>
      <c r="DYE125" s="43"/>
      <c r="DYF125" s="43"/>
      <c r="DYG125" s="43"/>
      <c r="DYH125" s="43"/>
      <c r="DYI125" s="43"/>
      <c r="DYJ125" s="43"/>
      <c r="DYK125" s="43"/>
      <c r="DYL125" s="43"/>
      <c r="DYM125" s="43"/>
      <c r="DYN125" s="43"/>
      <c r="DYO125" s="43"/>
      <c r="DYP125" s="43"/>
      <c r="DYQ125" s="43"/>
      <c r="DYR125" s="43"/>
      <c r="DYS125" s="43"/>
      <c r="DYT125" s="43"/>
      <c r="DYU125" s="43"/>
      <c r="DYV125" s="43"/>
      <c r="DYW125" s="43"/>
      <c r="DYX125" s="43"/>
      <c r="DYY125" s="43"/>
      <c r="DYZ125" s="43"/>
      <c r="DZA125" s="43"/>
      <c r="DZB125" s="43"/>
      <c r="DZC125" s="43"/>
      <c r="DZD125" s="43"/>
      <c r="DZE125" s="43"/>
      <c r="DZF125" s="43"/>
      <c r="DZG125" s="43"/>
      <c r="DZH125" s="43"/>
      <c r="DZI125" s="43"/>
      <c r="DZJ125" s="43"/>
      <c r="DZK125" s="43"/>
      <c r="DZL125" s="43"/>
      <c r="DZM125" s="43"/>
      <c r="DZN125" s="43"/>
      <c r="DZO125" s="43"/>
      <c r="DZP125" s="43"/>
      <c r="DZQ125" s="43"/>
      <c r="DZR125" s="43"/>
      <c r="DZS125" s="43"/>
      <c r="DZT125" s="43"/>
      <c r="DZU125" s="43"/>
      <c r="DZV125" s="43"/>
      <c r="DZW125" s="43"/>
      <c r="DZX125" s="43"/>
      <c r="DZY125" s="43"/>
      <c r="DZZ125" s="43"/>
      <c r="EAA125" s="43"/>
      <c r="EAB125" s="43"/>
      <c r="EAC125" s="43"/>
      <c r="EAD125" s="43"/>
      <c r="EAE125" s="43"/>
      <c r="EAF125" s="43"/>
      <c r="EAG125" s="43"/>
      <c r="EAH125" s="43"/>
      <c r="EAI125" s="43"/>
      <c r="EAJ125" s="43"/>
      <c r="EAK125" s="43"/>
      <c r="EAL125" s="43"/>
      <c r="EAM125" s="43"/>
      <c r="EAN125" s="43"/>
      <c r="EAO125" s="43"/>
      <c r="EAP125" s="43"/>
      <c r="EAQ125" s="43"/>
      <c r="EAR125" s="43"/>
      <c r="EAS125" s="43"/>
      <c r="EAT125" s="43"/>
      <c r="EAU125" s="43"/>
      <c r="EAV125" s="43"/>
      <c r="EAW125" s="43"/>
      <c r="EAX125" s="43"/>
      <c r="EAY125" s="43"/>
      <c r="EAZ125" s="43"/>
      <c r="EBA125" s="43"/>
      <c r="EBB125" s="43"/>
      <c r="EBC125" s="43"/>
      <c r="EBD125" s="43"/>
      <c r="EBE125" s="43"/>
      <c r="EBF125" s="43"/>
      <c r="EBG125" s="43"/>
      <c r="EBH125" s="43"/>
      <c r="EBI125" s="43"/>
      <c r="EBJ125" s="43"/>
      <c r="EBK125" s="43"/>
      <c r="EBL125" s="43"/>
      <c r="EBM125" s="43"/>
      <c r="EBN125" s="43"/>
      <c r="EBO125" s="43"/>
      <c r="EBP125" s="43"/>
      <c r="EBQ125" s="43"/>
      <c r="EBR125" s="43"/>
      <c r="EBS125" s="43"/>
      <c r="EBT125" s="43"/>
      <c r="EBU125" s="43"/>
      <c r="EBV125" s="43"/>
      <c r="EBW125" s="43"/>
      <c r="EBX125" s="43"/>
      <c r="EBY125" s="43"/>
      <c r="EBZ125" s="43"/>
      <c r="ECA125" s="43"/>
      <c r="ECB125" s="43"/>
      <c r="ECC125" s="43"/>
      <c r="ECD125" s="43"/>
      <c r="ECE125" s="43"/>
      <c r="ECF125" s="43"/>
      <c r="ECG125" s="43"/>
      <c r="ECH125" s="43"/>
      <c r="ECI125" s="43"/>
      <c r="ECJ125" s="43"/>
      <c r="ECK125" s="43"/>
      <c r="ECL125" s="43"/>
      <c r="ECM125" s="43"/>
      <c r="ECN125" s="43"/>
      <c r="ECO125" s="43"/>
      <c r="ECP125" s="43"/>
      <c r="ECQ125" s="43"/>
      <c r="ECR125" s="43"/>
      <c r="ECS125" s="43"/>
      <c r="ECT125" s="43"/>
      <c r="ECU125" s="43"/>
      <c r="ECV125" s="43"/>
      <c r="ECW125" s="43"/>
      <c r="ECX125" s="43"/>
      <c r="ECY125" s="43"/>
      <c r="ECZ125" s="43"/>
      <c r="EDA125" s="43"/>
      <c r="EDB125" s="43"/>
      <c r="EDC125" s="43"/>
      <c r="EDD125" s="43"/>
      <c r="EDE125" s="43"/>
      <c r="EDF125" s="43"/>
      <c r="EDG125" s="43"/>
      <c r="EDH125" s="43"/>
      <c r="EDI125" s="43"/>
      <c r="EDJ125" s="43"/>
      <c r="EDK125" s="43"/>
      <c r="EDL125" s="43"/>
      <c r="EDM125" s="43"/>
      <c r="EDN125" s="43"/>
      <c r="EDO125" s="43"/>
      <c r="EDP125" s="43"/>
      <c r="EDQ125" s="43"/>
      <c r="EDR125" s="43"/>
      <c r="EDS125" s="43"/>
      <c r="EDT125" s="43"/>
      <c r="EDU125" s="43"/>
      <c r="EDV125" s="43"/>
      <c r="EDW125" s="43"/>
      <c r="EDX125" s="43"/>
      <c r="EDY125" s="43"/>
      <c r="EDZ125" s="43"/>
      <c r="EEA125" s="43"/>
      <c r="EEB125" s="43"/>
      <c r="EEC125" s="43"/>
      <c r="EED125" s="43"/>
      <c r="EEE125" s="43"/>
      <c r="EEF125" s="43"/>
      <c r="EEG125" s="43"/>
      <c r="EEH125" s="43"/>
      <c r="EEI125" s="43"/>
      <c r="EEJ125" s="43"/>
      <c r="EEK125" s="43"/>
      <c r="EEL125" s="43"/>
      <c r="EEM125" s="43"/>
      <c r="EEN125" s="43"/>
      <c r="EEO125" s="43"/>
      <c r="EEP125" s="43"/>
      <c r="EEQ125" s="43"/>
      <c r="EER125" s="43"/>
      <c r="EES125" s="43"/>
      <c r="EET125" s="43"/>
      <c r="EEU125" s="43"/>
      <c r="EEV125" s="43"/>
      <c r="EEW125" s="43"/>
      <c r="EEX125" s="43"/>
      <c r="EEY125" s="43"/>
      <c r="EEZ125" s="43"/>
      <c r="EFA125" s="43"/>
      <c r="EFB125" s="43"/>
      <c r="EFC125" s="43"/>
      <c r="EFD125" s="43"/>
      <c r="EFE125" s="43"/>
      <c r="EFF125" s="43"/>
      <c r="EFG125" s="43"/>
      <c r="EFH125" s="43"/>
      <c r="EFI125" s="43"/>
      <c r="EFJ125" s="43"/>
      <c r="EFK125" s="43"/>
      <c r="EFL125" s="43"/>
      <c r="EFM125" s="43"/>
      <c r="EFN125" s="43"/>
      <c r="EFO125" s="43"/>
      <c r="EFP125" s="43"/>
      <c r="EFQ125" s="43"/>
      <c r="EFR125" s="43"/>
      <c r="EFS125" s="43"/>
      <c r="EFT125" s="43"/>
      <c r="EFU125" s="43"/>
      <c r="EFV125" s="43"/>
      <c r="EFW125" s="43"/>
      <c r="EFX125" s="43"/>
      <c r="EFY125" s="43"/>
      <c r="EFZ125" s="43"/>
      <c r="EGA125" s="43"/>
      <c r="EGB125" s="43"/>
      <c r="EGC125" s="43"/>
      <c r="EGD125" s="43"/>
      <c r="EGE125" s="43"/>
      <c r="EGF125" s="43"/>
      <c r="EGG125" s="43"/>
      <c r="EGH125" s="43"/>
      <c r="EGI125" s="43"/>
      <c r="EGJ125" s="43"/>
      <c r="EGK125" s="43"/>
      <c r="EGL125" s="43"/>
      <c r="EGM125" s="43"/>
      <c r="EGN125" s="43"/>
      <c r="EGO125" s="43"/>
      <c r="EGP125" s="43"/>
      <c r="EGQ125" s="43"/>
      <c r="EGR125" s="43"/>
      <c r="EGS125" s="43"/>
      <c r="EGT125" s="43"/>
      <c r="EGU125" s="43"/>
      <c r="EGV125" s="43"/>
      <c r="EGW125" s="43"/>
      <c r="EGX125" s="43"/>
      <c r="EGY125" s="43"/>
      <c r="EGZ125" s="43"/>
      <c r="EHA125" s="43"/>
      <c r="EHB125" s="43"/>
      <c r="EHC125" s="43"/>
      <c r="EHD125" s="43"/>
      <c r="EHE125" s="43"/>
      <c r="EHF125" s="43"/>
      <c r="EHG125" s="43"/>
      <c r="EHH125" s="43"/>
      <c r="EHI125" s="43"/>
      <c r="EHJ125" s="43"/>
      <c r="EHK125" s="43"/>
      <c r="EHL125" s="43"/>
      <c r="EHM125" s="43"/>
      <c r="EHN125" s="43"/>
      <c r="EHO125" s="43"/>
      <c r="EHP125" s="43"/>
      <c r="EHQ125" s="43"/>
      <c r="EHR125" s="43"/>
      <c r="EHS125" s="43"/>
      <c r="EHT125" s="43"/>
      <c r="EHU125" s="43"/>
      <c r="EHV125" s="43"/>
      <c r="EHW125" s="43"/>
      <c r="EHX125" s="43"/>
      <c r="EHY125" s="43"/>
      <c r="EHZ125" s="43"/>
      <c r="EIA125" s="43"/>
      <c r="EIB125" s="43"/>
      <c r="EIC125" s="43"/>
      <c r="EID125" s="43"/>
      <c r="EIE125" s="43"/>
      <c r="EIF125" s="43"/>
      <c r="EIG125" s="43"/>
      <c r="EIH125" s="43"/>
      <c r="EII125" s="43"/>
      <c r="EIJ125" s="43"/>
      <c r="EIK125" s="43"/>
      <c r="EIL125" s="43"/>
      <c r="EIM125" s="43"/>
      <c r="EIN125" s="43"/>
      <c r="EIO125" s="43"/>
      <c r="EIP125" s="43"/>
      <c r="EIQ125" s="43"/>
      <c r="EIR125" s="43"/>
      <c r="EIS125" s="43"/>
      <c r="EIT125" s="43"/>
      <c r="EIU125" s="43"/>
      <c r="EIV125" s="43"/>
      <c r="EIW125" s="43"/>
      <c r="EIX125" s="43"/>
      <c r="EIY125" s="43"/>
      <c r="EIZ125" s="43"/>
      <c r="EJA125" s="43"/>
      <c r="EJB125" s="43"/>
      <c r="EJC125" s="43"/>
      <c r="EJD125" s="43"/>
      <c r="EJE125" s="43"/>
      <c r="EJF125" s="43"/>
      <c r="EJG125" s="43"/>
      <c r="EJH125" s="43"/>
      <c r="EJI125" s="43"/>
      <c r="EJJ125" s="43"/>
      <c r="EJK125" s="43"/>
      <c r="EJL125" s="43"/>
      <c r="EJM125" s="43"/>
      <c r="EJN125" s="43"/>
      <c r="EJO125" s="43"/>
      <c r="EJP125" s="43"/>
      <c r="EJQ125" s="43"/>
      <c r="EJR125" s="43"/>
      <c r="EJS125" s="43"/>
      <c r="EJT125" s="43"/>
      <c r="EJU125" s="43"/>
      <c r="EJV125" s="43"/>
      <c r="EJW125" s="43"/>
      <c r="EJX125" s="43"/>
      <c r="EJY125" s="43"/>
      <c r="EJZ125" s="43"/>
      <c r="EKA125" s="43"/>
      <c r="EKB125" s="43"/>
      <c r="EKC125" s="43"/>
      <c r="EKD125" s="43"/>
      <c r="EKE125" s="43"/>
      <c r="EKF125" s="43"/>
      <c r="EKG125" s="43"/>
      <c r="EKH125" s="43"/>
      <c r="EKI125" s="43"/>
      <c r="EKJ125" s="43"/>
      <c r="EKK125" s="43"/>
      <c r="EKL125" s="43"/>
      <c r="EKM125" s="43"/>
      <c r="EKN125" s="43"/>
      <c r="EKO125" s="43"/>
      <c r="EKP125" s="43"/>
      <c r="EKQ125" s="43"/>
      <c r="EKR125" s="43"/>
      <c r="EKS125" s="43"/>
      <c r="EKT125" s="43"/>
      <c r="EKU125" s="43"/>
      <c r="EKV125" s="43"/>
      <c r="EKW125" s="43"/>
      <c r="EKX125" s="43"/>
      <c r="EKY125" s="43"/>
      <c r="EKZ125" s="43"/>
      <c r="ELA125" s="43"/>
      <c r="ELB125" s="43"/>
      <c r="ELC125" s="43"/>
      <c r="ELD125" s="43"/>
      <c r="ELE125" s="43"/>
      <c r="ELF125" s="43"/>
      <c r="ELG125" s="43"/>
      <c r="ELH125" s="43"/>
      <c r="ELI125" s="43"/>
      <c r="ELJ125" s="43"/>
      <c r="ELK125" s="43"/>
      <c r="ELL125" s="43"/>
      <c r="ELM125" s="43"/>
      <c r="ELN125" s="43"/>
      <c r="ELO125" s="43"/>
      <c r="ELP125" s="43"/>
      <c r="ELQ125" s="43"/>
      <c r="ELR125" s="43"/>
      <c r="ELS125" s="43"/>
      <c r="ELT125" s="43"/>
      <c r="ELU125" s="43"/>
      <c r="ELV125" s="43"/>
      <c r="ELW125" s="43"/>
      <c r="ELX125" s="43"/>
      <c r="ELY125" s="43"/>
      <c r="ELZ125" s="43"/>
      <c r="EMA125" s="43"/>
      <c r="EMB125" s="43"/>
      <c r="EMC125" s="43"/>
      <c r="EMD125" s="43"/>
      <c r="EME125" s="43"/>
      <c r="EMF125" s="43"/>
      <c r="EMG125" s="43"/>
      <c r="EMH125" s="43"/>
      <c r="EMI125" s="43"/>
      <c r="EMJ125" s="43"/>
      <c r="EMK125" s="43"/>
      <c r="EML125" s="43"/>
      <c r="EMM125" s="43"/>
      <c r="EMN125" s="43"/>
      <c r="EMO125" s="43"/>
      <c r="EMP125" s="43"/>
      <c r="EMQ125" s="43"/>
      <c r="EMR125" s="43"/>
      <c r="EMS125" s="43"/>
      <c r="EMT125" s="43"/>
      <c r="EMU125" s="43"/>
      <c r="EMV125" s="43"/>
      <c r="EMW125" s="43"/>
      <c r="EMX125" s="43"/>
      <c r="EMY125" s="43"/>
      <c r="EMZ125" s="43"/>
      <c r="ENA125" s="43"/>
      <c r="ENB125" s="43"/>
      <c r="ENC125" s="43"/>
      <c r="END125" s="43"/>
      <c r="ENE125" s="43"/>
      <c r="ENF125" s="43"/>
      <c r="ENG125" s="43"/>
      <c r="ENH125" s="43"/>
      <c r="ENI125" s="43"/>
      <c r="ENJ125" s="43"/>
      <c r="ENK125" s="43"/>
      <c r="ENL125" s="43"/>
      <c r="ENM125" s="43"/>
      <c r="ENN125" s="43"/>
      <c r="ENO125" s="43"/>
      <c r="ENP125" s="43"/>
      <c r="ENQ125" s="43"/>
      <c r="ENR125" s="43"/>
      <c r="ENS125" s="43"/>
      <c r="ENT125" s="43"/>
      <c r="ENU125" s="43"/>
      <c r="ENV125" s="43"/>
      <c r="ENW125" s="43"/>
      <c r="ENX125" s="43"/>
      <c r="ENY125" s="43"/>
      <c r="ENZ125" s="43"/>
      <c r="EOA125" s="43"/>
      <c r="EOB125" s="43"/>
      <c r="EOC125" s="43"/>
      <c r="EOD125" s="43"/>
      <c r="EOE125" s="43"/>
      <c r="EOF125" s="43"/>
      <c r="EOG125" s="43"/>
      <c r="EOH125" s="43"/>
      <c r="EOI125" s="43"/>
      <c r="EOJ125" s="43"/>
      <c r="EOK125" s="43"/>
      <c r="EOL125" s="43"/>
      <c r="EOM125" s="43"/>
      <c r="EON125" s="43"/>
      <c r="EOO125" s="43"/>
      <c r="EOP125" s="43"/>
      <c r="EOQ125" s="43"/>
      <c r="EOR125" s="43"/>
      <c r="EOS125" s="43"/>
      <c r="EOT125" s="43"/>
      <c r="EOU125" s="43"/>
      <c r="EOV125" s="43"/>
      <c r="EOW125" s="43"/>
      <c r="EOX125" s="43"/>
      <c r="EOY125" s="43"/>
      <c r="EOZ125" s="43"/>
      <c r="EPA125" s="43"/>
      <c r="EPB125" s="43"/>
      <c r="EPC125" s="43"/>
      <c r="EPD125" s="43"/>
      <c r="EPE125" s="43"/>
      <c r="EPF125" s="43"/>
      <c r="EPG125" s="43"/>
      <c r="EPH125" s="43"/>
      <c r="EPI125" s="43"/>
      <c r="EPJ125" s="43"/>
      <c r="EPK125" s="43"/>
      <c r="EPL125" s="43"/>
      <c r="EPM125" s="43"/>
      <c r="EPN125" s="43"/>
      <c r="EPO125" s="43"/>
      <c r="EPP125" s="43"/>
      <c r="EPQ125" s="43"/>
      <c r="EPR125" s="43"/>
      <c r="EPS125" s="43"/>
      <c r="EPT125" s="43"/>
      <c r="EPU125" s="43"/>
      <c r="EPV125" s="43"/>
      <c r="EPW125" s="43"/>
      <c r="EPX125" s="43"/>
      <c r="EPY125" s="43"/>
      <c r="EPZ125" s="43"/>
      <c r="EQA125" s="43"/>
      <c r="EQB125" s="43"/>
      <c r="EQC125" s="43"/>
      <c r="EQD125" s="43"/>
      <c r="EQE125" s="43"/>
      <c r="EQF125" s="43"/>
      <c r="EQG125" s="43"/>
      <c r="EQH125" s="43"/>
      <c r="EQI125" s="43"/>
      <c r="EQJ125" s="43"/>
      <c r="EQK125" s="43"/>
      <c r="EQL125" s="43"/>
      <c r="EQM125" s="43"/>
      <c r="EQN125" s="43"/>
      <c r="EQO125" s="43"/>
      <c r="EQP125" s="43"/>
      <c r="EQQ125" s="43"/>
      <c r="EQR125" s="43"/>
      <c r="EQS125" s="43"/>
      <c r="EQT125" s="43"/>
      <c r="EQU125" s="43"/>
      <c r="EQV125" s="43"/>
      <c r="EQW125" s="43"/>
      <c r="EQX125" s="43"/>
      <c r="EQY125" s="43"/>
      <c r="EQZ125" s="43"/>
      <c r="ERA125" s="43"/>
      <c r="ERB125" s="43"/>
      <c r="ERC125" s="43"/>
      <c r="ERD125" s="43"/>
      <c r="ERE125" s="43"/>
      <c r="ERF125" s="43"/>
      <c r="ERG125" s="43"/>
      <c r="ERH125" s="43"/>
      <c r="ERI125" s="43"/>
      <c r="ERJ125" s="43"/>
      <c r="ERK125" s="43"/>
      <c r="ERL125" s="43"/>
      <c r="ERM125" s="43"/>
      <c r="ERN125" s="43"/>
      <c r="ERO125" s="43"/>
      <c r="ERP125" s="43"/>
      <c r="ERQ125" s="43"/>
      <c r="ERR125" s="43"/>
      <c r="ERS125" s="43"/>
      <c r="ERT125" s="43"/>
      <c r="ERU125" s="43"/>
      <c r="ERV125" s="43"/>
      <c r="ERW125" s="43"/>
      <c r="ERX125" s="43"/>
      <c r="ERY125" s="43"/>
      <c r="ERZ125" s="43"/>
      <c r="ESA125" s="43"/>
      <c r="ESB125" s="43"/>
      <c r="ESC125" s="43"/>
      <c r="ESD125" s="43"/>
      <c r="ESE125" s="43"/>
      <c r="ESF125" s="43"/>
      <c r="ESG125" s="43"/>
      <c r="ESH125" s="43"/>
      <c r="ESI125" s="43"/>
      <c r="ESJ125" s="43"/>
      <c r="ESK125" s="43"/>
      <c r="ESL125" s="43"/>
      <c r="ESM125" s="43"/>
      <c r="ESN125" s="43"/>
      <c r="ESO125" s="43"/>
      <c r="ESP125" s="43"/>
      <c r="ESQ125" s="43"/>
      <c r="ESR125" s="43"/>
      <c r="ESS125" s="43"/>
      <c r="EST125" s="43"/>
      <c r="ESU125" s="43"/>
      <c r="ESV125" s="43"/>
      <c r="ESW125" s="43"/>
      <c r="ESX125" s="43"/>
      <c r="ESY125" s="43"/>
      <c r="ESZ125" s="43"/>
      <c r="ETA125" s="43"/>
      <c r="ETB125" s="43"/>
      <c r="ETC125" s="43"/>
      <c r="ETD125" s="43"/>
      <c r="ETE125" s="43"/>
      <c r="ETF125" s="43"/>
      <c r="ETG125" s="43"/>
      <c r="ETH125" s="43"/>
      <c r="ETI125" s="43"/>
      <c r="ETJ125" s="43"/>
      <c r="ETK125" s="43"/>
      <c r="ETL125" s="43"/>
      <c r="ETM125" s="43"/>
      <c r="ETN125" s="43"/>
      <c r="ETO125" s="43"/>
      <c r="ETP125" s="43"/>
      <c r="ETQ125" s="43"/>
      <c r="ETR125" s="43"/>
      <c r="ETS125" s="43"/>
      <c r="ETT125" s="43"/>
      <c r="ETU125" s="43"/>
      <c r="ETV125" s="43"/>
      <c r="ETW125" s="43"/>
      <c r="ETX125" s="43"/>
      <c r="ETY125" s="43"/>
      <c r="ETZ125" s="43"/>
      <c r="EUA125" s="43"/>
      <c r="EUB125" s="43"/>
      <c r="EUC125" s="43"/>
      <c r="EUD125" s="43"/>
      <c r="EUE125" s="43"/>
      <c r="EUF125" s="43"/>
      <c r="EUG125" s="43"/>
      <c r="EUH125" s="43"/>
      <c r="EUI125" s="43"/>
      <c r="EUJ125" s="43"/>
      <c r="EUK125" s="43"/>
      <c r="EUL125" s="43"/>
      <c r="EUM125" s="43"/>
      <c r="EUN125" s="43"/>
      <c r="EUO125" s="43"/>
      <c r="EUP125" s="43"/>
      <c r="EUQ125" s="43"/>
      <c r="EUR125" s="43"/>
      <c r="EUS125" s="43"/>
      <c r="EUT125" s="43"/>
      <c r="EUU125" s="43"/>
      <c r="EUV125" s="43"/>
      <c r="EUW125" s="43"/>
      <c r="EUX125" s="43"/>
      <c r="EUY125" s="43"/>
      <c r="EUZ125" s="43"/>
      <c r="EVA125" s="43"/>
      <c r="EVB125" s="43"/>
      <c r="EVC125" s="43"/>
      <c r="EVD125" s="43"/>
      <c r="EVE125" s="43"/>
      <c r="EVF125" s="43"/>
      <c r="EVG125" s="43"/>
      <c r="EVH125" s="43"/>
      <c r="EVI125" s="43"/>
      <c r="EVJ125" s="43"/>
      <c r="EVK125" s="43"/>
      <c r="EVL125" s="43"/>
      <c r="EVM125" s="43"/>
      <c r="EVN125" s="43"/>
      <c r="EVO125" s="43"/>
      <c r="EVP125" s="43"/>
      <c r="EVQ125" s="43"/>
      <c r="EVR125" s="43"/>
      <c r="EVS125" s="43"/>
      <c r="EVT125" s="43"/>
      <c r="EVU125" s="43"/>
      <c r="EVV125" s="43"/>
      <c r="EVW125" s="43"/>
      <c r="EVX125" s="43"/>
      <c r="EVY125" s="43"/>
      <c r="EVZ125" s="43"/>
      <c r="EWA125" s="43"/>
      <c r="EWB125" s="43"/>
      <c r="EWC125" s="43"/>
      <c r="EWD125" s="43"/>
      <c r="EWE125" s="43"/>
      <c r="EWF125" s="43"/>
      <c r="EWG125" s="43"/>
      <c r="EWH125" s="43"/>
      <c r="EWI125" s="43"/>
      <c r="EWJ125" s="43"/>
      <c r="EWK125" s="43"/>
      <c r="EWL125" s="43"/>
      <c r="EWM125" s="43"/>
      <c r="EWN125" s="43"/>
      <c r="EWO125" s="43"/>
      <c r="EWP125" s="43"/>
      <c r="EWQ125" s="43"/>
      <c r="EWR125" s="43"/>
      <c r="EWS125" s="43"/>
      <c r="EWT125" s="43"/>
      <c r="EWU125" s="43"/>
      <c r="EWV125" s="43"/>
      <c r="EWW125" s="43"/>
      <c r="EWX125" s="43"/>
      <c r="EWY125" s="43"/>
      <c r="EWZ125" s="43"/>
      <c r="EXA125" s="43"/>
      <c r="EXB125" s="43"/>
      <c r="EXC125" s="43"/>
      <c r="EXD125" s="43"/>
      <c r="EXE125" s="43"/>
      <c r="EXF125" s="43"/>
      <c r="EXG125" s="43"/>
      <c r="EXH125" s="43"/>
      <c r="EXI125" s="43"/>
      <c r="EXJ125" s="43"/>
      <c r="EXK125" s="43"/>
      <c r="EXL125" s="43"/>
      <c r="EXM125" s="43"/>
      <c r="EXN125" s="43"/>
      <c r="EXO125" s="43"/>
      <c r="EXP125" s="43"/>
      <c r="EXQ125" s="43"/>
      <c r="EXR125" s="43"/>
      <c r="EXS125" s="43"/>
      <c r="EXT125" s="43"/>
      <c r="EXU125" s="43"/>
      <c r="EXV125" s="43"/>
      <c r="EXW125" s="43"/>
      <c r="EXX125" s="43"/>
      <c r="EXY125" s="43"/>
      <c r="EXZ125" s="43"/>
      <c r="EYA125" s="43"/>
      <c r="EYB125" s="43"/>
      <c r="EYC125" s="43"/>
      <c r="EYD125" s="43"/>
      <c r="EYE125" s="43"/>
      <c r="EYF125" s="43"/>
      <c r="EYG125" s="43"/>
      <c r="EYH125" s="43"/>
      <c r="EYI125" s="43"/>
      <c r="EYJ125" s="43"/>
      <c r="EYK125" s="43"/>
      <c r="EYL125" s="43"/>
      <c r="EYM125" s="43"/>
      <c r="EYN125" s="43"/>
      <c r="EYO125" s="43"/>
      <c r="EYP125" s="43"/>
      <c r="EYQ125" s="43"/>
      <c r="EYR125" s="43"/>
      <c r="EYS125" s="43"/>
      <c r="EYT125" s="43"/>
      <c r="EYU125" s="43"/>
      <c r="EYV125" s="43"/>
      <c r="EYW125" s="43"/>
      <c r="EYX125" s="43"/>
      <c r="EYY125" s="43"/>
      <c r="EYZ125" s="43"/>
      <c r="EZA125" s="43"/>
      <c r="EZB125" s="43"/>
      <c r="EZC125" s="43"/>
      <c r="EZD125" s="43"/>
      <c r="EZE125" s="43"/>
      <c r="EZF125" s="43"/>
      <c r="EZG125" s="43"/>
      <c r="EZH125" s="43"/>
      <c r="EZI125" s="43"/>
      <c r="EZJ125" s="43"/>
      <c r="EZK125" s="43"/>
      <c r="EZL125" s="43"/>
      <c r="EZM125" s="43"/>
      <c r="EZN125" s="43"/>
      <c r="EZO125" s="43"/>
      <c r="EZP125" s="43"/>
      <c r="EZQ125" s="43"/>
      <c r="EZR125" s="43"/>
      <c r="EZS125" s="43"/>
      <c r="EZT125" s="43"/>
      <c r="EZU125" s="43"/>
      <c r="EZV125" s="43"/>
      <c r="EZW125" s="43"/>
      <c r="EZX125" s="43"/>
      <c r="EZY125" s="43"/>
      <c r="EZZ125" s="43"/>
      <c r="FAA125" s="43"/>
      <c r="FAB125" s="43"/>
      <c r="FAC125" s="43"/>
      <c r="FAD125" s="43"/>
      <c r="FAE125" s="43"/>
      <c r="FAF125" s="43"/>
      <c r="FAG125" s="43"/>
      <c r="FAH125" s="43"/>
      <c r="FAI125" s="43"/>
      <c r="FAJ125" s="43"/>
      <c r="FAK125" s="43"/>
      <c r="FAL125" s="43"/>
      <c r="FAM125" s="43"/>
      <c r="FAN125" s="43"/>
      <c r="FAO125" s="43"/>
      <c r="FAP125" s="43"/>
      <c r="FAQ125" s="43"/>
      <c r="FAR125" s="43"/>
      <c r="FAS125" s="43"/>
      <c r="FAT125" s="43"/>
      <c r="FAU125" s="43"/>
      <c r="FAV125" s="43"/>
      <c r="FAW125" s="43"/>
      <c r="FAX125" s="43"/>
      <c r="FAY125" s="43"/>
      <c r="FAZ125" s="43"/>
      <c r="FBA125" s="43"/>
      <c r="FBB125" s="43"/>
      <c r="FBC125" s="43"/>
      <c r="FBD125" s="43"/>
      <c r="FBE125" s="43"/>
      <c r="FBF125" s="43"/>
      <c r="FBG125" s="43"/>
      <c r="FBH125" s="43"/>
      <c r="FBI125" s="43"/>
      <c r="FBJ125" s="43"/>
      <c r="FBK125" s="43"/>
      <c r="FBL125" s="43"/>
      <c r="FBM125" s="43"/>
      <c r="FBN125" s="43"/>
      <c r="FBO125" s="43"/>
      <c r="FBP125" s="43"/>
      <c r="FBQ125" s="43"/>
      <c r="FBR125" s="43"/>
      <c r="FBS125" s="43"/>
      <c r="FBT125" s="43"/>
      <c r="FBU125" s="43"/>
      <c r="FBV125" s="43"/>
      <c r="FBW125" s="43"/>
      <c r="FBX125" s="43"/>
      <c r="FBY125" s="43"/>
      <c r="FBZ125" s="43"/>
      <c r="FCA125" s="43"/>
      <c r="FCB125" s="43"/>
      <c r="FCC125" s="43"/>
      <c r="FCD125" s="43"/>
      <c r="FCE125" s="43"/>
      <c r="FCF125" s="43"/>
      <c r="FCG125" s="43"/>
      <c r="FCH125" s="43"/>
      <c r="FCI125" s="43"/>
      <c r="FCJ125" s="43"/>
      <c r="FCK125" s="43"/>
      <c r="FCL125" s="43"/>
      <c r="FCM125" s="43"/>
      <c r="FCN125" s="43"/>
      <c r="FCO125" s="43"/>
      <c r="FCP125" s="43"/>
      <c r="FCQ125" s="43"/>
      <c r="FCR125" s="43"/>
      <c r="FCS125" s="43"/>
      <c r="FCT125" s="43"/>
      <c r="FCU125" s="43"/>
      <c r="FCV125" s="43"/>
      <c r="FCW125" s="43"/>
      <c r="FCX125" s="43"/>
      <c r="FCY125" s="43"/>
      <c r="FCZ125" s="43"/>
      <c r="FDA125" s="43"/>
      <c r="FDB125" s="43"/>
      <c r="FDC125" s="43"/>
      <c r="FDD125" s="43"/>
      <c r="FDE125" s="43"/>
      <c r="FDF125" s="43"/>
      <c r="FDG125" s="43"/>
      <c r="FDH125" s="43"/>
      <c r="FDI125" s="43"/>
      <c r="FDJ125" s="43"/>
      <c r="FDK125" s="43"/>
      <c r="FDL125" s="43"/>
      <c r="FDM125" s="43"/>
      <c r="FDN125" s="43"/>
      <c r="FDO125" s="43"/>
      <c r="FDP125" s="43"/>
      <c r="FDQ125" s="43"/>
      <c r="FDR125" s="43"/>
      <c r="FDS125" s="43"/>
      <c r="FDT125" s="43"/>
      <c r="FDU125" s="43"/>
      <c r="FDV125" s="43"/>
      <c r="FDW125" s="43"/>
      <c r="FDX125" s="43"/>
      <c r="FDY125" s="43"/>
      <c r="FDZ125" s="43"/>
      <c r="FEA125" s="43"/>
      <c r="FEB125" s="43"/>
      <c r="FEC125" s="43"/>
      <c r="FED125" s="43"/>
      <c r="FEE125" s="43"/>
      <c r="FEF125" s="43"/>
      <c r="FEG125" s="43"/>
      <c r="FEH125" s="43"/>
      <c r="FEI125" s="43"/>
      <c r="FEJ125" s="43"/>
      <c r="FEK125" s="43"/>
      <c r="FEL125" s="43"/>
      <c r="FEM125" s="43"/>
      <c r="FEN125" s="43"/>
      <c r="FEO125" s="43"/>
      <c r="FEP125" s="43"/>
      <c r="FEQ125" s="43"/>
      <c r="FER125" s="43"/>
      <c r="FES125" s="43"/>
      <c r="FET125" s="43"/>
      <c r="FEU125" s="43"/>
      <c r="FEV125" s="43"/>
      <c r="FEW125" s="43"/>
      <c r="FEX125" s="43"/>
      <c r="FEY125" s="43"/>
      <c r="FEZ125" s="43"/>
      <c r="FFA125" s="43"/>
      <c r="FFB125" s="43"/>
      <c r="FFC125" s="43"/>
      <c r="FFD125" s="43"/>
      <c r="FFE125" s="43"/>
      <c r="FFF125" s="43"/>
      <c r="FFG125" s="43"/>
      <c r="FFH125" s="43"/>
      <c r="FFI125" s="43"/>
      <c r="FFJ125" s="43"/>
      <c r="FFK125" s="43"/>
      <c r="FFL125" s="43"/>
      <c r="FFM125" s="43"/>
      <c r="FFN125" s="43"/>
      <c r="FFO125" s="43"/>
      <c r="FFP125" s="43"/>
      <c r="FFQ125" s="43"/>
      <c r="FFR125" s="43"/>
      <c r="FFS125" s="43"/>
      <c r="FFT125" s="43"/>
      <c r="FFU125" s="43"/>
      <c r="FFV125" s="43"/>
      <c r="FFW125" s="43"/>
      <c r="FFX125" s="43"/>
      <c r="FFY125" s="43"/>
      <c r="FFZ125" s="43"/>
      <c r="FGA125" s="43"/>
      <c r="FGB125" s="43"/>
      <c r="FGC125" s="43"/>
      <c r="FGD125" s="43"/>
      <c r="FGE125" s="43"/>
      <c r="FGF125" s="43"/>
      <c r="FGG125" s="43"/>
      <c r="FGH125" s="43"/>
      <c r="FGI125" s="43"/>
      <c r="FGJ125" s="43"/>
      <c r="FGK125" s="43"/>
      <c r="FGL125" s="43"/>
      <c r="FGM125" s="43"/>
      <c r="FGN125" s="43"/>
      <c r="FGO125" s="43"/>
      <c r="FGP125" s="43"/>
      <c r="FGQ125" s="43"/>
      <c r="FGR125" s="43"/>
      <c r="FGS125" s="43"/>
      <c r="FGT125" s="43"/>
      <c r="FGU125" s="43"/>
      <c r="FGV125" s="43"/>
      <c r="FGW125" s="43"/>
      <c r="FGX125" s="43"/>
      <c r="FGY125" s="43"/>
      <c r="FGZ125" s="43"/>
      <c r="FHA125" s="43"/>
      <c r="FHB125" s="43"/>
      <c r="FHC125" s="43"/>
      <c r="FHD125" s="43"/>
      <c r="FHE125" s="43"/>
      <c r="FHF125" s="43"/>
      <c r="FHG125" s="43"/>
      <c r="FHH125" s="43"/>
      <c r="FHI125" s="43"/>
      <c r="FHJ125" s="43"/>
      <c r="FHK125" s="43"/>
      <c r="FHL125" s="43"/>
      <c r="FHM125" s="43"/>
      <c r="FHN125" s="43"/>
      <c r="FHO125" s="43"/>
      <c r="FHP125" s="43"/>
      <c r="FHQ125" s="43"/>
      <c r="FHR125" s="43"/>
      <c r="FHS125" s="43"/>
      <c r="FHT125" s="43"/>
      <c r="FHU125" s="43"/>
      <c r="FHV125" s="43"/>
      <c r="FHW125" s="43"/>
      <c r="FHX125" s="43"/>
      <c r="FHY125" s="43"/>
      <c r="FHZ125" s="43"/>
      <c r="FIA125" s="43"/>
      <c r="FIB125" s="43"/>
      <c r="FIC125" s="43"/>
      <c r="FID125" s="43"/>
      <c r="FIE125" s="43"/>
      <c r="FIF125" s="43"/>
      <c r="FIG125" s="43"/>
      <c r="FIH125" s="43"/>
      <c r="FII125" s="43"/>
      <c r="FIJ125" s="43"/>
      <c r="FIK125" s="43"/>
      <c r="FIL125" s="43"/>
      <c r="FIM125" s="43"/>
      <c r="FIN125" s="43"/>
      <c r="FIO125" s="43"/>
      <c r="FIP125" s="43"/>
      <c r="FIQ125" s="43"/>
      <c r="FIR125" s="43"/>
      <c r="FIS125" s="43"/>
      <c r="FIT125" s="43"/>
      <c r="FIU125" s="43"/>
      <c r="FIV125" s="43"/>
      <c r="FIW125" s="43"/>
      <c r="FIX125" s="43"/>
      <c r="FIY125" s="43"/>
      <c r="FIZ125" s="43"/>
      <c r="FJA125" s="43"/>
      <c r="FJB125" s="43"/>
      <c r="FJC125" s="43"/>
      <c r="FJD125" s="43"/>
      <c r="FJE125" s="43"/>
      <c r="FJF125" s="43"/>
      <c r="FJG125" s="43"/>
      <c r="FJH125" s="43"/>
      <c r="FJI125" s="43"/>
      <c r="FJJ125" s="43"/>
      <c r="FJK125" s="43"/>
      <c r="FJL125" s="43"/>
      <c r="FJM125" s="43"/>
      <c r="FJN125" s="43"/>
      <c r="FJO125" s="43"/>
      <c r="FJP125" s="43"/>
      <c r="FJQ125" s="43"/>
      <c r="FJR125" s="43"/>
      <c r="FJS125" s="43"/>
      <c r="FJT125" s="43"/>
      <c r="FJU125" s="43"/>
      <c r="FJV125" s="43"/>
      <c r="FJW125" s="43"/>
      <c r="FJX125" s="43"/>
      <c r="FJY125" s="43"/>
      <c r="FJZ125" s="43"/>
      <c r="FKA125" s="43"/>
      <c r="FKB125" s="43"/>
      <c r="FKC125" s="43"/>
      <c r="FKD125" s="43"/>
      <c r="FKE125" s="43"/>
      <c r="FKF125" s="43"/>
      <c r="FKG125" s="43"/>
      <c r="FKH125" s="43"/>
      <c r="FKI125" s="43"/>
      <c r="FKJ125" s="43"/>
      <c r="FKK125" s="43"/>
      <c r="FKL125" s="43"/>
      <c r="FKM125" s="43"/>
      <c r="FKN125" s="43"/>
      <c r="FKO125" s="43"/>
      <c r="FKP125" s="43"/>
      <c r="FKQ125" s="43"/>
      <c r="FKR125" s="43"/>
      <c r="FKS125" s="43"/>
      <c r="FKT125" s="43"/>
      <c r="FKU125" s="43"/>
      <c r="FKV125" s="43"/>
      <c r="FKW125" s="43"/>
      <c r="FKX125" s="43"/>
      <c r="FKY125" s="43"/>
      <c r="FKZ125" s="43"/>
      <c r="FLA125" s="43"/>
      <c r="FLB125" s="43"/>
      <c r="FLC125" s="43"/>
      <c r="FLD125" s="43"/>
      <c r="FLE125" s="43"/>
      <c r="FLF125" s="43"/>
      <c r="FLG125" s="43"/>
      <c r="FLH125" s="43"/>
      <c r="FLI125" s="43"/>
      <c r="FLJ125" s="43"/>
      <c r="FLK125" s="43"/>
      <c r="FLL125" s="43"/>
      <c r="FLM125" s="43"/>
      <c r="FLN125" s="43"/>
      <c r="FLO125" s="43"/>
      <c r="FLP125" s="43"/>
      <c r="FLQ125" s="43"/>
      <c r="FLR125" s="43"/>
      <c r="FLS125" s="43"/>
      <c r="FLT125" s="43"/>
      <c r="FLU125" s="43"/>
      <c r="FLV125" s="43"/>
      <c r="FLW125" s="43"/>
      <c r="FLX125" s="43"/>
      <c r="FLY125" s="43"/>
      <c r="FLZ125" s="43"/>
      <c r="FMA125" s="43"/>
      <c r="FMB125" s="43"/>
      <c r="FMC125" s="43"/>
      <c r="FMD125" s="43"/>
      <c r="FME125" s="43"/>
      <c r="FMF125" s="43"/>
      <c r="FMG125" s="43"/>
      <c r="FMH125" s="43"/>
      <c r="FMI125" s="43"/>
      <c r="FMJ125" s="43"/>
      <c r="FMK125" s="43"/>
      <c r="FML125" s="43"/>
      <c r="FMM125" s="43"/>
      <c r="FMN125" s="43"/>
      <c r="FMO125" s="43"/>
      <c r="FMP125" s="43"/>
      <c r="FMQ125" s="43"/>
      <c r="FMR125" s="43"/>
      <c r="FMS125" s="43"/>
      <c r="FMT125" s="43"/>
      <c r="FMU125" s="43"/>
      <c r="FMV125" s="43"/>
      <c r="FMW125" s="43"/>
      <c r="FMX125" s="43"/>
      <c r="FMY125" s="43"/>
      <c r="FMZ125" s="43"/>
      <c r="FNA125" s="43"/>
      <c r="FNB125" s="43"/>
      <c r="FNC125" s="43"/>
      <c r="FND125" s="43"/>
      <c r="FNE125" s="43"/>
      <c r="FNF125" s="43"/>
      <c r="FNG125" s="43"/>
      <c r="FNH125" s="43"/>
      <c r="FNI125" s="43"/>
      <c r="FNJ125" s="43"/>
      <c r="FNK125" s="43"/>
      <c r="FNL125" s="43"/>
      <c r="FNM125" s="43"/>
      <c r="FNN125" s="43"/>
      <c r="FNO125" s="43"/>
      <c r="FNP125" s="43"/>
      <c r="FNQ125" s="43"/>
      <c r="FNR125" s="43"/>
      <c r="FNS125" s="43"/>
      <c r="FNT125" s="43"/>
      <c r="FNU125" s="43"/>
      <c r="FNV125" s="43"/>
      <c r="FNW125" s="43"/>
      <c r="FNX125" s="43"/>
      <c r="FNY125" s="43"/>
      <c r="FNZ125" s="43"/>
      <c r="FOA125" s="43"/>
      <c r="FOB125" s="43"/>
      <c r="FOC125" s="43"/>
      <c r="FOD125" s="43"/>
      <c r="FOE125" s="43"/>
      <c r="FOF125" s="43"/>
      <c r="FOG125" s="43"/>
      <c r="FOH125" s="43"/>
      <c r="FOI125" s="43"/>
      <c r="FOJ125" s="43"/>
      <c r="FOK125" s="43"/>
      <c r="FOL125" s="43"/>
      <c r="FOM125" s="43"/>
      <c r="FON125" s="43"/>
      <c r="FOO125" s="43"/>
      <c r="FOP125" s="43"/>
      <c r="FOQ125" s="43"/>
      <c r="FOR125" s="43"/>
      <c r="FOS125" s="43"/>
      <c r="FOT125" s="43"/>
      <c r="FOU125" s="43"/>
      <c r="FOV125" s="43"/>
      <c r="FOW125" s="43"/>
      <c r="FOX125" s="43"/>
      <c r="FOY125" s="43"/>
      <c r="FOZ125" s="43"/>
      <c r="FPA125" s="43"/>
      <c r="FPB125" s="43"/>
      <c r="FPC125" s="43"/>
      <c r="FPD125" s="43"/>
      <c r="FPE125" s="43"/>
      <c r="FPF125" s="43"/>
      <c r="FPG125" s="43"/>
      <c r="FPH125" s="43"/>
      <c r="FPI125" s="43"/>
      <c r="FPJ125" s="43"/>
      <c r="FPK125" s="43"/>
      <c r="FPL125" s="43"/>
      <c r="FPM125" s="43"/>
      <c r="FPN125" s="43"/>
      <c r="FPO125" s="43"/>
      <c r="FPP125" s="43"/>
      <c r="FPQ125" s="43"/>
      <c r="FPR125" s="43"/>
      <c r="FPS125" s="43"/>
      <c r="FPT125" s="43"/>
      <c r="FPU125" s="43"/>
      <c r="FPV125" s="43"/>
      <c r="FPW125" s="43"/>
      <c r="FPX125" s="43"/>
      <c r="FPY125" s="43"/>
      <c r="FPZ125" s="43"/>
      <c r="FQA125" s="43"/>
      <c r="FQB125" s="43"/>
      <c r="FQC125" s="43"/>
      <c r="FQD125" s="43"/>
      <c r="FQE125" s="43"/>
      <c r="FQF125" s="43"/>
      <c r="FQG125" s="43"/>
      <c r="FQH125" s="43"/>
      <c r="FQI125" s="43"/>
      <c r="FQJ125" s="43"/>
      <c r="FQK125" s="43"/>
      <c r="FQL125" s="43"/>
      <c r="FQM125" s="43"/>
      <c r="FQN125" s="43"/>
      <c r="FQO125" s="43"/>
      <c r="FQP125" s="43"/>
      <c r="FQQ125" s="43"/>
      <c r="FQR125" s="43"/>
      <c r="FQS125" s="43"/>
      <c r="FQT125" s="43"/>
      <c r="FQU125" s="43"/>
      <c r="FQV125" s="43"/>
      <c r="FQW125" s="43"/>
      <c r="FQX125" s="43"/>
      <c r="FQY125" s="43"/>
      <c r="FQZ125" s="43"/>
      <c r="FRA125" s="43"/>
      <c r="FRB125" s="43"/>
      <c r="FRC125" s="43"/>
      <c r="FRD125" s="43"/>
      <c r="FRE125" s="43"/>
      <c r="FRF125" s="43"/>
      <c r="FRG125" s="43"/>
      <c r="FRH125" s="43"/>
      <c r="FRI125" s="43"/>
      <c r="FRJ125" s="43"/>
      <c r="FRK125" s="43"/>
      <c r="FRL125" s="43"/>
      <c r="FRM125" s="43"/>
      <c r="FRN125" s="43"/>
      <c r="FRO125" s="43"/>
      <c r="FRP125" s="43"/>
      <c r="FRQ125" s="43"/>
      <c r="FRR125" s="43"/>
      <c r="FRS125" s="43"/>
      <c r="FRT125" s="43"/>
      <c r="FRU125" s="43"/>
      <c r="FRV125" s="43"/>
      <c r="FRW125" s="43"/>
      <c r="FRX125" s="43"/>
      <c r="FRY125" s="43"/>
      <c r="FRZ125" s="43"/>
      <c r="FSA125" s="43"/>
      <c r="FSB125" s="43"/>
      <c r="FSC125" s="43"/>
      <c r="FSD125" s="43"/>
      <c r="FSE125" s="43"/>
      <c r="FSF125" s="43"/>
      <c r="FSG125" s="43"/>
      <c r="FSH125" s="43"/>
      <c r="FSI125" s="43"/>
      <c r="FSJ125" s="43"/>
      <c r="FSK125" s="43"/>
      <c r="FSL125" s="43"/>
      <c r="FSM125" s="43"/>
      <c r="FSN125" s="43"/>
      <c r="FSO125" s="43"/>
      <c r="FSP125" s="43"/>
      <c r="FSQ125" s="43"/>
      <c r="FSR125" s="43"/>
      <c r="FSS125" s="43"/>
      <c r="FST125" s="43"/>
      <c r="FSU125" s="43"/>
      <c r="FSV125" s="43"/>
      <c r="FSW125" s="43"/>
      <c r="FSX125" s="43"/>
      <c r="FSY125" s="43"/>
      <c r="FSZ125" s="43"/>
      <c r="FTA125" s="43"/>
      <c r="FTB125" s="43"/>
      <c r="FTC125" s="43"/>
      <c r="FTD125" s="43"/>
      <c r="FTE125" s="43"/>
      <c r="FTF125" s="43"/>
      <c r="FTG125" s="43"/>
      <c r="FTH125" s="43"/>
      <c r="FTI125" s="43"/>
      <c r="FTJ125" s="43"/>
      <c r="FTK125" s="43"/>
      <c r="FTL125" s="43"/>
      <c r="FTM125" s="43"/>
      <c r="FTN125" s="43"/>
      <c r="FTO125" s="43"/>
      <c r="FTP125" s="43"/>
      <c r="FTQ125" s="43"/>
      <c r="FTR125" s="43"/>
      <c r="FTS125" s="43"/>
      <c r="FTT125" s="43"/>
      <c r="FTU125" s="43"/>
      <c r="FTV125" s="43"/>
      <c r="FTW125" s="43"/>
      <c r="FTX125" s="43"/>
      <c r="FTY125" s="43"/>
      <c r="FTZ125" s="43"/>
      <c r="FUA125" s="43"/>
      <c r="FUB125" s="43"/>
      <c r="FUC125" s="43"/>
      <c r="FUD125" s="43"/>
      <c r="FUE125" s="43"/>
      <c r="FUF125" s="43"/>
      <c r="FUG125" s="43"/>
      <c r="FUH125" s="43"/>
      <c r="FUI125" s="43"/>
      <c r="FUJ125" s="43"/>
      <c r="FUK125" s="43"/>
      <c r="FUL125" s="43"/>
      <c r="FUM125" s="43"/>
      <c r="FUN125" s="43"/>
      <c r="FUO125" s="43"/>
      <c r="FUP125" s="43"/>
      <c r="FUQ125" s="43"/>
      <c r="FUR125" s="43"/>
      <c r="FUS125" s="43"/>
      <c r="FUT125" s="43"/>
      <c r="FUU125" s="43"/>
      <c r="FUV125" s="43"/>
      <c r="FUW125" s="43"/>
      <c r="FUX125" s="43"/>
      <c r="FUY125" s="43"/>
      <c r="FUZ125" s="43"/>
      <c r="FVA125" s="43"/>
      <c r="FVB125" s="43"/>
      <c r="FVC125" s="43"/>
      <c r="FVD125" s="43"/>
      <c r="FVE125" s="43"/>
      <c r="FVF125" s="43"/>
      <c r="FVG125" s="43"/>
      <c r="FVH125" s="43"/>
      <c r="FVI125" s="43"/>
      <c r="FVJ125" s="43"/>
      <c r="FVK125" s="43"/>
      <c r="FVL125" s="43"/>
      <c r="FVM125" s="43"/>
      <c r="FVN125" s="43"/>
      <c r="FVO125" s="43"/>
      <c r="FVP125" s="43"/>
      <c r="FVQ125" s="43"/>
      <c r="FVR125" s="43"/>
      <c r="FVS125" s="43"/>
      <c r="FVT125" s="43"/>
      <c r="FVU125" s="43"/>
      <c r="FVV125" s="43"/>
      <c r="FVW125" s="43"/>
      <c r="FVX125" s="43"/>
      <c r="FVY125" s="43"/>
      <c r="FVZ125" s="43"/>
      <c r="FWA125" s="43"/>
      <c r="FWB125" s="43"/>
      <c r="FWC125" s="43"/>
      <c r="FWD125" s="43"/>
      <c r="FWE125" s="43"/>
      <c r="FWF125" s="43"/>
      <c r="FWG125" s="43"/>
      <c r="FWH125" s="43"/>
      <c r="FWI125" s="43"/>
      <c r="FWJ125" s="43"/>
      <c r="FWK125" s="43"/>
      <c r="FWL125" s="43"/>
      <c r="FWM125" s="43"/>
      <c r="FWN125" s="43"/>
      <c r="FWO125" s="43"/>
      <c r="FWP125" s="43"/>
      <c r="FWQ125" s="43"/>
      <c r="FWR125" s="43"/>
      <c r="FWS125" s="43"/>
      <c r="FWT125" s="43"/>
      <c r="FWU125" s="43"/>
      <c r="FWV125" s="43"/>
      <c r="FWW125" s="43"/>
      <c r="FWX125" s="43"/>
      <c r="FWY125" s="43"/>
      <c r="FWZ125" s="43"/>
      <c r="FXA125" s="43"/>
      <c r="FXB125" s="43"/>
      <c r="FXC125" s="43"/>
      <c r="FXD125" s="43"/>
      <c r="FXE125" s="43"/>
      <c r="FXF125" s="43"/>
      <c r="FXG125" s="43"/>
      <c r="FXH125" s="43"/>
      <c r="FXI125" s="43"/>
      <c r="FXJ125" s="43"/>
      <c r="FXK125" s="43"/>
      <c r="FXL125" s="43"/>
      <c r="FXM125" s="43"/>
      <c r="FXN125" s="43"/>
      <c r="FXO125" s="43"/>
      <c r="FXP125" s="43"/>
      <c r="FXQ125" s="43"/>
      <c r="FXR125" s="43"/>
      <c r="FXS125" s="43"/>
      <c r="FXT125" s="43"/>
      <c r="FXU125" s="43"/>
      <c r="FXV125" s="43"/>
      <c r="FXW125" s="43"/>
      <c r="FXX125" s="43"/>
      <c r="FXY125" s="43"/>
      <c r="FXZ125" s="43"/>
      <c r="FYA125" s="43"/>
      <c r="FYB125" s="43"/>
      <c r="FYC125" s="43"/>
      <c r="FYD125" s="43"/>
      <c r="FYE125" s="43"/>
      <c r="FYF125" s="43"/>
      <c r="FYG125" s="43"/>
      <c r="FYH125" s="43"/>
      <c r="FYI125" s="43"/>
      <c r="FYJ125" s="43"/>
      <c r="FYK125" s="43"/>
      <c r="FYL125" s="43"/>
      <c r="FYM125" s="43"/>
      <c r="FYN125" s="43"/>
      <c r="FYO125" s="43"/>
      <c r="FYP125" s="43"/>
      <c r="FYQ125" s="43"/>
      <c r="FYR125" s="43"/>
      <c r="FYS125" s="43"/>
      <c r="FYT125" s="43"/>
      <c r="FYU125" s="43"/>
      <c r="FYV125" s="43"/>
      <c r="FYW125" s="43"/>
      <c r="FYX125" s="43"/>
      <c r="FYY125" s="43"/>
      <c r="FYZ125" s="43"/>
      <c r="FZA125" s="43"/>
      <c r="FZB125" s="43"/>
      <c r="FZC125" s="43"/>
      <c r="FZD125" s="43"/>
      <c r="FZE125" s="43"/>
      <c r="FZF125" s="43"/>
      <c r="FZG125" s="43"/>
      <c r="FZH125" s="43"/>
      <c r="FZI125" s="43"/>
      <c r="FZJ125" s="43"/>
      <c r="FZK125" s="43"/>
      <c r="FZL125" s="43"/>
      <c r="FZM125" s="43"/>
      <c r="FZN125" s="43"/>
      <c r="FZO125" s="43"/>
      <c r="FZP125" s="43"/>
      <c r="FZQ125" s="43"/>
      <c r="FZR125" s="43"/>
      <c r="FZS125" s="43"/>
      <c r="FZT125" s="43"/>
      <c r="FZU125" s="43"/>
      <c r="FZV125" s="43"/>
      <c r="FZW125" s="43"/>
      <c r="FZX125" s="43"/>
      <c r="FZY125" s="43"/>
      <c r="FZZ125" s="43"/>
      <c r="GAA125" s="43"/>
      <c r="GAB125" s="43"/>
      <c r="GAC125" s="43"/>
      <c r="GAD125" s="43"/>
      <c r="GAE125" s="43"/>
      <c r="GAF125" s="43"/>
      <c r="GAG125" s="43"/>
      <c r="GAH125" s="43"/>
      <c r="GAI125" s="43"/>
      <c r="GAJ125" s="43"/>
      <c r="GAK125" s="43"/>
      <c r="GAL125" s="43"/>
      <c r="GAM125" s="43"/>
      <c r="GAN125" s="43"/>
      <c r="GAO125" s="43"/>
      <c r="GAP125" s="43"/>
      <c r="GAQ125" s="43"/>
      <c r="GAR125" s="43"/>
      <c r="GAS125" s="43"/>
      <c r="GAT125" s="43"/>
      <c r="GAU125" s="43"/>
      <c r="GAV125" s="43"/>
      <c r="GAW125" s="43"/>
      <c r="GAX125" s="43"/>
      <c r="GAY125" s="43"/>
      <c r="GAZ125" s="43"/>
      <c r="GBA125" s="43"/>
      <c r="GBB125" s="43"/>
      <c r="GBC125" s="43"/>
      <c r="GBD125" s="43"/>
      <c r="GBE125" s="43"/>
      <c r="GBF125" s="43"/>
      <c r="GBG125" s="43"/>
      <c r="GBH125" s="43"/>
      <c r="GBI125" s="43"/>
      <c r="GBJ125" s="43"/>
      <c r="GBK125" s="43"/>
      <c r="GBL125" s="43"/>
      <c r="GBM125" s="43"/>
      <c r="GBN125" s="43"/>
      <c r="GBO125" s="43"/>
      <c r="GBP125" s="43"/>
      <c r="GBQ125" s="43"/>
      <c r="GBR125" s="43"/>
      <c r="GBS125" s="43"/>
      <c r="GBT125" s="43"/>
      <c r="GBU125" s="43"/>
      <c r="GBV125" s="43"/>
      <c r="GBW125" s="43"/>
      <c r="GBX125" s="43"/>
      <c r="GBY125" s="43"/>
      <c r="GBZ125" s="43"/>
      <c r="GCA125" s="43"/>
      <c r="GCB125" s="43"/>
      <c r="GCC125" s="43"/>
      <c r="GCD125" s="43"/>
      <c r="GCE125" s="43"/>
      <c r="GCF125" s="43"/>
      <c r="GCG125" s="43"/>
      <c r="GCH125" s="43"/>
      <c r="GCI125" s="43"/>
      <c r="GCJ125" s="43"/>
      <c r="GCK125" s="43"/>
      <c r="GCL125" s="43"/>
      <c r="GCM125" s="43"/>
      <c r="GCN125" s="43"/>
      <c r="GCO125" s="43"/>
      <c r="GCP125" s="43"/>
      <c r="GCQ125" s="43"/>
      <c r="GCR125" s="43"/>
      <c r="GCS125" s="43"/>
      <c r="GCT125" s="43"/>
      <c r="GCU125" s="43"/>
      <c r="GCV125" s="43"/>
      <c r="GCW125" s="43"/>
      <c r="GCX125" s="43"/>
      <c r="GCY125" s="43"/>
      <c r="GCZ125" s="43"/>
      <c r="GDA125" s="43"/>
      <c r="GDB125" s="43"/>
      <c r="GDC125" s="43"/>
      <c r="GDD125" s="43"/>
      <c r="GDE125" s="43"/>
      <c r="GDF125" s="43"/>
      <c r="GDG125" s="43"/>
      <c r="GDH125" s="43"/>
      <c r="GDI125" s="43"/>
      <c r="GDJ125" s="43"/>
      <c r="GDK125" s="43"/>
      <c r="GDL125" s="43"/>
      <c r="GDM125" s="43"/>
      <c r="GDN125" s="43"/>
      <c r="GDO125" s="43"/>
      <c r="GDP125" s="43"/>
      <c r="GDQ125" s="43"/>
      <c r="GDR125" s="43"/>
      <c r="GDS125" s="43"/>
      <c r="GDT125" s="43"/>
      <c r="GDU125" s="43"/>
      <c r="GDV125" s="43"/>
      <c r="GDW125" s="43"/>
      <c r="GDX125" s="43"/>
      <c r="GDY125" s="43"/>
      <c r="GDZ125" s="43"/>
      <c r="GEA125" s="43"/>
      <c r="GEB125" s="43"/>
      <c r="GEC125" s="43"/>
      <c r="GED125" s="43"/>
      <c r="GEE125" s="43"/>
      <c r="GEF125" s="43"/>
      <c r="GEG125" s="43"/>
      <c r="GEH125" s="43"/>
      <c r="GEI125" s="43"/>
      <c r="GEJ125" s="43"/>
      <c r="GEK125" s="43"/>
      <c r="GEL125" s="43"/>
      <c r="GEM125" s="43"/>
      <c r="GEN125" s="43"/>
      <c r="GEO125" s="43"/>
      <c r="GEP125" s="43"/>
      <c r="GEQ125" s="43"/>
      <c r="GER125" s="43"/>
      <c r="GES125" s="43"/>
      <c r="GET125" s="43"/>
      <c r="GEU125" s="43"/>
      <c r="GEV125" s="43"/>
      <c r="GEW125" s="43"/>
      <c r="GEX125" s="43"/>
      <c r="GEY125" s="43"/>
      <c r="GEZ125" s="43"/>
      <c r="GFA125" s="43"/>
      <c r="GFB125" s="43"/>
      <c r="GFC125" s="43"/>
      <c r="GFD125" s="43"/>
      <c r="GFE125" s="43"/>
      <c r="GFF125" s="43"/>
      <c r="GFG125" s="43"/>
      <c r="GFH125" s="43"/>
      <c r="GFI125" s="43"/>
      <c r="GFJ125" s="43"/>
      <c r="GFK125" s="43"/>
      <c r="GFL125" s="43"/>
      <c r="GFM125" s="43"/>
      <c r="GFN125" s="43"/>
      <c r="GFO125" s="43"/>
      <c r="GFP125" s="43"/>
      <c r="GFQ125" s="43"/>
      <c r="GFR125" s="43"/>
      <c r="GFS125" s="43"/>
      <c r="GFT125" s="43"/>
      <c r="GFU125" s="43"/>
      <c r="GFV125" s="43"/>
      <c r="GFW125" s="43"/>
      <c r="GFX125" s="43"/>
      <c r="GFY125" s="43"/>
      <c r="GFZ125" s="43"/>
      <c r="GGA125" s="43"/>
      <c r="GGB125" s="43"/>
      <c r="GGC125" s="43"/>
      <c r="GGD125" s="43"/>
      <c r="GGE125" s="43"/>
      <c r="GGF125" s="43"/>
      <c r="GGG125" s="43"/>
      <c r="GGH125" s="43"/>
      <c r="GGI125" s="43"/>
      <c r="GGJ125" s="43"/>
      <c r="GGK125" s="43"/>
      <c r="GGL125" s="43"/>
      <c r="GGM125" s="43"/>
      <c r="GGN125" s="43"/>
      <c r="GGO125" s="43"/>
      <c r="GGP125" s="43"/>
      <c r="GGQ125" s="43"/>
      <c r="GGR125" s="43"/>
      <c r="GGS125" s="43"/>
      <c r="GGT125" s="43"/>
      <c r="GGU125" s="43"/>
      <c r="GGV125" s="43"/>
      <c r="GGW125" s="43"/>
      <c r="GGX125" s="43"/>
      <c r="GGY125" s="43"/>
      <c r="GGZ125" s="43"/>
      <c r="GHA125" s="43"/>
      <c r="GHB125" s="43"/>
      <c r="GHC125" s="43"/>
      <c r="GHD125" s="43"/>
      <c r="GHE125" s="43"/>
      <c r="GHF125" s="43"/>
      <c r="GHG125" s="43"/>
      <c r="GHH125" s="43"/>
      <c r="GHI125" s="43"/>
      <c r="GHJ125" s="43"/>
      <c r="GHK125" s="43"/>
      <c r="GHL125" s="43"/>
      <c r="GHM125" s="43"/>
      <c r="GHN125" s="43"/>
      <c r="GHO125" s="43"/>
      <c r="GHP125" s="43"/>
      <c r="GHQ125" s="43"/>
      <c r="GHR125" s="43"/>
      <c r="GHS125" s="43"/>
      <c r="GHT125" s="43"/>
      <c r="GHU125" s="43"/>
      <c r="GHV125" s="43"/>
      <c r="GHW125" s="43"/>
      <c r="GHX125" s="43"/>
      <c r="GHY125" s="43"/>
      <c r="GHZ125" s="43"/>
      <c r="GIA125" s="43"/>
      <c r="GIB125" s="43"/>
      <c r="GIC125" s="43"/>
      <c r="GID125" s="43"/>
      <c r="GIE125" s="43"/>
      <c r="GIF125" s="43"/>
      <c r="GIG125" s="43"/>
      <c r="GIH125" s="43"/>
      <c r="GII125" s="43"/>
      <c r="GIJ125" s="43"/>
      <c r="GIK125" s="43"/>
      <c r="GIL125" s="43"/>
      <c r="GIM125" s="43"/>
      <c r="GIN125" s="43"/>
      <c r="GIO125" s="43"/>
      <c r="GIP125" s="43"/>
      <c r="GIQ125" s="43"/>
      <c r="GIR125" s="43"/>
      <c r="GIS125" s="43"/>
      <c r="GIT125" s="43"/>
      <c r="GIU125" s="43"/>
      <c r="GIV125" s="43"/>
      <c r="GIW125" s="43"/>
      <c r="GIX125" s="43"/>
      <c r="GIY125" s="43"/>
      <c r="GIZ125" s="43"/>
      <c r="GJA125" s="43"/>
      <c r="GJB125" s="43"/>
      <c r="GJC125" s="43"/>
      <c r="GJD125" s="43"/>
      <c r="GJE125" s="43"/>
      <c r="GJF125" s="43"/>
      <c r="GJG125" s="43"/>
      <c r="GJH125" s="43"/>
      <c r="GJI125" s="43"/>
      <c r="GJJ125" s="43"/>
      <c r="GJK125" s="43"/>
      <c r="GJL125" s="43"/>
      <c r="GJM125" s="43"/>
      <c r="GJN125" s="43"/>
      <c r="GJO125" s="43"/>
      <c r="GJP125" s="43"/>
      <c r="GJQ125" s="43"/>
      <c r="GJR125" s="43"/>
      <c r="GJS125" s="43"/>
      <c r="GJT125" s="43"/>
      <c r="GJU125" s="43"/>
      <c r="GJV125" s="43"/>
      <c r="GJW125" s="43"/>
      <c r="GJX125" s="43"/>
      <c r="GJY125" s="43"/>
      <c r="GJZ125" s="43"/>
      <c r="GKA125" s="43"/>
      <c r="GKB125" s="43"/>
      <c r="GKC125" s="43"/>
      <c r="GKD125" s="43"/>
      <c r="GKE125" s="43"/>
      <c r="GKF125" s="43"/>
      <c r="GKG125" s="43"/>
      <c r="GKH125" s="43"/>
      <c r="GKI125" s="43"/>
      <c r="GKJ125" s="43"/>
      <c r="GKK125" s="43"/>
      <c r="GKL125" s="43"/>
      <c r="GKM125" s="43"/>
      <c r="GKN125" s="43"/>
      <c r="GKO125" s="43"/>
      <c r="GKP125" s="43"/>
      <c r="GKQ125" s="43"/>
      <c r="GKR125" s="43"/>
      <c r="GKS125" s="43"/>
      <c r="GKT125" s="43"/>
      <c r="GKU125" s="43"/>
      <c r="GKV125" s="43"/>
      <c r="GKW125" s="43"/>
      <c r="GKX125" s="43"/>
      <c r="GKY125" s="43"/>
      <c r="GKZ125" s="43"/>
      <c r="GLA125" s="43"/>
      <c r="GLB125" s="43"/>
      <c r="GLC125" s="43"/>
      <c r="GLD125" s="43"/>
      <c r="GLE125" s="43"/>
      <c r="GLF125" s="43"/>
      <c r="GLG125" s="43"/>
      <c r="GLH125" s="43"/>
      <c r="GLI125" s="43"/>
      <c r="GLJ125" s="43"/>
      <c r="GLK125" s="43"/>
      <c r="GLL125" s="43"/>
      <c r="GLM125" s="43"/>
      <c r="GLN125" s="43"/>
      <c r="GLO125" s="43"/>
      <c r="GLP125" s="43"/>
      <c r="GLQ125" s="43"/>
      <c r="GLR125" s="43"/>
      <c r="GLS125" s="43"/>
      <c r="GLT125" s="43"/>
      <c r="GLU125" s="43"/>
      <c r="GLV125" s="43"/>
      <c r="GLW125" s="43"/>
      <c r="GLX125" s="43"/>
      <c r="GLY125" s="43"/>
      <c r="GLZ125" s="43"/>
      <c r="GMA125" s="43"/>
      <c r="GMB125" s="43"/>
      <c r="GMC125" s="43"/>
      <c r="GMD125" s="43"/>
      <c r="GME125" s="43"/>
      <c r="GMF125" s="43"/>
      <c r="GMG125" s="43"/>
      <c r="GMH125" s="43"/>
      <c r="GMI125" s="43"/>
      <c r="GMJ125" s="43"/>
      <c r="GMK125" s="43"/>
      <c r="GML125" s="43"/>
      <c r="GMM125" s="43"/>
      <c r="GMN125" s="43"/>
      <c r="GMO125" s="43"/>
      <c r="GMP125" s="43"/>
      <c r="GMQ125" s="43"/>
      <c r="GMR125" s="43"/>
      <c r="GMS125" s="43"/>
      <c r="GMT125" s="43"/>
      <c r="GMU125" s="43"/>
      <c r="GMV125" s="43"/>
      <c r="GMW125" s="43"/>
      <c r="GMX125" s="43"/>
      <c r="GMY125" s="43"/>
      <c r="GMZ125" s="43"/>
      <c r="GNA125" s="43"/>
      <c r="GNB125" s="43"/>
      <c r="GNC125" s="43"/>
      <c r="GND125" s="43"/>
      <c r="GNE125" s="43"/>
      <c r="GNF125" s="43"/>
      <c r="GNG125" s="43"/>
      <c r="GNH125" s="43"/>
      <c r="GNI125" s="43"/>
      <c r="GNJ125" s="43"/>
      <c r="GNK125" s="43"/>
      <c r="GNL125" s="43"/>
      <c r="GNM125" s="43"/>
      <c r="GNN125" s="43"/>
      <c r="GNO125" s="43"/>
      <c r="GNP125" s="43"/>
      <c r="GNQ125" s="43"/>
      <c r="GNR125" s="43"/>
      <c r="GNS125" s="43"/>
      <c r="GNT125" s="43"/>
      <c r="GNU125" s="43"/>
      <c r="GNV125" s="43"/>
      <c r="GNW125" s="43"/>
      <c r="GNX125" s="43"/>
      <c r="GNY125" s="43"/>
      <c r="GNZ125" s="43"/>
      <c r="GOA125" s="43"/>
      <c r="GOB125" s="43"/>
      <c r="GOC125" s="43"/>
      <c r="GOD125" s="43"/>
      <c r="GOE125" s="43"/>
      <c r="GOF125" s="43"/>
      <c r="GOG125" s="43"/>
      <c r="GOH125" s="43"/>
      <c r="GOI125" s="43"/>
      <c r="GOJ125" s="43"/>
      <c r="GOK125" s="43"/>
      <c r="GOL125" s="43"/>
      <c r="GOM125" s="43"/>
      <c r="GON125" s="43"/>
      <c r="GOO125" s="43"/>
      <c r="GOP125" s="43"/>
      <c r="GOQ125" s="43"/>
      <c r="GOR125" s="43"/>
      <c r="GOS125" s="43"/>
      <c r="GOT125" s="43"/>
      <c r="GOU125" s="43"/>
      <c r="GOV125" s="43"/>
      <c r="GOW125" s="43"/>
      <c r="GOX125" s="43"/>
      <c r="GOY125" s="43"/>
      <c r="GOZ125" s="43"/>
      <c r="GPA125" s="43"/>
      <c r="GPB125" s="43"/>
      <c r="GPC125" s="43"/>
      <c r="GPD125" s="43"/>
      <c r="GPE125" s="43"/>
      <c r="GPF125" s="43"/>
      <c r="GPG125" s="43"/>
      <c r="GPH125" s="43"/>
      <c r="GPI125" s="43"/>
      <c r="GPJ125" s="43"/>
      <c r="GPK125" s="43"/>
      <c r="GPL125" s="43"/>
      <c r="GPM125" s="43"/>
      <c r="GPN125" s="43"/>
      <c r="GPO125" s="43"/>
      <c r="GPP125" s="43"/>
      <c r="GPQ125" s="43"/>
      <c r="GPR125" s="43"/>
      <c r="GPS125" s="43"/>
      <c r="GPT125" s="43"/>
      <c r="GPU125" s="43"/>
      <c r="GPV125" s="43"/>
      <c r="GPW125" s="43"/>
      <c r="GPX125" s="43"/>
      <c r="GPY125" s="43"/>
      <c r="GPZ125" s="43"/>
      <c r="GQA125" s="43"/>
      <c r="GQB125" s="43"/>
      <c r="GQC125" s="43"/>
      <c r="GQD125" s="43"/>
      <c r="GQE125" s="43"/>
      <c r="GQF125" s="43"/>
      <c r="GQG125" s="43"/>
      <c r="GQH125" s="43"/>
      <c r="GQI125" s="43"/>
      <c r="GQJ125" s="43"/>
      <c r="GQK125" s="43"/>
      <c r="GQL125" s="43"/>
      <c r="GQM125" s="43"/>
      <c r="GQN125" s="43"/>
      <c r="GQO125" s="43"/>
      <c r="GQP125" s="43"/>
      <c r="GQQ125" s="43"/>
      <c r="GQR125" s="43"/>
      <c r="GQS125" s="43"/>
      <c r="GQT125" s="43"/>
      <c r="GQU125" s="43"/>
      <c r="GQV125" s="43"/>
      <c r="GQW125" s="43"/>
      <c r="GQX125" s="43"/>
      <c r="GQY125" s="43"/>
      <c r="GQZ125" s="43"/>
      <c r="GRA125" s="43"/>
      <c r="GRB125" s="43"/>
      <c r="GRC125" s="43"/>
      <c r="GRD125" s="43"/>
      <c r="GRE125" s="43"/>
      <c r="GRF125" s="43"/>
      <c r="GRG125" s="43"/>
      <c r="GRH125" s="43"/>
      <c r="GRI125" s="43"/>
      <c r="GRJ125" s="43"/>
      <c r="GRK125" s="43"/>
      <c r="GRL125" s="43"/>
      <c r="GRM125" s="43"/>
      <c r="GRN125" s="43"/>
      <c r="GRO125" s="43"/>
      <c r="GRP125" s="43"/>
      <c r="GRQ125" s="43"/>
      <c r="GRR125" s="43"/>
      <c r="GRS125" s="43"/>
      <c r="GRT125" s="43"/>
      <c r="GRU125" s="43"/>
      <c r="GRV125" s="43"/>
      <c r="GRW125" s="43"/>
      <c r="GRX125" s="43"/>
      <c r="GRY125" s="43"/>
      <c r="GRZ125" s="43"/>
      <c r="GSA125" s="43"/>
      <c r="GSB125" s="43"/>
      <c r="GSC125" s="43"/>
      <c r="GSD125" s="43"/>
      <c r="GSE125" s="43"/>
      <c r="GSF125" s="43"/>
      <c r="GSG125" s="43"/>
      <c r="GSH125" s="43"/>
      <c r="GSI125" s="43"/>
      <c r="GSJ125" s="43"/>
      <c r="GSK125" s="43"/>
      <c r="GSL125" s="43"/>
      <c r="GSM125" s="43"/>
      <c r="GSN125" s="43"/>
      <c r="GSO125" s="43"/>
      <c r="GSP125" s="43"/>
      <c r="GSQ125" s="43"/>
      <c r="GSR125" s="43"/>
      <c r="GSS125" s="43"/>
      <c r="GST125" s="43"/>
      <c r="GSU125" s="43"/>
      <c r="GSV125" s="43"/>
      <c r="GSW125" s="43"/>
      <c r="GSX125" s="43"/>
      <c r="GSY125" s="43"/>
      <c r="GSZ125" s="43"/>
      <c r="GTA125" s="43"/>
      <c r="GTB125" s="43"/>
      <c r="GTC125" s="43"/>
      <c r="GTD125" s="43"/>
      <c r="GTE125" s="43"/>
      <c r="GTF125" s="43"/>
      <c r="GTG125" s="43"/>
      <c r="GTH125" s="43"/>
      <c r="GTI125" s="43"/>
      <c r="GTJ125" s="43"/>
      <c r="GTK125" s="43"/>
      <c r="GTL125" s="43"/>
      <c r="GTM125" s="43"/>
      <c r="GTN125" s="43"/>
      <c r="GTO125" s="43"/>
      <c r="GTP125" s="43"/>
      <c r="GTQ125" s="43"/>
      <c r="GTR125" s="43"/>
      <c r="GTS125" s="43"/>
      <c r="GTT125" s="43"/>
      <c r="GTU125" s="43"/>
      <c r="GTV125" s="43"/>
      <c r="GTW125" s="43"/>
      <c r="GTX125" s="43"/>
      <c r="GTY125" s="43"/>
      <c r="GTZ125" s="43"/>
      <c r="GUA125" s="43"/>
      <c r="GUB125" s="43"/>
      <c r="GUC125" s="43"/>
      <c r="GUD125" s="43"/>
      <c r="GUE125" s="43"/>
      <c r="GUF125" s="43"/>
      <c r="GUG125" s="43"/>
      <c r="GUH125" s="43"/>
      <c r="GUI125" s="43"/>
      <c r="GUJ125" s="43"/>
      <c r="GUK125" s="43"/>
      <c r="GUL125" s="43"/>
      <c r="GUM125" s="43"/>
      <c r="GUN125" s="43"/>
      <c r="GUO125" s="43"/>
      <c r="GUP125" s="43"/>
      <c r="GUQ125" s="43"/>
      <c r="GUR125" s="43"/>
      <c r="GUS125" s="43"/>
      <c r="GUT125" s="43"/>
      <c r="GUU125" s="43"/>
      <c r="GUV125" s="43"/>
      <c r="GUW125" s="43"/>
      <c r="GUX125" s="43"/>
      <c r="GUY125" s="43"/>
      <c r="GUZ125" s="43"/>
      <c r="GVA125" s="43"/>
      <c r="GVB125" s="43"/>
      <c r="GVC125" s="43"/>
      <c r="GVD125" s="43"/>
      <c r="GVE125" s="43"/>
      <c r="GVF125" s="43"/>
      <c r="GVG125" s="43"/>
      <c r="GVH125" s="43"/>
      <c r="GVI125" s="43"/>
      <c r="GVJ125" s="43"/>
      <c r="GVK125" s="43"/>
      <c r="GVL125" s="43"/>
      <c r="GVM125" s="43"/>
      <c r="GVN125" s="43"/>
      <c r="GVO125" s="43"/>
      <c r="GVP125" s="43"/>
      <c r="GVQ125" s="43"/>
      <c r="GVR125" s="43"/>
      <c r="GVS125" s="43"/>
      <c r="GVT125" s="43"/>
      <c r="GVU125" s="43"/>
      <c r="GVV125" s="43"/>
      <c r="GVW125" s="43"/>
      <c r="GVX125" s="43"/>
      <c r="GVY125" s="43"/>
      <c r="GVZ125" s="43"/>
      <c r="GWA125" s="43"/>
      <c r="GWB125" s="43"/>
      <c r="GWC125" s="43"/>
      <c r="GWD125" s="43"/>
      <c r="GWE125" s="43"/>
      <c r="GWF125" s="43"/>
      <c r="GWG125" s="43"/>
      <c r="GWH125" s="43"/>
      <c r="GWI125" s="43"/>
      <c r="GWJ125" s="43"/>
      <c r="GWK125" s="43"/>
      <c r="GWL125" s="43"/>
      <c r="GWM125" s="43"/>
      <c r="GWN125" s="43"/>
      <c r="GWO125" s="43"/>
      <c r="GWP125" s="43"/>
      <c r="GWQ125" s="43"/>
      <c r="GWR125" s="43"/>
      <c r="GWS125" s="43"/>
      <c r="GWT125" s="43"/>
      <c r="GWU125" s="43"/>
      <c r="GWV125" s="43"/>
      <c r="GWW125" s="43"/>
      <c r="GWX125" s="43"/>
      <c r="GWY125" s="43"/>
      <c r="GWZ125" s="43"/>
      <c r="GXA125" s="43"/>
      <c r="GXB125" s="43"/>
      <c r="GXC125" s="43"/>
      <c r="GXD125" s="43"/>
      <c r="GXE125" s="43"/>
      <c r="GXF125" s="43"/>
      <c r="GXG125" s="43"/>
      <c r="GXH125" s="43"/>
      <c r="GXI125" s="43"/>
      <c r="GXJ125" s="43"/>
      <c r="GXK125" s="43"/>
      <c r="GXL125" s="43"/>
      <c r="GXM125" s="43"/>
      <c r="GXN125" s="43"/>
      <c r="GXO125" s="43"/>
      <c r="GXP125" s="43"/>
      <c r="GXQ125" s="43"/>
      <c r="GXR125" s="43"/>
      <c r="GXS125" s="43"/>
      <c r="GXT125" s="43"/>
      <c r="GXU125" s="43"/>
      <c r="GXV125" s="43"/>
      <c r="GXW125" s="43"/>
      <c r="GXX125" s="43"/>
      <c r="GXY125" s="43"/>
      <c r="GXZ125" s="43"/>
      <c r="GYA125" s="43"/>
      <c r="GYB125" s="43"/>
      <c r="GYC125" s="43"/>
      <c r="GYD125" s="43"/>
      <c r="GYE125" s="43"/>
      <c r="GYF125" s="43"/>
      <c r="GYG125" s="43"/>
      <c r="GYH125" s="43"/>
      <c r="GYI125" s="43"/>
      <c r="GYJ125" s="43"/>
      <c r="GYK125" s="43"/>
      <c r="GYL125" s="43"/>
      <c r="GYM125" s="43"/>
      <c r="GYN125" s="43"/>
      <c r="GYO125" s="43"/>
      <c r="GYP125" s="43"/>
      <c r="GYQ125" s="43"/>
      <c r="GYR125" s="43"/>
      <c r="GYS125" s="43"/>
      <c r="GYT125" s="43"/>
      <c r="GYU125" s="43"/>
      <c r="GYV125" s="43"/>
      <c r="GYW125" s="43"/>
      <c r="GYX125" s="43"/>
      <c r="GYY125" s="43"/>
      <c r="GYZ125" s="43"/>
      <c r="GZA125" s="43"/>
      <c r="GZB125" s="43"/>
      <c r="GZC125" s="43"/>
      <c r="GZD125" s="43"/>
      <c r="GZE125" s="43"/>
      <c r="GZF125" s="43"/>
      <c r="GZG125" s="43"/>
      <c r="GZH125" s="43"/>
      <c r="GZI125" s="43"/>
      <c r="GZJ125" s="43"/>
      <c r="GZK125" s="43"/>
      <c r="GZL125" s="43"/>
      <c r="GZM125" s="43"/>
      <c r="GZN125" s="43"/>
      <c r="GZO125" s="43"/>
      <c r="GZP125" s="43"/>
      <c r="GZQ125" s="43"/>
      <c r="GZR125" s="43"/>
      <c r="GZS125" s="43"/>
      <c r="GZT125" s="43"/>
      <c r="GZU125" s="43"/>
      <c r="GZV125" s="43"/>
      <c r="GZW125" s="43"/>
      <c r="GZX125" s="43"/>
      <c r="GZY125" s="43"/>
      <c r="GZZ125" s="43"/>
      <c r="HAA125" s="43"/>
      <c r="HAB125" s="43"/>
      <c r="HAC125" s="43"/>
      <c r="HAD125" s="43"/>
      <c r="HAE125" s="43"/>
      <c r="HAF125" s="43"/>
      <c r="HAG125" s="43"/>
      <c r="HAH125" s="43"/>
      <c r="HAI125" s="43"/>
      <c r="HAJ125" s="43"/>
      <c r="HAK125" s="43"/>
      <c r="HAL125" s="43"/>
      <c r="HAM125" s="43"/>
      <c r="HAN125" s="43"/>
      <c r="HAO125" s="43"/>
      <c r="HAP125" s="43"/>
      <c r="HAQ125" s="43"/>
      <c r="HAR125" s="43"/>
      <c r="HAS125" s="43"/>
      <c r="HAT125" s="43"/>
      <c r="HAU125" s="43"/>
      <c r="HAV125" s="43"/>
      <c r="HAW125" s="43"/>
      <c r="HAX125" s="43"/>
      <c r="HAY125" s="43"/>
      <c r="HAZ125" s="43"/>
      <c r="HBA125" s="43"/>
      <c r="HBB125" s="43"/>
      <c r="HBC125" s="43"/>
      <c r="HBD125" s="43"/>
      <c r="HBE125" s="43"/>
      <c r="HBF125" s="43"/>
      <c r="HBG125" s="43"/>
      <c r="HBH125" s="43"/>
      <c r="HBI125" s="43"/>
      <c r="HBJ125" s="43"/>
      <c r="HBK125" s="43"/>
      <c r="HBL125" s="43"/>
      <c r="HBM125" s="43"/>
      <c r="HBN125" s="43"/>
      <c r="HBO125" s="43"/>
      <c r="HBP125" s="43"/>
      <c r="HBQ125" s="43"/>
      <c r="HBR125" s="43"/>
      <c r="HBS125" s="43"/>
      <c r="HBT125" s="43"/>
      <c r="HBU125" s="43"/>
      <c r="HBV125" s="43"/>
      <c r="HBW125" s="43"/>
      <c r="HBX125" s="43"/>
      <c r="HBY125" s="43"/>
      <c r="HBZ125" s="43"/>
      <c r="HCA125" s="43"/>
      <c r="HCB125" s="43"/>
      <c r="HCC125" s="43"/>
      <c r="HCD125" s="43"/>
      <c r="HCE125" s="43"/>
      <c r="HCF125" s="43"/>
      <c r="HCG125" s="43"/>
      <c r="HCH125" s="43"/>
      <c r="HCI125" s="43"/>
      <c r="HCJ125" s="43"/>
      <c r="HCK125" s="43"/>
      <c r="HCL125" s="43"/>
      <c r="HCM125" s="43"/>
      <c r="HCN125" s="43"/>
      <c r="HCO125" s="43"/>
      <c r="HCP125" s="43"/>
      <c r="HCQ125" s="43"/>
      <c r="HCR125" s="43"/>
      <c r="HCS125" s="43"/>
      <c r="HCT125" s="43"/>
      <c r="HCU125" s="43"/>
      <c r="HCV125" s="43"/>
      <c r="HCW125" s="43"/>
      <c r="HCX125" s="43"/>
      <c r="HCY125" s="43"/>
      <c r="HCZ125" s="43"/>
      <c r="HDA125" s="43"/>
      <c r="HDB125" s="43"/>
      <c r="HDC125" s="43"/>
      <c r="HDD125" s="43"/>
      <c r="HDE125" s="43"/>
      <c r="HDF125" s="43"/>
      <c r="HDG125" s="43"/>
      <c r="HDH125" s="43"/>
      <c r="HDI125" s="43"/>
      <c r="HDJ125" s="43"/>
      <c r="HDK125" s="43"/>
      <c r="HDL125" s="43"/>
      <c r="HDM125" s="43"/>
      <c r="HDN125" s="43"/>
      <c r="HDO125" s="43"/>
      <c r="HDP125" s="43"/>
      <c r="HDQ125" s="43"/>
      <c r="HDR125" s="43"/>
      <c r="HDS125" s="43"/>
      <c r="HDT125" s="43"/>
      <c r="HDU125" s="43"/>
      <c r="HDV125" s="43"/>
      <c r="HDW125" s="43"/>
      <c r="HDX125" s="43"/>
      <c r="HDY125" s="43"/>
      <c r="HDZ125" s="43"/>
      <c r="HEA125" s="43"/>
      <c r="HEB125" s="43"/>
      <c r="HEC125" s="43"/>
      <c r="HED125" s="43"/>
      <c r="HEE125" s="43"/>
      <c r="HEF125" s="43"/>
      <c r="HEG125" s="43"/>
      <c r="HEH125" s="43"/>
      <c r="HEI125" s="43"/>
      <c r="HEJ125" s="43"/>
      <c r="HEK125" s="43"/>
      <c r="HEL125" s="43"/>
      <c r="HEM125" s="43"/>
      <c r="HEN125" s="43"/>
      <c r="HEO125" s="43"/>
      <c r="HEP125" s="43"/>
      <c r="HEQ125" s="43"/>
      <c r="HER125" s="43"/>
      <c r="HES125" s="43"/>
      <c r="HET125" s="43"/>
      <c r="HEU125" s="43"/>
      <c r="HEV125" s="43"/>
      <c r="HEW125" s="43"/>
      <c r="HEX125" s="43"/>
      <c r="HEY125" s="43"/>
      <c r="HEZ125" s="43"/>
      <c r="HFA125" s="43"/>
      <c r="HFB125" s="43"/>
      <c r="HFC125" s="43"/>
      <c r="HFD125" s="43"/>
      <c r="HFE125" s="43"/>
      <c r="HFF125" s="43"/>
      <c r="HFG125" s="43"/>
      <c r="HFH125" s="43"/>
      <c r="HFI125" s="43"/>
      <c r="HFJ125" s="43"/>
      <c r="HFK125" s="43"/>
      <c r="HFL125" s="43"/>
      <c r="HFM125" s="43"/>
      <c r="HFN125" s="43"/>
      <c r="HFO125" s="43"/>
      <c r="HFP125" s="43"/>
      <c r="HFQ125" s="43"/>
      <c r="HFR125" s="43"/>
      <c r="HFS125" s="43"/>
      <c r="HFT125" s="43"/>
      <c r="HFU125" s="43"/>
      <c r="HFV125" s="43"/>
      <c r="HFW125" s="43"/>
      <c r="HFX125" s="43"/>
      <c r="HFY125" s="43"/>
      <c r="HFZ125" s="43"/>
      <c r="HGA125" s="43"/>
      <c r="HGB125" s="43"/>
      <c r="HGC125" s="43"/>
      <c r="HGD125" s="43"/>
      <c r="HGE125" s="43"/>
      <c r="HGF125" s="43"/>
      <c r="HGG125" s="43"/>
      <c r="HGH125" s="43"/>
      <c r="HGI125" s="43"/>
      <c r="HGJ125" s="43"/>
      <c r="HGK125" s="43"/>
      <c r="HGL125" s="43"/>
      <c r="HGM125" s="43"/>
      <c r="HGN125" s="43"/>
      <c r="HGO125" s="43"/>
      <c r="HGP125" s="43"/>
      <c r="HGQ125" s="43"/>
      <c r="HGR125" s="43"/>
      <c r="HGS125" s="43"/>
      <c r="HGT125" s="43"/>
      <c r="HGU125" s="43"/>
      <c r="HGV125" s="43"/>
      <c r="HGW125" s="43"/>
      <c r="HGX125" s="43"/>
      <c r="HGY125" s="43"/>
      <c r="HGZ125" s="43"/>
      <c r="HHA125" s="43"/>
      <c r="HHB125" s="43"/>
      <c r="HHC125" s="43"/>
      <c r="HHD125" s="43"/>
      <c r="HHE125" s="43"/>
      <c r="HHF125" s="43"/>
      <c r="HHG125" s="43"/>
      <c r="HHH125" s="43"/>
      <c r="HHI125" s="43"/>
      <c r="HHJ125" s="43"/>
      <c r="HHK125" s="43"/>
      <c r="HHL125" s="43"/>
      <c r="HHM125" s="43"/>
      <c r="HHN125" s="43"/>
      <c r="HHO125" s="43"/>
      <c r="HHP125" s="43"/>
      <c r="HHQ125" s="43"/>
      <c r="HHR125" s="43"/>
      <c r="HHS125" s="43"/>
      <c r="HHT125" s="43"/>
      <c r="HHU125" s="43"/>
      <c r="HHV125" s="43"/>
      <c r="HHW125" s="43"/>
      <c r="HHX125" s="43"/>
      <c r="HHY125" s="43"/>
      <c r="HHZ125" s="43"/>
      <c r="HIA125" s="43"/>
      <c r="HIB125" s="43"/>
      <c r="HIC125" s="43"/>
      <c r="HID125" s="43"/>
      <c r="HIE125" s="43"/>
      <c r="HIF125" s="43"/>
      <c r="HIG125" s="43"/>
      <c r="HIH125" s="43"/>
      <c r="HII125" s="43"/>
      <c r="HIJ125" s="43"/>
      <c r="HIK125" s="43"/>
      <c r="HIL125" s="43"/>
      <c r="HIM125" s="43"/>
      <c r="HIN125" s="43"/>
      <c r="HIO125" s="43"/>
      <c r="HIP125" s="43"/>
      <c r="HIQ125" s="43"/>
      <c r="HIR125" s="43"/>
      <c r="HIS125" s="43"/>
      <c r="HIT125" s="43"/>
      <c r="HIU125" s="43"/>
      <c r="HIV125" s="43"/>
      <c r="HIW125" s="43"/>
      <c r="HIX125" s="43"/>
      <c r="HIY125" s="43"/>
      <c r="HIZ125" s="43"/>
      <c r="HJA125" s="43"/>
      <c r="HJB125" s="43"/>
      <c r="HJC125" s="43"/>
      <c r="HJD125" s="43"/>
      <c r="HJE125" s="43"/>
      <c r="HJF125" s="43"/>
      <c r="HJG125" s="43"/>
      <c r="HJH125" s="43"/>
      <c r="HJI125" s="43"/>
      <c r="HJJ125" s="43"/>
      <c r="HJK125" s="43"/>
      <c r="HJL125" s="43"/>
      <c r="HJM125" s="43"/>
      <c r="HJN125" s="43"/>
      <c r="HJO125" s="43"/>
      <c r="HJP125" s="43"/>
      <c r="HJQ125" s="43"/>
      <c r="HJR125" s="43"/>
      <c r="HJS125" s="43"/>
      <c r="HJT125" s="43"/>
      <c r="HJU125" s="43"/>
      <c r="HJV125" s="43"/>
      <c r="HJW125" s="43"/>
      <c r="HJX125" s="43"/>
      <c r="HJY125" s="43"/>
      <c r="HJZ125" s="43"/>
      <c r="HKA125" s="43"/>
      <c r="HKB125" s="43"/>
      <c r="HKC125" s="43"/>
      <c r="HKD125" s="43"/>
      <c r="HKE125" s="43"/>
      <c r="HKF125" s="43"/>
      <c r="HKG125" s="43"/>
      <c r="HKH125" s="43"/>
      <c r="HKI125" s="43"/>
      <c r="HKJ125" s="43"/>
      <c r="HKK125" s="43"/>
      <c r="HKL125" s="43"/>
      <c r="HKM125" s="43"/>
      <c r="HKN125" s="43"/>
      <c r="HKO125" s="43"/>
      <c r="HKP125" s="43"/>
      <c r="HKQ125" s="43"/>
      <c r="HKR125" s="43"/>
      <c r="HKS125" s="43"/>
      <c r="HKT125" s="43"/>
      <c r="HKU125" s="43"/>
      <c r="HKV125" s="43"/>
      <c r="HKW125" s="43"/>
      <c r="HKX125" s="43"/>
      <c r="HKY125" s="43"/>
      <c r="HKZ125" s="43"/>
      <c r="HLA125" s="43"/>
      <c r="HLB125" s="43"/>
      <c r="HLC125" s="43"/>
      <c r="HLD125" s="43"/>
      <c r="HLE125" s="43"/>
      <c r="HLF125" s="43"/>
      <c r="HLG125" s="43"/>
      <c r="HLH125" s="43"/>
      <c r="HLI125" s="43"/>
      <c r="HLJ125" s="43"/>
      <c r="HLK125" s="43"/>
      <c r="HLL125" s="43"/>
      <c r="HLM125" s="43"/>
      <c r="HLN125" s="43"/>
      <c r="HLO125" s="43"/>
      <c r="HLP125" s="43"/>
      <c r="HLQ125" s="43"/>
      <c r="HLR125" s="43"/>
      <c r="HLS125" s="43"/>
      <c r="HLT125" s="43"/>
      <c r="HLU125" s="43"/>
      <c r="HLV125" s="43"/>
      <c r="HLW125" s="43"/>
      <c r="HLX125" s="43"/>
      <c r="HLY125" s="43"/>
      <c r="HLZ125" s="43"/>
      <c r="HMA125" s="43"/>
      <c r="HMB125" s="43"/>
      <c r="HMC125" s="43"/>
      <c r="HMD125" s="43"/>
      <c r="HME125" s="43"/>
      <c r="HMF125" s="43"/>
      <c r="HMG125" s="43"/>
      <c r="HMH125" s="43"/>
      <c r="HMI125" s="43"/>
      <c r="HMJ125" s="43"/>
      <c r="HMK125" s="43"/>
      <c r="HML125" s="43"/>
      <c r="HMM125" s="43"/>
      <c r="HMN125" s="43"/>
      <c r="HMO125" s="43"/>
      <c r="HMP125" s="43"/>
      <c r="HMQ125" s="43"/>
      <c r="HMR125" s="43"/>
      <c r="HMS125" s="43"/>
      <c r="HMT125" s="43"/>
      <c r="HMU125" s="43"/>
      <c r="HMV125" s="43"/>
      <c r="HMW125" s="43"/>
      <c r="HMX125" s="43"/>
      <c r="HMY125" s="43"/>
      <c r="HMZ125" s="43"/>
      <c r="HNA125" s="43"/>
      <c r="HNB125" s="43"/>
      <c r="HNC125" s="43"/>
      <c r="HND125" s="43"/>
      <c r="HNE125" s="43"/>
      <c r="HNF125" s="43"/>
      <c r="HNG125" s="43"/>
      <c r="HNH125" s="43"/>
      <c r="HNI125" s="43"/>
      <c r="HNJ125" s="43"/>
      <c r="HNK125" s="43"/>
      <c r="HNL125" s="43"/>
      <c r="HNM125" s="43"/>
      <c r="HNN125" s="43"/>
      <c r="HNO125" s="43"/>
      <c r="HNP125" s="43"/>
      <c r="HNQ125" s="43"/>
      <c r="HNR125" s="43"/>
      <c r="HNS125" s="43"/>
      <c r="HNT125" s="43"/>
      <c r="HNU125" s="43"/>
      <c r="HNV125" s="43"/>
      <c r="HNW125" s="43"/>
      <c r="HNX125" s="43"/>
      <c r="HNY125" s="43"/>
      <c r="HNZ125" s="43"/>
      <c r="HOA125" s="43"/>
      <c r="HOB125" s="43"/>
      <c r="HOC125" s="43"/>
      <c r="HOD125" s="43"/>
      <c r="HOE125" s="43"/>
      <c r="HOF125" s="43"/>
      <c r="HOG125" s="43"/>
      <c r="HOH125" s="43"/>
      <c r="HOI125" s="43"/>
      <c r="HOJ125" s="43"/>
      <c r="HOK125" s="43"/>
      <c r="HOL125" s="43"/>
      <c r="HOM125" s="43"/>
      <c r="HON125" s="43"/>
      <c r="HOO125" s="43"/>
      <c r="HOP125" s="43"/>
      <c r="HOQ125" s="43"/>
      <c r="HOR125" s="43"/>
      <c r="HOS125" s="43"/>
      <c r="HOT125" s="43"/>
      <c r="HOU125" s="43"/>
      <c r="HOV125" s="43"/>
      <c r="HOW125" s="43"/>
      <c r="HOX125" s="43"/>
      <c r="HOY125" s="43"/>
      <c r="HOZ125" s="43"/>
      <c r="HPA125" s="43"/>
      <c r="HPB125" s="43"/>
      <c r="HPC125" s="43"/>
      <c r="HPD125" s="43"/>
      <c r="HPE125" s="43"/>
      <c r="HPF125" s="43"/>
      <c r="HPG125" s="43"/>
      <c r="HPH125" s="43"/>
      <c r="HPI125" s="43"/>
      <c r="HPJ125" s="43"/>
      <c r="HPK125" s="43"/>
      <c r="HPL125" s="43"/>
      <c r="HPM125" s="43"/>
      <c r="HPN125" s="43"/>
      <c r="HPO125" s="43"/>
      <c r="HPP125" s="43"/>
      <c r="HPQ125" s="43"/>
      <c r="HPR125" s="43"/>
      <c r="HPS125" s="43"/>
      <c r="HPT125" s="43"/>
      <c r="HPU125" s="43"/>
      <c r="HPV125" s="43"/>
      <c r="HPW125" s="43"/>
      <c r="HPX125" s="43"/>
      <c r="HPY125" s="43"/>
      <c r="HPZ125" s="43"/>
      <c r="HQA125" s="43"/>
      <c r="HQB125" s="43"/>
      <c r="HQC125" s="43"/>
      <c r="HQD125" s="43"/>
      <c r="HQE125" s="43"/>
      <c r="HQF125" s="43"/>
      <c r="HQG125" s="43"/>
      <c r="HQH125" s="43"/>
      <c r="HQI125" s="43"/>
      <c r="HQJ125" s="43"/>
      <c r="HQK125" s="43"/>
      <c r="HQL125" s="43"/>
      <c r="HQM125" s="43"/>
      <c r="HQN125" s="43"/>
      <c r="HQO125" s="43"/>
      <c r="HQP125" s="43"/>
      <c r="HQQ125" s="43"/>
      <c r="HQR125" s="43"/>
      <c r="HQS125" s="43"/>
      <c r="HQT125" s="43"/>
      <c r="HQU125" s="43"/>
      <c r="HQV125" s="43"/>
      <c r="HQW125" s="43"/>
      <c r="HQX125" s="43"/>
      <c r="HQY125" s="43"/>
      <c r="HQZ125" s="43"/>
      <c r="HRA125" s="43"/>
      <c r="HRB125" s="43"/>
      <c r="HRC125" s="43"/>
      <c r="HRD125" s="43"/>
      <c r="HRE125" s="43"/>
      <c r="HRF125" s="43"/>
      <c r="HRG125" s="43"/>
      <c r="HRH125" s="43"/>
      <c r="HRI125" s="43"/>
      <c r="HRJ125" s="43"/>
      <c r="HRK125" s="43"/>
      <c r="HRL125" s="43"/>
      <c r="HRM125" s="43"/>
      <c r="HRN125" s="43"/>
      <c r="HRO125" s="43"/>
      <c r="HRP125" s="43"/>
      <c r="HRQ125" s="43"/>
      <c r="HRR125" s="43"/>
      <c r="HRS125" s="43"/>
      <c r="HRT125" s="43"/>
      <c r="HRU125" s="43"/>
      <c r="HRV125" s="43"/>
      <c r="HRW125" s="43"/>
      <c r="HRX125" s="43"/>
      <c r="HRY125" s="43"/>
      <c r="HRZ125" s="43"/>
      <c r="HSA125" s="43"/>
      <c r="HSB125" s="43"/>
      <c r="HSC125" s="43"/>
      <c r="HSD125" s="43"/>
      <c r="HSE125" s="43"/>
      <c r="HSF125" s="43"/>
      <c r="HSG125" s="43"/>
      <c r="HSH125" s="43"/>
      <c r="HSI125" s="43"/>
      <c r="HSJ125" s="43"/>
      <c r="HSK125" s="43"/>
      <c r="HSL125" s="43"/>
      <c r="HSM125" s="43"/>
      <c r="HSN125" s="43"/>
      <c r="HSO125" s="43"/>
      <c r="HSP125" s="43"/>
      <c r="HSQ125" s="43"/>
      <c r="HSR125" s="43"/>
      <c r="HSS125" s="43"/>
      <c r="HST125" s="43"/>
      <c r="HSU125" s="43"/>
      <c r="HSV125" s="43"/>
      <c r="HSW125" s="43"/>
      <c r="HSX125" s="43"/>
      <c r="HSY125" s="43"/>
      <c r="HSZ125" s="43"/>
      <c r="HTA125" s="43"/>
      <c r="HTB125" s="43"/>
      <c r="HTC125" s="43"/>
      <c r="HTD125" s="43"/>
      <c r="HTE125" s="43"/>
      <c r="HTF125" s="43"/>
      <c r="HTG125" s="43"/>
      <c r="HTH125" s="43"/>
      <c r="HTI125" s="43"/>
      <c r="HTJ125" s="43"/>
      <c r="HTK125" s="43"/>
      <c r="HTL125" s="43"/>
      <c r="HTM125" s="43"/>
      <c r="HTN125" s="43"/>
      <c r="HTO125" s="43"/>
      <c r="HTP125" s="43"/>
      <c r="HTQ125" s="43"/>
      <c r="HTR125" s="43"/>
      <c r="HTS125" s="43"/>
      <c r="HTT125" s="43"/>
      <c r="HTU125" s="43"/>
      <c r="HTV125" s="43"/>
      <c r="HTW125" s="43"/>
      <c r="HTX125" s="43"/>
      <c r="HTY125" s="43"/>
      <c r="HTZ125" s="43"/>
      <c r="HUA125" s="43"/>
      <c r="HUB125" s="43"/>
      <c r="HUC125" s="43"/>
      <c r="HUD125" s="43"/>
      <c r="HUE125" s="43"/>
      <c r="HUF125" s="43"/>
      <c r="HUG125" s="43"/>
      <c r="HUH125" s="43"/>
      <c r="HUI125" s="43"/>
      <c r="HUJ125" s="43"/>
      <c r="HUK125" s="43"/>
      <c r="HUL125" s="43"/>
      <c r="HUM125" s="43"/>
      <c r="HUN125" s="43"/>
      <c r="HUO125" s="43"/>
      <c r="HUP125" s="43"/>
      <c r="HUQ125" s="43"/>
      <c r="HUR125" s="43"/>
      <c r="HUS125" s="43"/>
      <c r="HUT125" s="43"/>
      <c r="HUU125" s="43"/>
      <c r="HUV125" s="43"/>
      <c r="HUW125" s="43"/>
      <c r="HUX125" s="43"/>
      <c r="HUY125" s="43"/>
      <c r="HUZ125" s="43"/>
      <c r="HVA125" s="43"/>
      <c r="HVB125" s="43"/>
      <c r="HVC125" s="43"/>
      <c r="HVD125" s="43"/>
      <c r="HVE125" s="43"/>
      <c r="HVF125" s="43"/>
      <c r="HVG125" s="43"/>
      <c r="HVH125" s="43"/>
      <c r="HVI125" s="43"/>
      <c r="HVJ125" s="43"/>
      <c r="HVK125" s="43"/>
      <c r="HVL125" s="43"/>
      <c r="HVM125" s="43"/>
      <c r="HVN125" s="43"/>
      <c r="HVO125" s="43"/>
      <c r="HVP125" s="43"/>
      <c r="HVQ125" s="43"/>
      <c r="HVR125" s="43"/>
      <c r="HVS125" s="43"/>
      <c r="HVT125" s="43"/>
      <c r="HVU125" s="43"/>
      <c r="HVV125" s="43"/>
      <c r="HVW125" s="43"/>
      <c r="HVX125" s="43"/>
      <c r="HVY125" s="43"/>
      <c r="HVZ125" s="43"/>
      <c r="HWA125" s="43"/>
      <c r="HWB125" s="43"/>
      <c r="HWC125" s="43"/>
      <c r="HWD125" s="43"/>
      <c r="HWE125" s="43"/>
      <c r="HWF125" s="43"/>
      <c r="HWG125" s="43"/>
      <c r="HWH125" s="43"/>
      <c r="HWI125" s="43"/>
      <c r="HWJ125" s="43"/>
      <c r="HWK125" s="43"/>
      <c r="HWL125" s="43"/>
      <c r="HWM125" s="43"/>
      <c r="HWN125" s="43"/>
      <c r="HWO125" s="43"/>
      <c r="HWP125" s="43"/>
      <c r="HWQ125" s="43"/>
      <c r="HWR125" s="43"/>
      <c r="HWS125" s="43"/>
      <c r="HWT125" s="43"/>
      <c r="HWU125" s="43"/>
      <c r="HWV125" s="43"/>
      <c r="HWW125" s="43"/>
      <c r="HWX125" s="43"/>
      <c r="HWY125" s="43"/>
      <c r="HWZ125" s="43"/>
      <c r="HXA125" s="43"/>
      <c r="HXB125" s="43"/>
      <c r="HXC125" s="43"/>
      <c r="HXD125" s="43"/>
      <c r="HXE125" s="43"/>
      <c r="HXF125" s="43"/>
      <c r="HXG125" s="43"/>
      <c r="HXH125" s="43"/>
      <c r="HXI125" s="43"/>
      <c r="HXJ125" s="43"/>
      <c r="HXK125" s="43"/>
      <c r="HXL125" s="43"/>
      <c r="HXM125" s="43"/>
      <c r="HXN125" s="43"/>
      <c r="HXO125" s="43"/>
      <c r="HXP125" s="43"/>
      <c r="HXQ125" s="43"/>
      <c r="HXR125" s="43"/>
      <c r="HXS125" s="43"/>
      <c r="HXT125" s="43"/>
      <c r="HXU125" s="43"/>
      <c r="HXV125" s="43"/>
      <c r="HXW125" s="43"/>
      <c r="HXX125" s="43"/>
      <c r="HXY125" s="43"/>
      <c r="HXZ125" s="43"/>
      <c r="HYA125" s="43"/>
      <c r="HYB125" s="43"/>
      <c r="HYC125" s="43"/>
      <c r="HYD125" s="43"/>
      <c r="HYE125" s="43"/>
      <c r="HYF125" s="43"/>
      <c r="HYG125" s="43"/>
      <c r="HYH125" s="43"/>
      <c r="HYI125" s="43"/>
      <c r="HYJ125" s="43"/>
      <c r="HYK125" s="43"/>
      <c r="HYL125" s="43"/>
      <c r="HYM125" s="43"/>
      <c r="HYN125" s="43"/>
      <c r="HYO125" s="43"/>
      <c r="HYP125" s="43"/>
      <c r="HYQ125" s="43"/>
      <c r="HYR125" s="43"/>
      <c r="HYS125" s="43"/>
      <c r="HYT125" s="43"/>
      <c r="HYU125" s="43"/>
      <c r="HYV125" s="43"/>
      <c r="HYW125" s="43"/>
      <c r="HYX125" s="43"/>
      <c r="HYY125" s="43"/>
      <c r="HYZ125" s="43"/>
      <c r="HZA125" s="43"/>
      <c r="HZB125" s="43"/>
      <c r="HZC125" s="43"/>
      <c r="HZD125" s="43"/>
      <c r="HZE125" s="43"/>
      <c r="HZF125" s="43"/>
      <c r="HZG125" s="43"/>
      <c r="HZH125" s="43"/>
      <c r="HZI125" s="43"/>
      <c r="HZJ125" s="43"/>
      <c r="HZK125" s="43"/>
      <c r="HZL125" s="43"/>
      <c r="HZM125" s="43"/>
      <c r="HZN125" s="43"/>
      <c r="HZO125" s="43"/>
      <c r="HZP125" s="43"/>
      <c r="HZQ125" s="43"/>
      <c r="HZR125" s="43"/>
      <c r="HZS125" s="43"/>
      <c r="HZT125" s="43"/>
      <c r="HZU125" s="43"/>
      <c r="HZV125" s="43"/>
      <c r="HZW125" s="43"/>
      <c r="HZX125" s="43"/>
      <c r="HZY125" s="43"/>
      <c r="HZZ125" s="43"/>
      <c r="IAA125" s="43"/>
      <c r="IAB125" s="43"/>
      <c r="IAC125" s="43"/>
      <c r="IAD125" s="43"/>
      <c r="IAE125" s="43"/>
      <c r="IAF125" s="43"/>
      <c r="IAG125" s="43"/>
      <c r="IAH125" s="43"/>
      <c r="IAI125" s="43"/>
      <c r="IAJ125" s="43"/>
      <c r="IAK125" s="43"/>
      <c r="IAL125" s="43"/>
      <c r="IAM125" s="43"/>
      <c r="IAN125" s="43"/>
      <c r="IAO125" s="43"/>
      <c r="IAP125" s="43"/>
      <c r="IAQ125" s="43"/>
      <c r="IAR125" s="43"/>
      <c r="IAS125" s="43"/>
      <c r="IAT125" s="43"/>
      <c r="IAU125" s="43"/>
      <c r="IAV125" s="43"/>
      <c r="IAW125" s="43"/>
      <c r="IAX125" s="43"/>
      <c r="IAY125" s="43"/>
      <c r="IAZ125" s="43"/>
      <c r="IBA125" s="43"/>
      <c r="IBB125" s="43"/>
      <c r="IBC125" s="43"/>
      <c r="IBD125" s="43"/>
      <c r="IBE125" s="43"/>
      <c r="IBF125" s="43"/>
      <c r="IBG125" s="43"/>
      <c r="IBH125" s="43"/>
      <c r="IBI125" s="43"/>
      <c r="IBJ125" s="43"/>
      <c r="IBK125" s="43"/>
      <c r="IBL125" s="43"/>
      <c r="IBM125" s="43"/>
      <c r="IBN125" s="43"/>
      <c r="IBO125" s="43"/>
      <c r="IBP125" s="43"/>
      <c r="IBQ125" s="43"/>
      <c r="IBR125" s="43"/>
      <c r="IBS125" s="43"/>
      <c r="IBT125" s="43"/>
      <c r="IBU125" s="43"/>
      <c r="IBV125" s="43"/>
      <c r="IBW125" s="43"/>
      <c r="IBX125" s="43"/>
      <c r="IBY125" s="43"/>
      <c r="IBZ125" s="43"/>
      <c r="ICA125" s="43"/>
      <c r="ICB125" s="43"/>
      <c r="ICC125" s="43"/>
      <c r="ICD125" s="43"/>
      <c r="ICE125" s="43"/>
      <c r="ICF125" s="43"/>
      <c r="ICG125" s="43"/>
      <c r="ICH125" s="43"/>
      <c r="ICI125" s="43"/>
      <c r="ICJ125" s="43"/>
      <c r="ICK125" s="43"/>
      <c r="ICL125" s="43"/>
      <c r="ICM125" s="43"/>
      <c r="ICN125" s="43"/>
      <c r="ICO125" s="43"/>
      <c r="ICP125" s="43"/>
      <c r="ICQ125" s="43"/>
      <c r="ICR125" s="43"/>
      <c r="ICS125" s="43"/>
      <c r="ICT125" s="43"/>
      <c r="ICU125" s="43"/>
      <c r="ICV125" s="43"/>
      <c r="ICW125" s="43"/>
      <c r="ICX125" s="43"/>
      <c r="ICY125" s="43"/>
      <c r="ICZ125" s="43"/>
      <c r="IDA125" s="43"/>
      <c r="IDB125" s="43"/>
      <c r="IDC125" s="43"/>
      <c r="IDD125" s="43"/>
      <c r="IDE125" s="43"/>
      <c r="IDF125" s="43"/>
      <c r="IDG125" s="43"/>
      <c r="IDH125" s="43"/>
      <c r="IDI125" s="43"/>
      <c r="IDJ125" s="43"/>
      <c r="IDK125" s="43"/>
      <c r="IDL125" s="43"/>
      <c r="IDM125" s="43"/>
      <c r="IDN125" s="43"/>
      <c r="IDO125" s="43"/>
      <c r="IDP125" s="43"/>
      <c r="IDQ125" s="43"/>
      <c r="IDR125" s="43"/>
      <c r="IDS125" s="43"/>
      <c r="IDT125" s="43"/>
      <c r="IDU125" s="43"/>
      <c r="IDV125" s="43"/>
      <c r="IDW125" s="43"/>
      <c r="IDX125" s="43"/>
      <c r="IDY125" s="43"/>
      <c r="IDZ125" s="43"/>
      <c r="IEA125" s="43"/>
      <c r="IEB125" s="43"/>
      <c r="IEC125" s="43"/>
      <c r="IED125" s="43"/>
      <c r="IEE125" s="43"/>
      <c r="IEF125" s="43"/>
      <c r="IEG125" s="43"/>
      <c r="IEH125" s="43"/>
      <c r="IEI125" s="43"/>
      <c r="IEJ125" s="43"/>
      <c r="IEK125" s="43"/>
      <c r="IEL125" s="43"/>
      <c r="IEM125" s="43"/>
      <c r="IEN125" s="43"/>
      <c r="IEO125" s="43"/>
      <c r="IEP125" s="43"/>
      <c r="IEQ125" s="43"/>
      <c r="IER125" s="43"/>
      <c r="IES125" s="43"/>
      <c r="IET125" s="43"/>
      <c r="IEU125" s="43"/>
      <c r="IEV125" s="43"/>
      <c r="IEW125" s="43"/>
      <c r="IEX125" s="43"/>
      <c r="IEY125" s="43"/>
      <c r="IEZ125" s="43"/>
      <c r="IFA125" s="43"/>
      <c r="IFB125" s="43"/>
      <c r="IFC125" s="43"/>
      <c r="IFD125" s="43"/>
      <c r="IFE125" s="43"/>
      <c r="IFF125" s="43"/>
      <c r="IFG125" s="43"/>
      <c r="IFH125" s="43"/>
      <c r="IFI125" s="43"/>
      <c r="IFJ125" s="43"/>
      <c r="IFK125" s="43"/>
      <c r="IFL125" s="43"/>
      <c r="IFM125" s="43"/>
      <c r="IFN125" s="43"/>
      <c r="IFO125" s="43"/>
      <c r="IFP125" s="43"/>
      <c r="IFQ125" s="43"/>
      <c r="IFR125" s="43"/>
      <c r="IFS125" s="43"/>
      <c r="IFT125" s="43"/>
      <c r="IFU125" s="43"/>
      <c r="IFV125" s="43"/>
      <c r="IFW125" s="43"/>
      <c r="IFX125" s="43"/>
      <c r="IFY125" s="43"/>
      <c r="IFZ125" s="43"/>
      <c r="IGA125" s="43"/>
      <c r="IGB125" s="43"/>
      <c r="IGC125" s="43"/>
      <c r="IGD125" s="43"/>
      <c r="IGE125" s="43"/>
      <c r="IGF125" s="43"/>
      <c r="IGG125" s="43"/>
      <c r="IGH125" s="43"/>
      <c r="IGI125" s="43"/>
      <c r="IGJ125" s="43"/>
      <c r="IGK125" s="43"/>
      <c r="IGL125" s="43"/>
      <c r="IGM125" s="43"/>
      <c r="IGN125" s="43"/>
      <c r="IGO125" s="43"/>
      <c r="IGP125" s="43"/>
      <c r="IGQ125" s="43"/>
      <c r="IGR125" s="43"/>
      <c r="IGS125" s="43"/>
      <c r="IGT125" s="43"/>
      <c r="IGU125" s="43"/>
      <c r="IGV125" s="43"/>
      <c r="IGW125" s="43"/>
      <c r="IGX125" s="43"/>
      <c r="IGY125" s="43"/>
      <c r="IGZ125" s="43"/>
      <c r="IHA125" s="43"/>
      <c r="IHB125" s="43"/>
      <c r="IHC125" s="43"/>
      <c r="IHD125" s="43"/>
      <c r="IHE125" s="43"/>
      <c r="IHF125" s="43"/>
      <c r="IHG125" s="43"/>
      <c r="IHH125" s="43"/>
      <c r="IHI125" s="43"/>
      <c r="IHJ125" s="43"/>
      <c r="IHK125" s="43"/>
      <c r="IHL125" s="43"/>
      <c r="IHM125" s="43"/>
      <c r="IHN125" s="43"/>
      <c r="IHO125" s="43"/>
      <c r="IHP125" s="43"/>
      <c r="IHQ125" s="43"/>
      <c r="IHR125" s="43"/>
      <c r="IHS125" s="43"/>
      <c r="IHT125" s="43"/>
      <c r="IHU125" s="43"/>
      <c r="IHV125" s="43"/>
      <c r="IHW125" s="43"/>
      <c r="IHX125" s="43"/>
      <c r="IHY125" s="43"/>
      <c r="IHZ125" s="43"/>
      <c r="IIA125" s="43"/>
      <c r="IIB125" s="43"/>
      <c r="IIC125" s="43"/>
      <c r="IID125" s="43"/>
      <c r="IIE125" s="43"/>
      <c r="IIF125" s="43"/>
      <c r="IIG125" s="43"/>
      <c r="IIH125" s="43"/>
      <c r="III125" s="43"/>
      <c r="IIJ125" s="43"/>
      <c r="IIK125" s="43"/>
      <c r="IIL125" s="43"/>
      <c r="IIM125" s="43"/>
      <c r="IIN125" s="43"/>
      <c r="IIO125" s="43"/>
      <c r="IIP125" s="43"/>
      <c r="IIQ125" s="43"/>
      <c r="IIR125" s="43"/>
      <c r="IIS125" s="43"/>
      <c r="IIT125" s="43"/>
      <c r="IIU125" s="43"/>
      <c r="IIV125" s="43"/>
      <c r="IIW125" s="43"/>
      <c r="IIX125" s="43"/>
      <c r="IIY125" s="43"/>
      <c r="IIZ125" s="43"/>
      <c r="IJA125" s="43"/>
      <c r="IJB125" s="43"/>
      <c r="IJC125" s="43"/>
      <c r="IJD125" s="43"/>
      <c r="IJE125" s="43"/>
      <c r="IJF125" s="43"/>
      <c r="IJG125" s="43"/>
      <c r="IJH125" s="43"/>
      <c r="IJI125" s="43"/>
      <c r="IJJ125" s="43"/>
      <c r="IJK125" s="43"/>
      <c r="IJL125" s="43"/>
      <c r="IJM125" s="43"/>
      <c r="IJN125" s="43"/>
      <c r="IJO125" s="43"/>
      <c r="IJP125" s="43"/>
      <c r="IJQ125" s="43"/>
      <c r="IJR125" s="43"/>
      <c r="IJS125" s="43"/>
      <c r="IJT125" s="43"/>
      <c r="IJU125" s="43"/>
      <c r="IJV125" s="43"/>
      <c r="IJW125" s="43"/>
      <c r="IJX125" s="43"/>
      <c r="IJY125" s="43"/>
      <c r="IJZ125" s="43"/>
      <c r="IKA125" s="43"/>
      <c r="IKB125" s="43"/>
      <c r="IKC125" s="43"/>
      <c r="IKD125" s="43"/>
      <c r="IKE125" s="43"/>
      <c r="IKF125" s="43"/>
      <c r="IKG125" s="43"/>
      <c r="IKH125" s="43"/>
      <c r="IKI125" s="43"/>
      <c r="IKJ125" s="43"/>
      <c r="IKK125" s="43"/>
      <c r="IKL125" s="43"/>
      <c r="IKM125" s="43"/>
      <c r="IKN125" s="43"/>
      <c r="IKO125" s="43"/>
      <c r="IKP125" s="43"/>
      <c r="IKQ125" s="43"/>
      <c r="IKR125" s="43"/>
      <c r="IKS125" s="43"/>
      <c r="IKT125" s="43"/>
      <c r="IKU125" s="43"/>
      <c r="IKV125" s="43"/>
      <c r="IKW125" s="43"/>
      <c r="IKX125" s="43"/>
      <c r="IKY125" s="43"/>
      <c r="IKZ125" s="43"/>
      <c r="ILA125" s="43"/>
      <c r="ILB125" s="43"/>
      <c r="ILC125" s="43"/>
      <c r="ILD125" s="43"/>
      <c r="ILE125" s="43"/>
      <c r="ILF125" s="43"/>
      <c r="ILG125" s="43"/>
      <c r="ILH125" s="43"/>
      <c r="ILI125" s="43"/>
      <c r="ILJ125" s="43"/>
      <c r="ILK125" s="43"/>
      <c r="ILL125" s="43"/>
      <c r="ILM125" s="43"/>
      <c r="ILN125" s="43"/>
      <c r="ILO125" s="43"/>
      <c r="ILP125" s="43"/>
      <c r="ILQ125" s="43"/>
      <c r="ILR125" s="43"/>
      <c r="ILS125" s="43"/>
      <c r="ILT125" s="43"/>
      <c r="ILU125" s="43"/>
      <c r="ILV125" s="43"/>
      <c r="ILW125" s="43"/>
      <c r="ILX125" s="43"/>
      <c r="ILY125" s="43"/>
      <c r="ILZ125" s="43"/>
      <c r="IMA125" s="43"/>
      <c r="IMB125" s="43"/>
      <c r="IMC125" s="43"/>
      <c r="IMD125" s="43"/>
      <c r="IME125" s="43"/>
      <c r="IMF125" s="43"/>
      <c r="IMG125" s="43"/>
      <c r="IMH125" s="43"/>
      <c r="IMI125" s="43"/>
      <c r="IMJ125" s="43"/>
      <c r="IMK125" s="43"/>
      <c r="IML125" s="43"/>
      <c r="IMM125" s="43"/>
      <c r="IMN125" s="43"/>
      <c r="IMO125" s="43"/>
      <c r="IMP125" s="43"/>
      <c r="IMQ125" s="43"/>
      <c r="IMR125" s="43"/>
      <c r="IMS125" s="43"/>
      <c r="IMT125" s="43"/>
      <c r="IMU125" s="43"/>
      <c r="IMV125" s="43"/>
      <c r="IMW125" s="43"/>
      <c r="IMX125" s="43"/>
      <c r="IMY125" s="43"/>
      <c r="IMZ125" s="43"/>
      <c r="INA125" s="43"/>
      <c r="INB125" s="43"/>
      <c r="INC125" s="43"/>
      <c r="IND125" s="43"/>
      <c r="INE125" s="43"/>
      <c r="INF125" s="43"/>
      <c r="ING125" s="43"/>
      <c r="INH125" s="43"/>
      <c r="INI125" s="43"/>
      <c r="INJ125" s="43"/>
      <c r="INK125" s="43"/>
      <c r="INL125" s="43"/>
      <c r="INM125" s="43"/>
      <c r="INN125" s="43"/>
      <c r="INO125" s="43"/>
      <c r="INP125" s="43"/>
      <c r="INQ125" s="43"/>
      <c r="INR125" s="43"/>
      <c r="INS125" s="43"/>
      <c r="INT125" s="43"/>
      <c r="INU125" s="43"/>
      <c r="INV125" s="43"/>
      <c r="INW125" s="43"/>
      <c r="INX125" s="43"/>
      <c r="INY125" s="43"/>
      <c r="INZ125" s="43"/>
      <c r="IOA125" s="43"/>
      <c r="IOB125" s="43"/>
      <c r="IOC125" s="43"/>
      <c r="IOD125" s="43"/>
      <c r="IOE125" s="43"/>
      <c r="IOF125" s="43"/>
      <c r="IOG125" s="43"/>
      <c r="IOH125" s="43"/>
      <c r="IOI125" s="43"/>
      <c r="IOJ125" s="43"/>
      <c r="IOK125" s="43"/>
      <c r="IOL125" s="43"/>
      <c r="IOM125" s="43"/>
      <c r="ION125" s="43"/>
      <c r="IOO125" s="43"/>
      <c r="IOP125" s="43"/>
      <c r="IOQ125" s="43"/>
      <c r="IOR125" s="43"/>
      <c r="IOS125" s="43"/>
      <c r="IOT125" s="43"/>
      <c r="IOU125" s="43"/>
      <c r="IOV125" s="43"/>
      <c r="IOW125" s="43"/>
      <c r="IOX125" s="43"/>
      <c r="IOY125" s="43"/>
      <c r="IOZ125" s="43"/>
      <c r="IPA125" s="43"/>
      <c r="IPB125" s="43"/>
      <c r="IPC125" s="43"/>
      <c r="IPD125" s="43"/>
      <c r="IPE125" s="43"/>
      <c r="IPF125" s="43"/>
      <c r="IPG125" s="43"/>
      <c r="IPH125" s="43"/>
      <c r="IPI125" s="43"/>
      <c r="IPJ125" s="43"/>
      <c r="IPK125" s="43"/>
      <c r="IPL125" s="43"/>
      <c r="IPM125" s="43"/>
      <c r="IPN125" s="43"/>
      <c r="IPO125" s="43"/>
      <c r="IPP125" s="43"/>
      <c r="IPQ125" s="43"/>
      <c r="IPR125" s="43"/>
      <c r="IPS125" s="43"/>
      <c r="IPT125" s="43"/>
      <c r="IPU125" s="43"/>
      <c r="IPV125" s="43"/>
      <c r="IPW125" s="43"/>
      <c r="IPX125" s="43"/>
      <c r="IPY125" s="43"/>
      <c r="IPZ125" s="43"/>
      <c r="IQA125" s="43"/>
      <c r="IQB125" s="43"/>
      <c r="IQC125" s="43"/>
      <c r="IQD125" s="43"/>
      <c r="IQE125" s="43"/>
      <c r="IQF125" s="43"/>
      <c r="IQG125" s="43"/>
      <c r="IQH125" s="43"/>
      <c r="IQI125" s="43"/>
      <c r="IQJ125" s="43"/>
      <c r="IQK125" s="43"/>
      <c r="IQL125" s="43"/>
      <c r="IQM125" s="43"/>
      <c r="IQN125" s="43"/>
      <c r="IQO125" s="43"/>
      <c r="IQP125" s="43"/>
      <c r="IQQ125" s="43"/>
      <c r="IQR125" s="43"/>
      <c r="IQS125" s="43"/>
      <c r="IQT125" s="43"/>
      <c r="IQU125" s="43"/>
      <c r="IQV125" s="43"/>
      <c r="IQW125" s="43"/>
      <c r="IQX125" s="43"/>
      <c r="IQY125" s="43"/>
      <c r="IQZ125" s="43"/>
      <c r="IRA125" s="43"/>
      <c r="IRB125" s="43"/>
      <c r="IRC125" s="43"/>
      <c r="IRD125" s="43"/>
      <c r="IRE125" s="43"/>
      <c r="IRF125" s="43"/>
      <c r="IRG125" s="43"/>
      <c r="IRH125" s="43"/>
      <c r="IRI125" s="43"/>
      <c r="IRJ125" s="43"/>
      <c r="IRK125" s="43"/>
      <c r="IRL125" s="43"/>
      <c r="IRM125" s="43"/>
      <c r="IRN125" s="43"/>
      <c r="IRO125" s="43"/>
      <c r="IRP125" s="43"/>
      <c r="IRQ125" s="43"/>
      <c r="IRR125" s="43"/>
      <c r="IRS125" s="43"/>
      <c r="IRT125" s="43"/>
      <c r="IRU125" s="43"/>
      <c r="IRV125" s="43"/>
      <c r="IRW125" s="43"/>
      <c r="IRX125" s="43"/>
      <c r="IRY125" s="43"/>
      <c r="IRZ125" s="43"/>
      <c r="ISA125" s="43"/>
      <c r="ISB125" s="43"/>
      <c r="ISC125" s="43"/>
      <c r="ISD125" s="43"/>
      <c r="ISE125" s="43"/>
      <c r="ISF125" s="43"/>
      <c r="ISG125" s="43"/>
      <c r="ISH125" s="43"/>
      <c r="ISI125" s="43"/>
      <c r="ISJ125" s="43"/>
      <c r="ISK125" s="43"/>
      <c r="ISL125" s="43"/>
      <c r="ISM125" s="43"/>
      <c r="ISN125" s="43"/>
      <c r="ISO125" s="43"/>
      <c r="ISP125" s="43"/>
      <c r="ISQ125" s="43"/>
      <c r="ISR125" s="43"/>
      <c r="ISS125" s="43"/>
      <c r="IST125" s="43"/>
      <c r="ISU125" s="43"/>
      <c r="ISV125" s="43"/>
      <c r="ISW125" s="43"/>
      <c r="ISX125" s="43"/>
      <c r="ISY125" s="43"/>
      <c r="ISZ125" s="43"/>
      <c r="ITA125" s="43"/>
      <c r="ITB125" s="43"/>
      <c r="ITC125" s="43"/>
      <c r="ITD125" s="43"/>
      <c r="ITE125" s="43"/>
      <c r="ITF125" s="43"/>
      <c r="ITG125" s="43"/>
      <c r="ITH125" s="43"/>
      <c r="ITI125" s="43"/>
      <c r="ITJ125" s="43"/>
      <c r="ITK125" s="43"/>
      <c r="ITL125" s="43"/>
      <c r="ITM125" s="43"/>
      <c r="ITN125" s="43"/>
      <c r="ITO125" s="43"/>
      <c r="ITP125" s="43"/>
      <c r="ITQ125" s="43"/>
      <c r="ITR125" s="43"/>
      <c r="ITS125" s="43"/>
      <c r="ITT125" s="43"/>
      <c r="ITU125" s="43"/>
      <c r="ITV125" s="43"/>
      <c r="ITW125" s="43"/>
      <c r="ITX125" s="43"/>
      <c r="ITY125" s="43"/>
      <c r="ITZ125" s="43"/>
      <c r="IUA125" s="43"/>
      <c r="IUB125" s="43"/>
      <c r="IUC125" s="43"/>
      <c r="IUD125" s="43"/>
      <c r="IUE125" s="43"/>
      <c r="IUF125" s="43"/>
      <c r="IUG125" s="43"/>
      <c r="IUH125" s="43"/>
      <c r="IUI125" s="43"/>
      <c r="IUJ125" s="43"/>
      <c r="IUK125" s="43"/>
      <c r="IUL125" s="43"/>
      <c r="IUM125" s="43"/>
      <c r="IUN125" s="43"/>
      <c r="IUO125" s="43"/>
      <c r="IUP125" s="43"/>
      <c r="IUQ125" s="43"/>
      <c r="IUR125" s="43"/>
      <c r="IUS125" s="43"/>
      <c r="IUT125" s="43"/>
      <c r="IUU125" s="43"/>
      <c r="IUV125" s="43"/>
      <c r="IUW125" s="43"/>
      <c r="IUX125" s="43"/>
      <c r="IUY125" s="43"/>
      <c r="IUZ125" s="43"/>
      <c r="IVA125" s="43"/>
      <c r="IVB125" s="43"/>
      <c r="IVC125" s="43"/>
      <c r="IVD125" s="43"/>
      <c r="IVE125" s="43"/>
      <c r="IVF125" s="43"/>
      <c r="IVG125" s="43"/>
      <c r="IVH125" s="43"/>
      <c r="IVI125" s="43"/>
      <c r="IVJ125" s="43"/>
      <c r="IVK125" s="43"/>
      <c r="IVL125" s="43"/>
      <c r="IVM125" s="43"/>
      <c r="IVN125" s="43"/>
      <c r="IVO125" s="43"/>
      <c r="IVP125" s="43"/>
      <c r="IVQ125" s="43"/>
      <c r="IVR125" s="43"/>
      <c r="IVS125" s="43"/>
      <c r="IVT125" s="43"/>
      <c r="IVU125" s="43"/>
      <c r="IVV125" s="43"/>
      <c r="IVW125" s="43"/>
      <c r="IVX125" s="43"/>
      <c r="IVY125" s="43"/>
      <c r="IVZ125" s="43"/>
      <c r="IWA125" s="43"/>
      <c r="IWB125" s="43"/>
      <c r="IWC125" s="43"/>
      <c r="IWD125" s="43"/>
      <c r="IWE125" s="43"/>
      <c r="IWF125" s="43"/>
      <c r="IWG125" s="43"/>
      <c r="IWH125" s="43"/>
      <c r="IWI125" s="43"/>
      <c r="IWJ125" s="43"/>
      <c r="IWK125" s="43"/>
      <c r="IWL125" s="43"/>
      <c r="IWM125" s="43"/>
      <c r="IWN125" s="43"/>
      <c r="IWO125" s="43"/>
      <c r="IWP125" s="43"/>
      <c r="IWQ125" s="43"/>
      <c r="IWR125" s="43"/>
      <c r="IWS125" s="43"/>
      <c r="IWT125" s="43"/>
      <c r="IWU125" s="43"/>
      <c r="IWV125" s="43"/>
      <c r="IWW125" s="43"/>
      <c r="IWX125" s="43"/>
      <c r="IWY125" s="43"/>
      <c r="IWZ125" s="43"/>
      <c r="IXA125" s="43"/>
      <c r="IXB125" s="43"/>
      <c r="IXC125" s="43"/>
      <c r="IXD125" s="43"/>
      <c r="IXE125" s="43"/>
      <c r="IXF125" s="43"/>
      <c r="IXG125" s="43"/>
      <c r="IXH125" s="43"/>
      <c r="IXI125" s="43"/>
      <c r="IXJ125" s="43"/>
      <c r="IXK125" s="43"/>
      <c r="IXL125" s="43"/>
      <c r="IXM125" s="43"/>
      <c r="IXN125" s="43"/>
      <c r="IXO125" s="43"/>
      <c r="IXP125" s="43"/>
      <c r="IXQ125" s="43"/>
      <c r="IXR125" s="43"/>
      <c r="IXS125" s="43"/>
      <c r="IXT125" s="43"/>
      <c r="IXU125" s="43"/>
      <c r="IXV125" s="43"/>
      <c r="IXW125" s="43"/>
      <c r="IXX125" s="43"/>
      <c r="IXY125" s="43"/>
      <c r="IXZ125" s="43"/>
      <c r="IYA125" s="43"/>
      <c r="IYB125" s="43"/>
      <c r="IYC125" s="43"/>
      <c r="IYD125" s="43"/>
      <c r="IYE125" s="43"/>
      <c r="IYF125" s="43"/>
      <c r="IYG125" s="43"/>
      <c r="IYH125" s="43"/>
      <c r="IYI125" s="43"/>
      <c r="IYJ125" s="43"/>
      <c r="IYK125" s="43"/>
      <c r="IYL125" s="43"/>
      <c r="IYM125" s="43"/>
      <c r="IYN125" s="43"/>
      <c r="IYO125" s="43"/>
      <c r="IYP125" s="43"/>
      <c r="IYQ125" s="43"/>
      <c r="IYR125" s="43"/>
      <c r="IYS125" s="43"/>
      <c r="IYT125" s="43"/>
      <c r="IYU125" s="43"/>
      <c r="IYV125" s="43"/>
      <c r="IYW125" s="43"/>
      <c r="IYX125" s="43"/>
      <c r="IYY125" s="43"/>
      <c r="IYZ125" s="43"/>
      <c r="IZA125" s="43"/>
      <c r="IZB125" s="43"/>
      <c r="IZC125" s="43"/>
      <c r="IZD125" s="43"/>
      <c r="IZE125" s="43"/>
      <c r="IZF125" s="43"/>
      <c r="IZG125" s="43"/>
      <c r="IZH125" s="43"/>
      <c r="IZI125" s="43"/>
      <c r="IZJ125" s="43"/>
      <c r="IZK125" s="43"/>
      <c r="IZL125" s="43"/>
      <c r="IZM125" s="43"/>
      <c r="IZN125" s="43"/>
      <c r="IZO125" s="43"/>
      <c r="IZP125" s="43"/>
      <c r="IZQ125" s="43"/>
      <c r="IZR125" s="43"/>
      <c r="IZS125" s="43"/>
      <c r="IZT125" s="43"/>
      <c r="IZU125" s="43"/>
      <c r="IZV125" s="43"/>
      <c r="IZW125" s="43"/>
      <c r="IZX125" s="43"/>
      <c r="IZY125" s="43"/>
      <c r="IZZ125" s="43"/>
      <c r="JAA125" s="43"/>
      <c r="JAB125" s="43"/>
      <c r="JAC125" s="43"/>
      <c r="JAD125" s="43"/>
      <c r="JAE125" s="43"/>
      <c r="JAF125" s="43"/>
      <c r="JAG125" s="43"/>
      <c r="JAH125" s="43"/>
      <c r="JAI125" s="43"/>
      <c r="JAJ125" s="43"/>
      <c r="JAK125" s="43"/>
      <c r="JAL125" s="43"/>
      <c r="JAM125" s="43"/>
      <c r="JAN125" s="43"/>
      <c r="JAO125" s="43"/>
      <c r="JAP125" s="43"/>
      <c r="JAQ125" s="43"/>
      <c r="JAR125" s="43"/>
      <c r="JAS125" s="43"/>
      <c r="JAT125" s="43"/>
      <c r="JAU125" s="43"/>
      <c r="JAV125" s="43"/>
      <c r="JAW125" s="43"/>
      <c r="JAX125" s="43"/>
      <c r="JAY125" s="43"/>
      <c r="JAZ125" s="43"/>
      <c r="JBA125" s="43"/>
      <c r="JBB125" s="43"/>
      <c r="JBC125" s="43"/>
      <c r="JBD125" s="43"/>
      <c r="JBE125" s="43"/>
      <c r="JBF125" s="43"/>
      <c r="JBG125" s="43"/>
      <c r="JBH125" s="43"/>
      <c r="JBI125" s="43"/>
      <c r="JBJ125" s="43"/>
      <c r="JBK125" s="43"/>
      <c r="JBL125" s="43"/>
      <c r="JBM125" s="43"/>
      <c r="JBN125" s="43"/>
      <c r="JBO125" s="43"/>
      <c r="JBP125" s="43"/>
      <c r="JBQ125" s="43"/>
      <c r="JBR125" s="43"/>
      <c r="JBS125" s="43"/>
      <c r="JBT125" s="43"/>
      <c r="JBU125" s="43"/>
      <c r="JBV125" s="43"/>
      <c r="JBW125" s="43"/>
      <c r="JBX125" s="43"/>
      <c r="JBY125" s="43"/>
      <c r="JBZ125" s="43"/>
      <c r="JCA125" s="43"/>
      <c r="JCB125" s="43"/>
      <c r="JCC125" s="43"/>
      <c r="JCD125" s="43"/>
      <c r="JCE125" s="43"/>
      <c r="JCF125" s="43"/>
      <c r="JCG125" s="43"/>
      <c r="JCH125" s="43"/>
      <c r="JCI125" s="43"/>
      <c r="JCJ125" s="43"/>
      <c r="JCK125" s="43"/>
      <c r="JCL125" s="43"/>
      <c r="JCM125" s="43"/>
      <c r="JCN125" s="43"/>
      <c r="JCO125" s="43"/>
      <c r="JCP125" s="43"/>
      <c r="JCQ125" s="43"/>
      <c r="JCR125" s="43"/>
      <c r="JCS125" s="43"/>
      <c r="JCT125" s="43"/>
      <c r="JCU125" s="43"/>
      <c r="JCV125" s="43"/>
      <c r="JCW125" s="43"/>
      <c r="JCX125" s="43"/>
      <c r="JCY125" s="43"/>
      <c r="JCZ125" s="43"/>
      <c r="JDA125" s="43"/>
      <c r="JDB125" s="43"/>
      <c r="JDC125" s="43"/>
      <c r="JDD125" s="43"/>
      <c r="JDE125" s="43"/>
      <c r="JDF125" s="43"/>
      <c r="JDG125" s="43"/>
      <c r="JDH125" s="43"/>
      <c r="JDI125" s="43"/>
      <c r="JDJ125" s="43"/>
      <c r="JDK125" s="43"/>
      <c r="JDL125" s="43"/>
      <c r="JDM125" s="43"/>
      <c r="JDN125" s="43"/>
      <c r="JDO125" s="43"/>
      <c r="JDP125" s="43"/>
      <c r="JDQ125" s="43"/>
      <c r="JDR125" s="43"/>
      <c r="JDS125" s="43"/>
      <c r="JDT125" s="43"/>
      <c r="JDU125" s="43"/>
      <c r="JDV125" s="43"/>
      <c r="JDW125" s="43"/>
      <c r="JDX125" s="43"/>
      <c r="JDY125" s="43"/>
      <c r="JDZ125" s="43"/>
      <c r="JEA125" s="43"/>
      <c r="JEB125" s="43"/>
      <c r="JEC125" s="43"/>
      <c r="JED125" s="43"/>
      <c r="JEE125" s="43"/>
      <c r="JEF125" s="43"/>
      <c r="JEG125" s="43"/>
      <c r="JEH125" s="43"/>
      <c r="JEI125" s="43"/>
      <c r="JEJ125" s="43"/>
      <c r="JEK125" s="43"/>
      <c r="JEL125" s="43"/>
      <c r="JEM125" s="43"/>
      <c r="JEN125" s="43"/>
      <c r="JEO125" s="43"/>
      <c r="JEP125" s="43"/>
      <c r="JEQ125" s="43"/>
      <c r="JER125" s="43"/>
      <c r="JES125" s="43"/>
      <c r="JET125" s="43"/>
      <c r="JEU125" s="43"/>
      <c r="JEV125" s="43"/>
      <c r="JEW125" s="43"/>
      <c r="JEX125" s="43"/>
      <c r="JEY125" s="43"/>
      <c r="JEZ125" s="43"/>
      <c r="JFA125" s="43"/>
      <c r="JFB125" s="43"/>
      <c r="JFC125" s="43"/>
      <c r="JFD125" s="43"/>
      <c r="JFE125" s="43"/>
      <c r="JFF125" s="43"/>
      <c r="JFG125" s="43"/>
      <c r="JFH125" s="43"/>
      <c r="JFI125" s="43"/>
      <c r="JFJ125" s="43"/>
      <c r="JFK125" s="43"/>
      <c r="JFL125" s="43"/>
      <c r="JFM125" s="43"/>
      <c r="JFN125" s="43"/>
      <c r="JFO125" s="43"/>
      <c r="JFP125" s="43"/>
      <c r="JFQ125" s="43"/>
      <c r="JFR125" s="43"/>
      <c r="JFS125" s="43"/>
      <c r="JFT125" s="43"/>
      <c r="JFU125" s="43"/>
      <c r="JFV125" s="43"/>
      <c r="JFW125" s="43"/>
      <c r="JFX125" s="43"/>
      <c r="JFY125" s="43"/>
      <c r="JFZ125" s="43"/>
      <c r="JGA125" s="43"/>
      <c r="JGB125" s="43"/>
      <c r="JGC125" s="43"/>
      <c r="JGD125" s="43"/>
      <c r="JGE125" s="43"/>
      <c r="JGF125" s="43"/>
      <c r="JGG125" s="43"/>
      <c r="JGH125" s="43"/>
      <c r="JGI125" s="43"/>
      <c r="JGJ125" s="43"/>
      <c r="JGK125" s="43"/>
      <c r="JGL125" s="43"/>
      <c r="JGM125" s="43"/>
      <c r="JGN125" s="43"/>
      <c r="JGO125" s="43"/>
      <c r="JGP125" s="43"/>
      <c r="JGQ125" s="43"/>
      <c r="JGR125" s="43"/>
      <c r="JGS125" s="43"/>
      <c r="JGT125" s="43"/>
      <c r="JGU125" s="43"/>
      <c r="JGV125" s="43"/>
      <c r="JGW125" s="43"/>
      <c r="JGX125" s="43"/>
      <c r="JGY125" s="43"/>
      <c r="JGZ125" s="43"/>
      <c r="JHA125" s="43"/>
      <c r="JHB125" s="43"/>
      <c r="JHC125" s="43"/>
      <c r="JHD125" s="43"/>
      <c r="JHE125" s="43"/>
      <c r="JHF125" s="43"/>
      <c r="JHG125" s="43"/>
      <c r="JHH125" s="43"/>
      <c r="JHI125" s="43"/>
      <c r="JHJ125" s="43"/>
      <c r="JHK125" s="43"/>
      <c r="JHL125" s="43"/>
      <c r="JHM125" s="43"/>
      <c r="JHN125" s="43"/>
      <c r="JHO125" s="43"/>
      <c r="JHP125" s="43"/>
      <c r="JHQ125" s="43"/>
      <c r="JHR125" s="43"/>
      <c r="JHS125" s="43"/>
      <c r="JHT125" s="43"/>
      <c r="JHU125" s="43"/>
      <c r="JHV125" s="43"/>
      <c r="JHW125" s="43"/>
      <c r="JHX125" s="43"/>
      <c r="JHY125" s="43"/>
      <c r="JHZ125" s="43"/>
      <c r="JIA125" s="43"/>
      <c r="JIB125" s="43"/>
      <c r="JIC125" s="43"/>
      <c r="JID125" s="43"/>
      <c r="JIE125" s="43"/>
      <c r="JIF125" s="43"/>
      <c r="JIG125" s="43"/>
      <c r="JIH125" s="43"/>
      <c r="JII125" s="43"/>
      <c r="JIJ125" s="43"/>
      <c r="JIK125" s="43"/>
      <c r="JIL125" s="43"/>
      <c r="JIM125" s="43"/>
      <c r="JIN125" s="43"/>
      <c r="JIO125" s="43"/>
      <c r="JIP125" s="43"/>
      <c r="JIQ125" s="43"/>
      <c r="JIR125" s="43"/>
      <c r="JIS125" s="43"/>
      <c r="JIT125" s="43"/>
      <c r="JIU125" s="43"/>
      <c r="JIV125" s="43"/>
      <c r="JIW125" s="43"/>
      <c r="JIX125" s="43"/>
      <c r="JIY125" s="43"/>
      <c r="JIZ125" s="43"/>
      <c r="JJA125" s="43"/>
      <c r="JJB125" s="43"/>
      <c r="JJC125" s="43"/>
      <c r="JJD125" s="43"/>
      <c r="JJE125" s="43"/>
      <c r="JJF125" s="43"/>
      <c r="JJG125" s="43"/>
      <c r="JJH125" s="43"/>
      <c r="JJI125" s="43"/>
      <c r="JJJ125" s="43"/>
      <c r="JJK125" s="43"/>
      <c r="JJL125" s="43"/>
      <c r="JJM125" s="43"/>
      <c r="JJN125" s="43"/>
      <c r="JJO125" s="43"/>
      <c r="JJP125" s="43"/>
      <c r="JJQ125" s="43"/>
      <c r="JJR125" s="43"/>
      <c r="JJS125" s="43"/>
      <c r="JJT125" s="43"/>
      <c r="JJU125" s="43"/>
      <c r="JJV125" s="43"/>
      <c r="JJW125" s="43"/>
      <c r="JJX125" s="43"/>
      <c r="JJY125" s="43"/>
      <c r="JJZ125" s="43"/>
      <c r="JKA125" s="43"/>
      <c r="JKB125" s="43"/>
      <c r="JKC125" s="43"/>
      <c r="JKD125" s="43"/>
      <c r="JKE125" s="43"/>
      <c r="JKF125" s="43"/>
      <c r="JKG125" s="43"/>
      <c r="JKH125" s="43"/>
      <c r="JKI125" s="43"/>
      <c r="JKJ125" s="43"/>
      <c r="JKK125" s="43"/>
      <c r="JKL125" s="43"/>
      <c r="JKM125" s="43"/>
      <c r="JKN125" s="43"/>
      <c r="JKO125" s="43"/>
      <c r="JKP125" s="43"/>
      <c r="JKQ125" s="43"/>
      <c r="JKR125" s="43"/>
      <c r="JKS125" s="43"/>
      <c r="JKT125" s="43"/>
      <c r="JKU125" s="43"/>
      <c r="JKV125" s="43"/>
      <c r="JKW125" s="43"/>
      <c r="JKX125" s="43"/>
      <c r="JKY125" s="43"/>
      <c r="JKZ125" s="43"/>
      <c r="JLA125" s="43"/>
      <c r="JLB125" s="43"/>
      <c r="JLC125" s="43"/>
      <c r="JLD125" s="43"/>
      <c r="JLE125" s="43"/>
      <c r="JLF125" s="43"/>
      <c r="JLG125" s="43"/>
      <c r="JLH125" s="43"/>
      <c r="JLI125" s="43"/>
      <c r="JLJ125" s="43"/>
      <c r="JLK125" s="43"/>
      <c r="JLL125" s="43"/>
      <c r="JLM125" s="43"/>
      <c r="JLN125" s="43"/>
      <c r="JLO125" s="43"/>
      <c r="JLP125" s="43"/>
      <c r="JLQ125" s="43"/>
      <c r="JLR125" s="43"/>
      <c r="JLS125" s="43"/>
      <c r="JLT125" s="43"/>
      <c r="JLU125" s="43"/>
      <c r="JLV125" s="43"/>
      <c r="JLW125" s="43"/>
      <c r="JLX125" s="43"/>
      <c r="JLY125" s="43"/>
      <c r="JLZ125" s="43"/>
      <c r="JMA125" s="43"/>
      <c r="JMB125" s="43"/>
      <c r="JMC125" s="43"/>
      <c r="JMD125" s="43"/>
      <c r="JME125" s="43"/>
      <c r="JMF125" s="43"/>
      <c r="JMG125" s="43"/>
      <c r="JMH125" s="43"/>
      <c r="JMI125" s="43"/>
      <c r="JMJ125" s="43"/>
      <c r="JMK125" s="43"/>
      <c r="JML125" s="43"/>
      <c r="JMM125" s="43"/>
      <c r="JMN125" s="43"/>
      <c r="JMO125" s="43"/>
      <c r="JMP125" s="43"/>
      <c r="JMQ125" s="43"/>
      <c r="JMR125" s="43"/>
      <c r="JMS125" s="43"/>
      <c r="JMT125" s="43"/>
      <c r="JMU125" s="43"/>
      <c r="JMV125" s="43"/>
      <c r="JMW125" s="43"/>
      <c r="JMX125" s="43"/>
      <c r="JMY125" s="43"/>
      <c r="JMZ125" s="43"/>
      <c r="JNA125" s="43"/>
      <c r="JNB125" s="43"/>
      <c r="JNC125" s="43"/>
      <c r="JND125" s="43"/>
      <c r="JNE125" s="43"/>
      <c r="JNF125" s="43"/>
      <c r="JNG125" s="43"/>
      <c r="JNH125" s="43"/>
      <c r="JNI125" s="43"/>
      <c r="JNJ125" s="43"/>
      <c r="JNK125" s="43"/>
      <c r="JNL125" s="43"/>
      <c r="JNM125" s="43"/>
      <c r="JNN125" s="43"/>
      <c r="JNO125" s="43"/>
      <c r="JNP125" s="43"/>
      <c r="JNQ125" s="43"/>
      <c r="JNR125" s="43"/>
      <c r="JNS125" s="43"/>
      <c r="JNT125" s="43"/>
      <c r="JNU125" s="43"/>
      <c r="JNV125" s="43"/>
      <c r="JNW125" s="43"/>
      <c r="JNX125" s="43"/>
      <c r="JNY125" s="43"/>
      <c r="JNZ125" s="43"/>
      <c r="JOA125" s="43"/>
      <c r="JOB125" s="43"/>
      <c r="JOC125" s="43"/>
      <c r="JOD125" s="43"/>
      <c r="JOE125" s="43"/>
      <c r="JOF125" s="43"/>
      <c r="JOG125" s="43"/>
      <c r="JOH125" s="43"/>
      <c r="JOI125" s="43"/>
      <c r="JOJ125" s="43"/>
      <c r="JOK125" s="43"/>
      <c r="JOL125" s="43"/>
      <c r="JOM125" s="43"/>
      <c r="JON125" s="43"/>
      <c r="JOO125" s="43"/>
      <c r="JOP125" s="43"/>
      <c r="JOQ125" s="43"/>
      <c r="JOR125" s="43"/>
      <c r="JOS125" s="43"/>
      <c r="JOT125" s="43"/>
      <c r="JOU125" s="43"/>
      <c r="JOV125" s="43"/>
      <c r="JOW125" s="43"/>
      <c r="JOX125" s="43"/>
      <c r="JOY125" s="43"/>
      <c r="JOZ125" s="43"/>
      <c r="JPA125" s="43"/>
      <c r="JPB125" s="43"/>
      <c r="JPC125" s="43"/>
      <c r="JPD125" s="43"/>
      <c r="JPE125" s="43"/>
      <c r="JPF125" s="43"/>
      <c r="JPG125" s="43"/>
      <c r="JPH125" s="43"/>
      <c r="JPI125" s="43"/>
      <c r="JPJ125" s="43"/>
      <c r="JPK125" s="43"/>
      <c r="JPL125" s="43"/>
      <c r="JPM125" s="43"/>
      <c r="JPN125" s="43"/>
      <c r="JPO125" s="43"/>
      <c r="JPP125" s="43"/>
      <c r="JPQ125" s="43"/>
      <c r="JPR125" s="43"/>
      <c r="JPS125" s="43"/>
      <c r="JPT125" s="43"/>
      <c r="JPU125" s="43"/>
      <c r="JPV125" s="43"/>
      <c r="JPW125" s="43"/>
      <c r="JPX125" s="43"/>
      <c r="JPY125" s="43"/>
      <c r="JPZ125" s="43"/>
      <c r="JQA125" s="43"/>
      <c r="JQB125" s="43"/>
      <c r="JQC125" s="43"/>
      <c r="JQD125" s="43"/>
      <c r="JQE125" s="43"/>
      <c r="JQF125" s="43"/>
      <c r="JQG125" s="43"/>
      <c r="JQH125" s="43"/>
      <c r="JQI125" s="43"/>
      <c r="JQJ125" s="43"/>
      <c r="JQK125" s="43"/>
      <c r="JQL125" s="43"/>
      <c r="JQM125" s="43"/>
      <c r="JQN125" s="43"/>
      <c r="JQO125" s="43"/>
      <c r="JQP125" s="43"/>
      <c r="JQQ125" s="43"/>
      <c r="JQR125" s="43"/>
      <c r="JQS125" s="43"/>
      <c r="JQT125" s="43"/>
      <c r="JQU125" s="43"/>
      <c r="JQV125" s="43"/>
      <c r="JQW125" s="43"/>
      <c r="JQX125" s="43"/>
      <c r="JQY125" s="43"/>
      <c r="JQZ125" s="43"/>
      <c r="JRA125" s="43"/>
      <c r="JRB125" s="43"/>
      <c r="JRC125" s="43"/>
      <c r="JRD125" s="43"/>
      <c r="JRE125" s="43"/>
      <c r="JRF125" s="43"/>
      <c r="JRG125" s="43"/>
      <c r="JRH125" s="43"/>
      <c r="JRI125" s="43"/>
      <c r="JRJ125" s="43"/>
      <c r="JRK125" s="43"/>
      <c r="JRL125" s="43"/>
      <c r="JRM125" s="43"/>
      <c r="JRN125" s="43"/>
      <c r="JRO125" s="43"/>
      <c r="JRP125" s="43"/>
      <c r="JRQ125" s="43"/>
      <c r="JRR125" s="43"/>
      <c r="JRS125" s="43"/>
      <c r="JRT125" s="43"/>
      <c r="JRU125" s="43"/>
      <c r="JRV125" s="43"/>
      <c r="JRW125" s="43"/>
      <c r="JRX125" s="43"/>
      <c r="JRY125" s="43"/>
      <c r="JRZ125" s="43"/>
      <c r="JSA125" s="43"/>
      <c r="JSB125" s="43"/>
      <c r="JSC125" s="43"/>
      <c r="JSD125" s="43"/>
      <c r="JSE125" s="43"/>
      <c r="JSF125" s="43"/>
      <c r="JSG125" s="43"/>
      <c r="JSH125" s="43"/>
      <c r="JSI125" s="43"/>
      <c r="JSJ125" s="43"/>
      <c r="JSK125" s="43"/>
      <c r="JSL125" s="43"/>
      <c r="JSM125" s="43"/>
      <c r="JSN125" s="43"/>
      <c r="JSO125" s="43"/>
      <c r="JSP125" s="43"/>
      <c r="JSQ125" s="43"/>
      <c r="JSR125" s="43"/>
      <c r="JSS125" s="43"/>
      <c r="JST125" s="43"/>
      <c r="JSU125" s="43"/>
      <c r="JSV125" s="43"/>
      <c r="JSW125" s="43"/>
      <c r="JSX125" s="43"/>
      <c r="JSY125" s="43"/>
      <c r="JSZ125" s="43"/>
      <c r="JTA125" s="43"/>
      <c r="JTB125" s="43"/>
      <c r="JTC125" s="43"/>
      <c r="JTD125" s="43"/>
      <c r="JTE125" s="43"/>
      <c r="JTF125" s="43"/>
      <c r="JTG125" s="43"/>
      <c r="JTH125" s="43"/>
      <c r="JTI125" s="43"/>
      <c r="JTJ125" s="43"/>
      <c r="JTK125" s="43"/>
      <c r="JTL125" s="43"/>
      <c r="JTM125" s="43"/>
      <c r="JTN125" s="43"/>
      <c r="JTO125" s="43"/>
      <c r="JTP125" s="43"/>
      <c r="JTQ125" s="43"/>
      <c r="JTR125" s="43"/>
      <c r="JTS125" s="43"/>
      <c r="JTT125" s="43"/>
      <c r="JTU125" s="43"/>
      <c r="JTV125" s="43"/>
      <c r="JTW125" s="43"/>
      <c r="JTX125" s="43"/>
      <c r="JTY125" s="43"/>
      <c r="JTZ125" s="43"/>
      <c r="JUA125" s="43"/>
      <c r="JUB125" s="43"/>
      <c r="JUC125" s="43"/>
      <c r="JUD125" s="43"/>
      <c r="JUE125" s="43"/>
      <c r="JUF125" s="43"/>
      <c r="JUG125" s="43"/>
      <c r="JUH125" s="43"/>
      <c r="JUI125" s="43"/>
      <c r="JUJ125" s="43"/>
      <c r="JUK125" s="43"/>
      <c r="JUL125" s="43"/>
      <c r="JUM125" s="43"/>
      <c r="JUN125" s="43"/>
      <c r="JUO125" s="43"/>
      <c r="JUP125" s="43"/>
      <c r="JUQ125" s="43"/>
      <c r="JUR125" s="43"/>
      <c r="JUS125" s="43"/>
      <c r="JUT125" s="43"/>
      <c r="JUU125" s="43"/>
      <c r="JUV125" s="43"/>
      <c r="JUW125" s="43"/>
      <c r="JUX125" s="43"/>
      <c r="JUY125" s="43"/>
      <c r="JUZ125" s="43"/>
      <c r="JVA125" s="43"/>
      <c r="JVB125" s="43"/>
      <c r="JVC125" s="43"/>
      <c r="JVD125" s="43"/>
      <c r="JVE125" s="43"/>
      <c r="JVF125" s="43"/>
      <c r="JVG125" s="43"/>
      <c r="JVH125" s="43"/>
      <c r="JVI125" s="43"/>
      <c r="JVJ125" s="43"/>
      <c r="JVK125" s="43"/>
      <c r="JVL125" s="43"/>
      <c r="JVM125" s="43"/>
      <c r="JVN125" s="43"/>
      <c r="JVO125" s="43"/>
      <c r="JVP125" s="43"/>
      <c r="JVQ125" s="43"/>
      <c r="JVR125" s="43"/>
      <c r="JVS125" s="43"/>
      <c r="JVT125" s="43"/>
      <c r="JVU125" s="43"/>
      <c r="JVV125" s="43"/>
      <c r="JVW125" s="43"/>
      <c r="JVX125" s="43"/>
      <c r="JVY125" s="43"/>
      <c r="JVZ125" s="43"/>
      <c r="JWA125" s="43"/>
      <c r="JWB125" s="43"/>
      <c r="JWC125" s="43"/>
      <c r="JWD125" s="43"/>
      <c r="JWE125" s="43"/>
      <c r="JWF125" s="43"/>
      <c r="JWG125" s="43"/>
      <c r="JWH125" s="43"/>
      <c r="JWI125" s="43"/>
      <c r="JWJ125" s="43"/>
      <c r="JWK125" s="43"/>
      <c r="JWL125" s="43"/>
      <c r="JWM125" s="43"/>
      <c r="JWN125" s="43"/>
      <c r="JWO125" s="43"/>
      <c r="JWP125" s="43"/>
      <c r="JWQ125" s="43"/>
      <c r="JWR125" s="43"/>
      <c r="JWS125" s="43"/>
      <c r="JWT125" s="43"/>
      <c r="JWU125" s="43"/>
      <c r="JWV125" s="43"/>
      <c r="JWW125" s="43"/>
      <c r="JWX125" s="43"/>
      <c r="JWY125" s="43"/>
      <c r="JWZ125" s="43"/>
      <c r="JXA125" s="43"/>
      <c r="JXB125" s="43"/>
      <c r="JXC125" s="43"/>
      <c r="JXD125" s="43"/>
      <c r="JXE125" s="43"/>
      <c r="JXF125" s="43"/>
      <c r="JXG125" s="43"/>
      <c r="JXH125" s="43"/>
      <c r="JXI125" s="43"/>
      <c r="JXJ125" s="43"/>
      <c r="JXK125" s="43"/>
      <c r="JXL125" s="43"/>
      <c r="JXM125" s="43"/>
      <c r="JXN125" s="43"/>
      <c r="JXO125" s="43"/>
      <c r="JXP125" s="43"/>
      <c r="JXQ125" s="43"/>
      <c r="JXR125" s="43"/>
      <c r="JXS125" s="43"/>
      <c r="JXT125" s="43"/>
      <c r="JXU125" s="43"/>
      <c r="JXV125" s="43"/>
      <c r="JXW125" s="43"/>
      <c r="JXX125" s="43"/>
      <c r="JXY125" s="43"/>
      <c r="JXZ125" s="43"/>
      <c r="JYA125" s="43"/>
      <c r="JYB125" s="43"/>
      <c r="JYC125" s="43"/>
      <c r="JYD125" s="43"/>
      <c r="JYE125" s="43"/>
      <c r="JYF125" s="43"/>
      <c r="JYG125" s="43"/>
      <c r="JYH125" s="43"/>
      <c r="JYI125" s="43"/>
      <c r="JYJ125" s="43"/>
      <c r="JYK125" s="43"/>
      <c r="JYL125" s="43"/>
      <c r="JYM125" s="43"/>
      <c r="JYN125" s="43"/>
      <c r="JYO125" s="43"/>
      <c r="JYP125" s="43"/>
      <c r="JYQ125" s="43"/>
      <c r="JYR125" s="43"/>
      <c r="JYS125" s="43"/>
      <c r="JYT125" s="43"/>
      <c r="JYU125" s="43"/>
      <c r="JYV125" s="43"/>
      <c r="JYW125" s="43"/>
      <c r="JYX125" s="43"/>
      <c r="JYY125" s="43"/>
      <c r="JYZ125" s="43"/>
      <c r="JZA125" s="43"/>
      <c r="JZB125" s="43"/>
      <c r="JZC125" s="43"/>
      <c r="JZD125" s="43"/>
      <c r="JZE125" s="43"/>
      <c r="JZF125" s="43"/>
      <c r="JZG125" s="43"/>
      <c r="JZH125" s="43"/>
      <c r="JZI125" s="43"/>
      <c r="JZJ125" s="43"/>
      <c r="JZK125" s="43"/>
      <c r="JZL125" s="43"/>
      <c r="JZM125" s="43"/>
      <c r="JZN125" s="43"/>
      <c r="JZO125" s="43"/>
      <c r="JZP125" s="43"/>
      <c r="JZQ125" s="43"/>
      <c r="JZR125" s="43"/>
      <c r="JZS125" s="43"/>
      <c r="JZT125" s="43"/>
      <c r="JZU125" s="43"/>
      <c r="JZV125" s="43"/>
      <c r="JZW125" s="43"/>
      <c r="JZX125" s="43"/>
      <c r="JZY125" s="43"/>
      <c r="JZZ125" s="43"/>
      <c r="KAA125" s="43"/>
      <c r="KAB125" s="43"/>
      <c r="KAC125" s="43"/>
      <c r="KAD125" s="43"/>
      <c r="KAE125" s="43"/>
      <c r="KAF125" s="43"/>
      <c r="KAG125" s="43"/>
      <c r="KAH125" s="43"/>
      <c r="KAI125" s="43"/>
      <c r="KAJ125" s="43"/>
      <c r="KAK125" s="43"/>
      <c r="KAL125" s="43"/>
      <c r="KAM125" s="43"/>
      <c r="KAN125" s="43"/>
      <c r="KAO125" s="43"/>
      <c r="KAP125" s="43"/>
      <c r="KAQ125" s="43"/>
      <c r="KAR125" s="43"/>
      <c r="KAS125" s="43"/>
      <c r="KAT125" s="43"/>
      <c r="KAU125" s="43"/>
      <c r="KAV125" s="43"/>
      <c r="KAW125" s="43"/>
      <c r="KAX125" s="43"/>
      <c r="KAY125" s="43"/>
      <c r="KAZ125" s="43"/>
      <c r="KBA125" s="43"/>
      <c r="KBB125" s="43"/>
      <c r="KBC125" s="43"/>
      <c r="KBD125" s="43"/>
      <c r="KBE125" s="43"/>
      <c r="KBF125" s="43"/>
      <c r="KBG125" s="43"/>
      <c r="KBH125" s="43"/>
      <c r="KBI125" s="43"/>
      <c r="KBJ125" s="43"/>
      <c r="KBK125" s="43"/>
      <c r="KBL125" s="43"/>
      <c r="KBM125" s="43"/>
      <c r="KBN125" s="43"/>
      <c r="KBO125" s="43"/>
      <c r="KBP125" s="43"/>
      <c r="KBQ125" s="43"/>
      <c r="KBR125" s="43"/>
      <c r="KBS125" s="43"/>
      <c r="KBT125" s="43"/>
      <c r="KBU125" s="43"/>
      <c r="KBV125" s="43"/>
      <c r="KBW125" s="43"/>
      <c r="KBX125" s="43"/>
      <c r="KBY125" s="43"/>
      <c r="KBZ125" s="43"/>
      <c r="KCA125" s="43"/>
      <c r="KCB125" s="43"/>
      <c r="KCC125" s="43"/>
      <c r="KCD125" s="43"/>
      <c r="KCE125" s="43"/>
      <c r="KCF125" s="43"/>
      <c r="KCG125" s="43"/>
      <c r="KCH125" s="43"/>
      <c r="KCI125" s="43"/>
      <c r="KCJ125" s="43"/>
      <c r="KCK125" s="43"/>
      <c r="KCL125" s="43"/>
      <c r="KCM125" s="43"/>
      <c r="KCN125" s="43"/>
      <c r="KCO125" s="43"/>
      <c r="KCP125" s="43"/>
      <c r="KCQ125" s="43"/>
      <c r="KCR125" s="43"/>
      <c r="KCS125" s="43"/>
      <c r="KCT125" s="43"/>
      <c r="KCU125" s="43"/>
      <c r="KCV125" s="43"/>
      <c r="KCW125" s="43"/>
      <c r="KCX125" s="43"/>
      <c r="KCY125" s="43"/>
      <c r="KCZ125" s="43"/>
      <c r="KDA125" s="43"/>
      <c r="KDB125" s="43"/>
      <c r="KDC125" s="43"/>
      <c r="KDD125" s="43"/>
      <c r="KDE125" s="43"/>
      <c r="KDF125" s="43"/>
      <c r="KDG125" s="43"/>
      <c r="KDH125" s="43"/>
      <c r="KDI125" s="43"/>
      <c r="KDJ125" s="43"/>
      <c r="KDK125" s="43"/>
      <c r="KDL125" s="43"/>
      <c r="KDM125" s="43"/>
      <c r="KDN125" s="43"/>
      <c r="KDO125" s="43"/>
      <c r="KDP125" s="43"/>
      <c r="KDQ125" s="43"/>
      <c r="KDR125" s="43"/>
      <c r="KDS125" s="43"/>
      <c r="KDT125" s="43"/>
      <c r="KDU125" s="43"/>
      <c r="KDV125" s="43"/>
      <c r="KDW125" s="43"/>
      <c r="KDX125" s="43"/>
      <c r="KDY125" s="43"/>
      <c r="KDZ125" s="43"/>
      <c r="KEA125" s="43"/>
      <c r="KEB125" s="43"/>
      <c r="KEC125" s="43"/>
      <c r="KED125" s="43"/>
      <c r="KEE125" s="43"/>
      <c r="KEF125" s="43"/>
      <c r="KEG125" s="43"/>
      <c r="KEH125" s="43"/>
      <c r="KEI125" s="43"/>
      <c r="KEJ125" s="43"/>
      <c r="KEK125" s="43"/>
      <c r="KEL125" s="43"/>
      <c r="KEM125" s="43"/>
      <c r="KEN125" s="43"/>
      <c r="KEO125" s="43"/>
      <c r="KEP125" s="43"/>
      <c r="KEQ125" s="43"/>
      <c r="KER125" s="43"/>
      <c r="KES125" s="43"/>
      <c r="KET125" s="43"/>
      <c r="KEU125" s="43"/>
      <c r="KEV125" s="43"/>
      <c r="KEW125" s="43"/>
      <c r="KEX125" s="43"/>
      <c r="KEY125" s="43"/>
      <c r="KEZ125" s="43"/>
      <c r="KFA125" s="43"/>
      <c r="KFB125" s="43"/>
      <c r="KFC125" s="43"/>
      <c r="KFD125" s="43"/>
      <c r="KFE125" s="43"/>
      <c r="KFF125" s="43"/>
      <c r="KFG125" s="43"/>
      <c r="KFH125" s="43"/>
      <c r="KFI125" s="43"/>
      <c r="KFJ125" s="43"/>
      <c r="KFK125" s="43"/>
      <c r="KFL125" s="43"/>
      <c r="KFM125" s="43"/>
      <c r="KFN125" s="43"/>
      <c r="KFO125" s="43"/>
      <c r="KFP125" s="43"/>
      <c r="KFQ125" s="43"/>
      <c r="KFR125" s="43"/>
      <c r="KFS125" s="43"/>
      <c r="KFT125" s="43"/>
      <c r="KFU125" s="43"/>
      <c r="KFV125" s="43"/>
      <c r="KFW125" s="43"/>
      <c r="KFX125" s="43"/>
      <c r="KFY125" s="43"/>
      <c r="KFZ125" s="43"/>
      <c r="KGA125" s="43"/>
      <c r="KGB125" s="43"/>
      <c r="KGC125" s="43"/>
      <c r="KGD125" s="43"/>
      <c r="KGE125" s="43"/>
      <c r="KGF125" s="43"/>
      <c r="KGG125" s="43"/>
      <c r="KGH125" s="43"/>
      <c r="KGI125" s="43"/>
      <c r="KGJ125" s="43"/>
      <c r="KGK125" s="43"/>
      <c r="KGL125" s="43"/>
      <c r="KGM125" s="43"/>
      <c r="KGN125" s="43"/>
      <c r="KGO125" s="43"/>
      <c r="KGP125" s="43"/>
      <c r="KGQ125" s="43"/>
      <c r="KGR125" s="43"/>
      <c r="KGS125" s="43"/>
      <c r="KGT125" s="43"/>
      <c r="KGU125" s="43"/>
      <c r="KGV125" s="43"/>
      <c r="KGW125" s="43"/>
      <c r="KGX125" s="43"/>
      <c r="KGY125" s="43"/>
      <c r="KGZ125" s="43"/>
      <c r="KHA125" s="43"/>
      <c r="KHB125" s="43"/>
      <c r="KHC125" s="43"/>
      <c r="KHD125" s="43"/>
      <c r="KHE125" s="43"/>
      <c r="KHF125" s="43"/>
      <c r="KHG125" s="43"/>
      <c r="KHH125" s="43"/>
      <c r="KHI125" s="43"/>
      <c r="KHJ125" s="43"/>
      <c r="KHK125" s="43"/>
      <c r="KHL125" s="43"/>
      <c r="KHM125" s="43"/>
      <c r="KHN125" s="43"/>
      <c r="KHO125" s="43"/>
      <c r="KHP125" s="43"/>
      <c r="KHQ125" s="43"/>
      <c r="KHR125" s="43"/>
      <c r="KHS125" s="43"/>
      <c r="KHT125" s="43"/>
      <c r="KHU125" s="43"/>
      <c r="KHV125" s="43"/>
      <c r="KHW125" s="43"/>
      <c r="KHX125" s="43"/>
      <c r="KHY125" s="43"/>
      <c r="KHZ125" s="43"/>
      <c r="KIA125" s="43"/>
      <c r="KIB125" s="43"/>
      <c r="KIC125" s="43"/>
      <c r="KID125" s="43"/>
      <c r="KIE125" s="43"/>
      <c r="KIF125" s="43"/>
      <c r="KIG125" s="43"/>
      <c r="KIH125" s="43"/>
      <c r="KII125" s="43"/>
      <c r="KIJ125" s="43"/>
      <c r="KIK125" s="43"/>
      <c r="KIL125" s="43"/>
      <c r="KIM125" s="43"/>
      <c r="KIN125" s="43"/>
      <c r="KIO125" s="43"/>
      <c r="KIP125" s="43"/>
      <c r="KIQ125" s="43"/>
      <c r="KIR125" s="43"/>
      <c r="KIS125" s="43"/>
      <c r="KIT125" s="43"/>
      <c r="KIU125" s="43"/>
      <c r="KIV125" s="43"/>
      <c r="KIW125" s="43"/>
      <c r="KIX125" s="43"/>
      <c r="KIY125" s="43"/>
      <c r="KIZ125" s="43"/>
      <c r="KJA125" s="43"/>
      <c r="KJB125" s="43"/>
      <c r="KJC125" s="43"/>
      <c r="KJD125" s="43"/>
      <c r="KJE125" s="43"/>
      <c r="KJF125" s="43"/>
      <c r="KJG125" s="43"/>
      <c r="KJH125" s="43"/>
      <c r="KJI125" s="43"/>
      <c r="KJJ125" s="43"/>
      <c r="KJK125" s="43"/>
      <c r="KJL125" s="43"/>
      <c r="KJM125" s="43"/>
      <c r="KJN125" s="43"/>
      <c r="KJO125" s="43"/>
      <c r="KJP125" s="43"/>
      <c r="KJQ125" s="43"/>
      <c r="KJR125" s="43"/>
      <c r="KJS125" s="43"/>
      <c r="KJT125" s="43"/>
      <c r="KJU125" s="43"/>
      <c r="KJV125" s="43"/>
      <c r="KJW125" s="43"/>
      <c r="KJX125" s="43"/>
      <c r="KJY125" s="43"/>
      <c r="KJZ125" s="43"/>
      <c r="KKA125" s="43"/>
      <c r="KKB125" s="43"/>
      <c r="KKC125" s="43"/>
      <c r="KKD125" s="43"/>
      <c r="KKE125" s="43"/>
      <c r="KKF125" s="43"/>
      <c r="KKG125" s="43"/>
      <c r="KKH125" s="43"/>
      <c r="KKI125" s="43"/>
      <c r="KKJ125" s="43"/>
      <c r="KKK125" s="43"/>
      <c r="KKL125" s="43"/>
      <c r="KKM125" s="43"/>
      <c r="KKN125" s="43"/>
      <c r="KKO125" s="43"/>
      <c r="KKP125" s="43"/>
      <c r="KKQ125" s="43"/>
      <c r="KKR125" s="43"/>
      <c r="KKS125" s="43"/>
      <c r="KKT125" s="43"/>
      <c r="KKU125" s="43"/>
      <c r="KKV125" s="43"/>
      <c r="KKW125" s="43"/>
      <c r="KKX125" s="43"/>
      <c r="KKY125" s="43"/>
      <c r="KKZ125" s="43"/>
      <c r="KLA125" s="43"/>
      <c r="KLB125" s="43"/>
      <c r="KLC125" s="43"/>
      <c r="KLD125" s="43"/>
      <c r="KLE125" s="43"/>
      <c r="KLF125" s="43"/>
      <c r="KLG125" s="43"/>
      <c r="KLH125" s="43"/>
      <c r="KLI125" s="43"/>
      <c r="KLJ125" s="43"/>
      <c r="KLK125" s="43"/>
      <c r="KLL125" s="43"/>
      <c r="KLM125" s="43"/>
      <c r="KLN125" s="43"/>
      <c r="KLO125" s="43"/>
      <c r="KLP125" s="43"/>
      <c r="KLQ125" s="43"/>
      <c r="KLR125" s="43"/>
      <c r="KLS125" s="43"/>
      <c r="KLT125" s="43"/>
      <c r="KLU125" s="43"/>
      <c r="KLV125" s="43"/>
      <c r="KLW125" s="43"/>
      <c r="KLX125" s="43"/>
      <c r="KLY125" s="43"/>
      <c r="KLZ125" s="43"/>
      <c r="KMA125" s="43"/>
      <c r="KMB125" s="43"/>
      <c r="KMC125" s="43"/>
      <c r="KMD125" s="43"/>
      <c r="KME125" s="43"/>
      <c r="KMF125" s="43"/>
      <c r="KMG125" s="43"/>
      <c r="KMH125" s="43"/>
      <c r="KMI125" s="43"/>
      <c r="KMJ125" s="43"/>
      <c r="KMK125" s="43"/>
      <c r="KML125" s="43"/>
      <c r="KMM125" s="43"/>
      <c r="KMN125" s="43"/>
      <c r="KMO125" s="43"/>
      <c r="KMP125" s="43"/>
      <c r="KMQ125" s="43"/>
      <c r="KMR125" s="43"/>
      <c r="KMS125" s="43"/>
      <c r="KMT125" s="43"/>
      <c r="KMU125" s="43"/>
      <c r="KMV125" s="43"/>
      <c r="KMW125" s="43"/>
      <c r="KMX125" s="43"/>
      <c r="KMY125" s="43"/>
      <c r="KMZ125" s="43"/>
      <c r="KNA125" s="43"/>
      <c r="KNB125" s="43"/>
      <c r="KNC125" s="43"/>
      <c r="KND125" s="43"/>
      <c r="KNE125" s="43"/>
      <c r="KNF125" s="43"/>
      <c r="KNG125" s="43"/>
      <c r="KNH125" s="43"/>
      <c r="KNI125" s="43"/>
      <c r="KNJ125" s="43"/>
      <c r="KNK125" s="43"/>
      <c r="KNL125" s="43"/>
      <c r="KNM125" s="43"/>
      <c r="KNN125" s="43"/>
      <c r="KNO125" s="43"/>
      <c r="KNP125" s="43"/>
      <c r="KNQ125" s="43"/>
      <c r="KNR125" s="43"/>
      <c r="KNS125" s="43"/>
      <c r="KNT125" s="43"/>
      <c r="KNU125" s="43"/>
      <c r="KNV125" s="43"/>
      <c r="KNW125" s="43"/>
      <c r="KNX125" s="43"/>
      <c r="KNY125" s="43"/>
      <c r="KNZ125" s="43"/>
      <c r="KOA125" s="43"/>
      <c r="KOB125" s="43"/>
      <c r="KOC125" s="43"/>
      <c r="KOD125" s="43"/>
      <c r="KOE125" s="43"/>
      <c r="KOF125" s="43"/>
      <c r="KOG125" s="43"/>
      <c r="KOH125" s="43"/>
      <c r="KOI125" s="43"/>
      <c r="KOJ125" s="43"/>
      <c r="KOK125" s="43"/>
      <c r="KOL125" s="43"/>
      <c r="KOM125" s="43"/>
      <c r="KON125" s="43"/>
      <c r="KOO125" s="43"/>
      <c r="KOP125" s="43"/>
      <c r="KOQ125" s="43"/>
      <c r="KOR125" s="43"/>
      <c r="KOS125" s="43"/>
      <c r="KOT125" s="43"/>
      <c r="KOU125" s="43"/>
      <c r="KOV125" s="43"/>
      <c r="KOW125" s="43"/>
      <c r="KOX125" s="43"/>
      <c r="KOY125" s="43"/>
      <c r="KOZ125" s="43"/>
      <c r="KPA125" s="43"/>
      <c r="KPB125" s="43"/>
      <c r="KPC125" s="43"/>
      <c r="KPD125" s="43"/>
      <c r="KPE125" s="43"/>
      <c r="KPF125" s="43"/>
      <c r="KPG125" s="43"/>
      <c r="KPH125" s="43"/>
      <c r="KPI125" s="43"/>
      <c r="KPJ125" s="43"/>
      <c r="KPK125" s="43"/>
      <c r="KPL125" s="43"/>
      <c r="KPM125" s="43"/>
      <c r="KPN125" s="43"/>
      <c r="KPO125" s="43"/>
      <c r="KPP125" s="43"/>
      <c r="KPQ125" s="43"/>
      <c r="KPR125" s="43"/>
      <c r="KPS125" s="43"/>
      <c r="KPT125" s="43"/>
      <c r="KPU125" s="43"/>
      <c r="KPV125" s="43"/>
      <c r="KPW125" s="43"/>
      <c r="KPX125" s="43"/>
      <c r="KPY125" s="43"/>
      <c r="KPZ125" s="43"/>
      <c r="KQA125" s="43"/>
      <c r="KQB125" s="43"/>
      <c r="KQC125" s="43"/>
      <c r="KQD125" s="43"/>
      <c r="KQE125" s="43"/>
      <c r="KQF125" s="43"/>
      <c r="KQG125" s="43"/>
      <c r="KQH125" s="43"/>
      <c r="KQI125" s="43"/>
      <c r="KQJ125" s="43"/>
      <c r="KQK125" s="43"/>
      <c r="KQL125" s="43"/>
      <c r="KQM125" s="43"/>
      <c r="KQN125" s="43"/>
      <c r="KQO125" s="43"/>
      <c r="KQP125" s="43"/>
      <c r="KQQ125" s="43"/>
      <c r="KQR125" s="43"/>
      <c r="KQS125" s="43"/>
      <c r="KQT125" s="43"/>
      <c r="KQU125" s="43"/>
      <c r="KQV125" s="43"/>
      <c r="KQW125" s="43"/>
      <c r="KQX125" s="43"/>
      <c r="KQY125" s="43"/>
      <c r="KQZ125" s="43"/>
      <c r="KRA125" s="43"/>
      <c r="KRB125" s="43"/>
      <c r="KRC125" s="43"/>
      <c r="KRD125" s="43"/>
      <c r="KRE125" s="43"/>
      <c r="KRF125" s="43"/>
      <c r="KRG125" s="43"/>
      <c r="KRH125" s="43"/>
      <c r="KRI125" s="43"/>
      <c r="KRJ125" s="43"/>
      <c r="KRK125" s="43"/>
      <c r="KRL125" s="43"/>
      <c r="KRM125" s="43"/>
      <c r="KRN125" s="43"/>
      <c r="KRO125" s="43"/>
      <c r="KRP125" s="43"/>
      <c r="KRQ125" s="43"/>
      <c r="KRR125" s="43"/>
      <c r="KRS125" s="43"/>
      <c r="KRT125" s="43"/>
      <c r="KRU125" s="43"/>
      <c r="KRV125" s="43"/>
      <c r="KRW125" s="43"/>
      <c r="KRX125" s="43"/>
      <c r="KRY125" s="43"/>
      <c r="KRZ125" s="43"/>
      <c r="KSA125" s="43"/>
      <c r="KSB125" s="43"/>
      <c r="KSC125" s="43"/>
      <c r="KSD125" s="43"/>
      <c r="KSE125" s="43"/>
      <c r="KSF125" s="43"/>
      <c r="KSG125" s="43"/>
      <c r="KSH125" s="43"/>
      <c r="KSI125" s="43"/>
      <c r="KSJ125" s="43"/>
      <c r="KSK125" s="43"/>
      <c r="KSL125" s="43"/>
      <c r="KSM125" s="43"/>
      <c r="KSN125" s="43"/>
      <c r="KSO125" s="43"/>
      <c r="KSP125" s="43"/>
      <c r="KSQ125" s="43"/>
      <c r="KSR125" s="43"/>
      <c r="KSS125" s="43"/>
      <c r="KST125" s="43"/>
      <c r="KSU125" s="43"/>
      <c r="KSV125" s="43"/>
      <c r="KSW125" s="43"/>
      <c r="KSX125" s="43"/>
      <c r="KSY125" s="43"/>
      <c r="KSZ125" s="43"/>
      <c r="KTA125" s="43"/>
      <c r="KTB125" s="43"/>
      <c r="KTC125" s="43"/>
      <c r="KTD125" s="43"/>
      <c r="KTE125" s="43"/>
      <c r="KTF125" s="43"/>
      <c r="KTG125" s="43"/>
      <c r="KTH125" s="43"/>
      <c r="KTI125" s="43"/>
      <c r="KTJ125" s="43"/>
      <c r="KTK125" s="43"/>
      <c r="KTL125" s="43"/>
      <c r="KTM125" s="43"/>
      <c r="KTN125" s="43"/>
      <c r="KTO125" s="43"/>
      <c r="KTP125" s="43"/>
      <c r="KTQ125" s="43"/>
      <c r="KTR125" s="43"/>
      <c r="KTS125" s="43"/>
      <c r="KTT125" s="43"/>
      <c r="KTU125" s="43"/>
      <c r="KTV125" s="43"/>
      <c r="KTW125" s="43"/>
      <c r="KTX125" s="43"/>
      <c r="KTY125" s="43"/>
      <c r="KTZ125" s="43"/>
      <c r="KUA125" s="43"/>
      <c r="KUB125" s="43"/>
      <c r="KUC125" s="43"/>
      <c r="KUD125" s="43"/>
      <c r="KUE125" s="43"/>
      <c r="KUF125" s="43"/>
      <c r="KUG125" s="43"/>
      <c r="KUH125" s="43"/>
      <c r="KUI125" s="43"/>
      <c r="KUJ125" s="43"/>
      <c r="KUK125" s="43"/>
      <c r="KUL125" s="43"/>
      <c r="KUM125" s="43"/>
      <c r="KUN125" s="43"/>
      <c r="KUO125" s="43"/>
      <c r="KUP125" s="43"/>
      <c r="KUQ125" s="43"/>
      <c r="KUR125" s="43"/>
      <c r="KUS125" s="43"/>
      <c r="KUT125" s="43"/>
      <c r="KUU125" s="43"/>
      <c r="KUV125" s="43"/>
      <c r="KUW125" s="43"/>
      <c r="KUX125" s="43"/>
      <c r="KUY125" s="43"/>
      <c r="KUZ125" s="43"/>
      <c r="KVA125" s="43"/>
      <c r="KVB125" s="43"/>
      <c r="KVC125" s="43"/>
      <c r="KVD125" s="43"/>
      <c r="KVE125" s="43"/>
      <c r="KVF125" s="43"/>
      <c r="KVG125" s="43"/>
      <c r="KVH125" s="43"/>
      <c r="KVI125" s="43"/>
      <c r="KVJ125" s="43"/>
      <c r="KVK125" s="43"/>
      <c r="KVL125" s="43"/>
      <c r="KVM125" s="43"/>
      <c r="KVN125" s="43"/>
      <c r="KVO125" s="43"/>
      <c r="KVP125" s="43"/>
      <c r="KVQ125" s="43"/>
      <c r="KVR125" s="43"/>
      <c r="KVS125" s="43"/>
      <c r="KVT125" s="43"/>
      <c r="KVU125" s="43"/>
      <c r="KVV125" s="43"/>
      <c r="KVW125" s="43"/>
      <c r="KVX125" s="43"/>
      <c r="KVY125" s="43"/>
      <c r="KVZ125" s="43"/>
      <c r="KWA125" s="43"/>
      <c r="KWB125" s="43"/>
      <c r="KWC125" s="43"/>
      <c r="KWD125" s="43"/>
      <c r="KWE125" s="43"/>
      <c r="KWF125" s="43"/>
      <c r="KWG125" s="43"/>
      <c r="KWH125" s="43"/>
      <c r="KWI125" s="43"/>
      <c r="KWJ125" s="43"/>
      <c r="KWK125" s="43"/>
      <c r="KWL125" s="43"/>
      <c r="KWM125" s="43"/>
      <c r="KWN125" s="43"/>
      <c r="KWO125" s="43"/>
      <c r="KWP125" s="43"/>
      <c r="KWQ125" s="43"/>
      <c r="KWR125" s="43"/>
      <c r="KWS125" s="43"/>
      <c r="KWT125" s="43"/>
      <c r="KWU125" s="43"/>
      <c r="KWV125" s="43"/>
      <c r="KWW125" s="43"/>
      <c r="KWX125" s="43"/>
      <c r="KWY125" s="43"/>
      <c r="KWZ125" s="43"/>
      <c r="KXA125" s="43"/>
      <c r="KXB125" s="43"/>
      <c r="KXC125" s="43"/>
      <c r="KXD125" s="43"/>
      <c r="KXE125" s="43"/>
      <c r="KXF125" s="43"/>
      <c r="KXG125" s="43"/>
      <c r="KXH125" s="43"/>
      <c r="KXI125" s="43"/>
      <c r="KXJ125" s="43"/>
      <c r="KXK125" s="43"/>
      <c r="KXL125" s="43"/>
      <c r="KXM125" s="43"/>
      <c r="KXN125" s="43"/>
      <c r="KXO125" s="43"/>
      <c r="KXP125" s="43"/>
      <c r="KXQ125" s="43"/>
      <c r="KXR125" s="43"/>
      <c r="KXS125" s="43"/>
      <c r="KXT125" s="43"/>
      <c r="KXU125" s="43"/>
      <c r="KXV125" s="43"/>
      <c r="KXW125" s="43"/>
      <c r="KXX125" s="43"/>
      <c r="KXY125" s="43"/>
      <c r="KXZ125" s="43"/>
      <c r="KYA125" s="43"/>
      <c r="KYB125" s="43"/>
      <c r="KYC125" s="43"/>
      <c r="KYD125" s="43"/>
      <c r="KYE125" s="43"/>
      <c r="KYF125" s="43"/>
      <c r="KYG125" s="43"/>
      <c r="KYH125" s="43"/>
      <c r="KYI125" s="43"/>
      <c r="KYJ125" s="43"/>
      <c r="KYK125" s="43"/>
      <c r="KYL125" s="43"/>
      <c r="KYM125" s="43"/>
      <c r="KYN125" s="43"/>
      <c r="KYO125" s="43"/>
      <c r="KYP125" s="43"/>
      <c r="KYQ125" s="43"/>
      <c r="KYR125" s="43"/>
      <c r="KYS125" s="43"/>
      <c r="KYT125" s="43"/>
      <c r="KYU125" s="43"/>
      <c r="KYV125" s="43"/>
      <c r="KYW125" s="43"/>
      <c r="KYX125" s="43"/>
      <c r="KYY125" s="43"/>
      <c r="KYZ125" s="43"/>
      <c r="KZA125" s="43"/>
      <c r="KZB125" s="43"/>
      <c r="KZC125" s="43"/>
      <c r="KZD125" s="43"/>
      <c r="KZE125" s="43"/>
      <c r="KZF125" s="43"/>
      <c r="KZG125" s="43"/>
      <c r="KZH125" s="43"/>
      <c r="KZI125" s="43"/>
      <c r="KZJ125" s="43"/>
      <c r="KZK125" s="43"/>
      <c r="KZL125" s="43"/>
      <c r="KZM125" s="43"/>
      <c r="KZN125" s="43"/>
      <c r="KZO125" s="43"/>
      <c r="KZP125" s="43"/>
      <c r="KZQ125" s="43"/>
      <c r="KZR125" s="43"/>
      <c r="KZS125" s="43"/>
      <c r="KZT125" s="43"/>
      <c r="KZU125" s="43"/>
      <c r="KZV125" s="43"/>
      <c r="KZW125" s="43"/>
      <c r="KZX125" s="43"/>
      <c r="KZY125" s="43"/>
      <c r="KZZ125" s="43"/>
      <c r="LAA125" s="43"/>
      <c r="LAB125" s="43"/>
      <c r="LAC125" s="43"/>
      <c r="LAD125" s="43"/>
      <c r="LAE125" s="43"/>
      <c r="LAF125" s="43"/>
      <c r="LAG125" s="43"/>
      <c r="LAH125" s="43"/>
      <c r="LAI125" s="43"/>
      <c r="LAJ125" s="43"/>
      <c r="LAK125" s="43"/>
      <c r="LAL125" s="43"/>
      <c r="LAM125" s="43"/>
      <c r="LAN125" s="43"/>
      <c r="LAO125" s="43"/>
      <c r="LAP125" s="43"/>
      <c r="LAQ125" s="43"/>
      <c r="LAR125" s="43"/>
      <c r="LAS125" s="43"/>
      <c r="LAT125" s="43"/>
      <c r="LAU125" s="43"/>
      <c r="LAV125" s="43"/>
      <c r="LAW125" s="43"/>
      <c r="LAX125" s="43"/>
      <c r="LAY125" s="43"/>
      <c r="LAZ125" s="43"/>
      <c r="LBA125" s="43"/>
      <c r="LBB125" s="43"/>
      <c r="LBC125" s="43"/>
      <c r="LBD125" s="43"/>
      <c r="LBE125" s="43"/>
      <c r="LBF125" s="43"/>
      <c r="LBG125" s="43"/>
      <c r="LBH125" s="43"/>
      <c r="LBI125" s="43"/>
      <c r="LBJ125" s="43"/>
      <c r="LBK125" s="43"/>
      <c r="LBL125" s="43"/>
      <c r="LBM125" s="43"/>
      <c r="LBN125" s="43"/>
      <c r="LBO125" s="43"/>
      <c r="LBP125" s="43"/>
      <c r="LBQ125" s="43"/>
      <c r="LBR125" s="43"/>
      <c r="LBS125" s="43"/>
      <c r="LBT125" s="43"/>
      <c r="LBU125" s="43"/>
      <c r="LBV125" s="43"/>
      <c r="LBW125" s="43"/>
      <c r="LBX125" s="43"/>
      <c r="LBY125" s="43"/>
      <c r="LBZ125" s="43"/>
      <c r="LCA125" s="43"/>
      <c r="LCB125" s="43"/>
      <c r="LCC125" s="43"/>
      <c r="LCD125" s="43"/>
      <c r="LCE125" s="43"/>
      <c r="LCF125" s="43"/>
      <c r="LCG125" s="43"/>
      <c r="LCH125" s="43"/>
      <c r="LCI125" s="43"/>
      <c r="LCJ125" s="43"/>
      <c r="LCK125" s="43"/>
      <c r="LCL125" s="43"/>
      <c r="LCM125" s="43"/>
      <c r="LCN125" s="43"/>
      <c r="LCO125" s="43"/>
      <c r="LCP125" s="43"/>
      <c r="LCQ125" s="43"/>
      <c r="LCR125" s="43"/>
      <c r="LCS125" s="43"/>
      <c r="LCT125" s="43"/>
      <c r="LCU125" s="43"/>
      <c r="LCV125" s="43"/>
      <c r="LCW125" s="43"/>
      <c r="LCX125" s="43"/>
      <c r="LCY125" s="43"/>
      <c r="LCZ125" s="43"/>
      <c r="LDA125" s="43"/>
      <c r="LDB125" s="43"/>
      <c r="LDC125" s="43"/>
      <c r="LDD125" s="43"/>
      <c r="LDE125" s="43"/>
      <c r="LDF125" s="43"/>
      <c r="LDG125" s="43"/>
      <c r="LDH125" s="43"/>
      <c r="LDI125" s="43"/>
      <c r="LDJ125" s="43"/>
      <c r="LDK125" s="43"/>
      <c r="LDL125" s="43"/>
      <c r="LDM125" s="43"/>
      <c r="LDN125" s="43"/>
      <c r="LDO125" s="43"/>
      <c r="LDP125" s="43"/>
      <c r="LDQ125" s="43"/>
      <c r="LDR125" s="43"/>
      <c r="LDS125" s="43"/>
      <c r="LDT125" s="43"/>
      <c r="LDU125" s="43"/>
      <c r="LDV125" s="43"/>
      <c r="LDW125" s="43"/>
      <c r="LDX125" s="43"/>
      <c r="LDY125" s="43"/>
      <c r="LDZ125" s="43"/>
      <c r="LEA125" s="43"/>
      <c r="LEB125" s="43"/>
      <c r="LEC125" s="43"/>
      <c r="LED125" s="43"/>
      <c r="LEE125" s="43"/>
      <c r="LEF125" s="43"/>
      <c r="LEG125" s="43"/>
      <c r="LEH125" s="43"/>
      <c r="LEI125" s="43"/>
      <c r="LEJ125" s="43"/>
      <c r="LEK125" s="43"/>
      <c r="LEL125" s="43"/>
      <c r="LEM125" s="43"/>
      <c r="LEN125" s="43"/>
      <c r="LEO125" s="43"/>
      <c r="LEP125" s="43"/>
      <c r="LEQ125" s="43"/>
      <c r="LER125" s="43"/>
      <c r="LES125" s="43"/>
      <c r="LET125" s="43"/>
      <c r="LEU125" s="43"/>
      <c r="LEV125" s="43"/>
      <c r="LEW125" s="43"/>
      <c r="LEX125" s="43"/>
      <c r="LEY125" s="43"/>
      <c r="LEZ125" s="43"/>
      <c r="LFA125" s="43"/>
      <c r="LFB125" s="43"/>
      <c r="LFC125" s="43"/>
      <c r="LFD125" s="43"/>
      <c r="LFE125" s="43"/>
      <c r="LFF125" s="43"/>
      <c r="LFG125" s="43"/>
      <c r="LFH125" s="43"/>
      <c r="LFI125" s="43"/>
      <c r="LFJ125" s="43"/>
      <c r="LFK125" s="43"/>
      <c r="LFL125" s="43"/>
      <c r="LFM125" s="43"/>
      <c r="LFN125" s="43"/>
      <c r="LFO125" s="43"/>
      <c r="LFP125" s="43"/>
      <c r="LFQ125" s="43"/>
      <c r="LFR125" s="43"/>
      <c r="LFS125" s="43"/>
      <c r="LFT125" s="43"/>
      <c r="LFU125" s="43"/>
      <c r="LFV125" s="43"/>
      <c r="LFW125" s="43"/>
      <c r="LFX125" s="43"/>
      <c r="LFY125" s="43"/>
      <c r="LFZ125" s="43"/>
      <c r="LGA125" s="43"/>
      <c r="LGB125" s="43"/>
      <c r="LGC125" s="43"/>
      <c r="LGD125" s="43"/>
      <c r="LGE125" s="43"/>
      <c r="LGF125" s="43"/>
      <c r="LGG125" s="43"/>
      <c r="LGH125" s="43"/>
      <c r="LGI125" s="43"/>
      <c r="LGJ125" s="43"/>
      <c r="LGK125" s="43"/>
      <c r="LGL125" s="43"/>
      <c r="LGM125" s="43"/>
      <c r="LGN125" s="43"/>
      <c r="LGO125" s="43"/>
      <c r="LGP125" s="43"/>
      <c r="LGQ125" s="43"/>
      <c r="LGR125" s="43"/>
      <c r="LGS125" s="43"/>
      <c r="LGT125" s="43"/>
      <c r="LGU125" s="43"/>
      <c r="LGV125" s="43"/>
      <c r="LGW125" s="43"/>
      <c r="LGX125" s="43"/>
      <c r="LGY125" s="43"/>
      <c r="LGZ125" s="43"/>
      <c r="LHA125" s="43"/>
      <c r="LHB125" s="43"/>
      <c r="LHC125" s="43"/>
      <c r="LHD125" s="43"/>
      <c r="LHE125" s="43"/>
      <c r="LHF125" s="43"/>
      <c r="LHG125" s="43"/>
      <c r="LHH125" s="43"/>
      <c r="LHI125" s="43"/>
      <c r="LHJ125" s="43"/>
      <c r="LHK125" s="43"/>
      <c r="LHL125" s="43"/>
      <c r="LHM125" s="43"/>
      <c r="LHN125" s="43"/>
      <c r="LHO125" s="43"/>
      <c r="LHP125" s="43"/>
      <c r="LHQ125" s="43"/>
      <c r="LHR125" s="43"/>
      <c r="LHS125" s="43"/>
      <c r="LHT125" s="43"/>
      <c r="LHU125" s="43"/>
      <c r="LHV125" s="43"/>
      <c r="LHW125" s="43"/>
      <c r="LHX125" s="43"/>
      <c r="LHY125" s="43"/>
      <c r="LHZ125" s="43"/>
      <c r="LIA125" s="43"/>
      <c r="LIB125" s="43"/>
      <c r="LIC125" s="43"/>
      <c r="LID125" s="43"/>
      <c r="LIE125" s="43"/>
      <c r="LIF125" s="43"/>
      <c r="LIG125" s="43"/>
      <c r="LIH125" s="43"/>
      <c r="LII125" s="43"/>
      <c r="LIJ125" s="43"/>
      <c r="LIK125" s="43"/>
      <c r="LIL125" s="43"/>
      <c r="LIM125" s="43"/>
      <c r="LIN125" s="43"/>
      <c r="LIO125" s="43"/>
      <c r="LIP125" s="43"/>
      <c r="LIQ125" s="43"/>
      <c r="LIR125" s="43"/>
      <c r="LIS125" s="43"/>
      <c r="LIT125" s="43"/>
      <c r="LIU125" s="43"/>
      <c r="LIV125" s="43"/>
      <c r="LIW125" s="43"/>
      <c r="LIX125" s="43"/>
      <c r="LIY125" s="43"/>
      <c r="LIZ125" s="43"/>
      <c r="LJA125" s="43"/>
      <c r="LJB125" s="43"/>
      <c r="LJC125" s="43"/>
      <c r="LJD125" s="43"/>
      <c r="LJE125" s="43"/>
      <c r="LJF125" s="43"/>
      <c r="LJG125" s="43"/>
      <c r="LJH125" s="43"/>
      <c r="LJI125" s="43"/>
      <c r="LJJ125" s="43"/>
      <c r="LJK125" s="43"/>
      <c r="LJL125" s="43"/>
      <c r="LJM125" s="43"/>
      <c r="LJN125" s="43"/>
      <c r="LJO125" s="43"/>
      <c r="LJP125" s="43"/>
      <c r="LJQ125" s="43"/>
      <c r="LJR125" s="43"/>
      <c r="LJS125" s="43"/>
      <c r="LJT125" s="43"/>
      <c r="LJU125" s="43"/>
      <c r="LJV125" s="43"/>
      <c r="LJW125" s="43"/>
      <c r="LJX125" s="43"/>
      <c r="LJY125" s="43"/>
      <c r="LJZ125" s="43"/>
      <c r="LKA125" s="43"/>
      <c r="LKB125" s="43"/>
      <c r="LKC125" s="43"/>
      <c r="LKD125" s="43"/>
      <c r="LKE125" s="43"/>
      <c r="LKF125" s="43"/>
      <c r="LKG125" s="43"/>
      <c r="LKH125" s="43"/>
      <c r="LKI125" s="43"/>
      <c r="LKJ125" s="43"/>
      <c r="LKK125" s="43"/>
      <c r="LKL125" s="43"/>
      <c r="LKM125" s="43"/>
      <c r="LKN125" s="43"/>
      <c r="LKO125" s="43"/>
      <c r="LKP125" s="43"/>
      <c r="LKQ125" s="43"/>
      <c r="LKR125" s="43"/>
      <c r="LKS125" s="43"/>
      <c r="LKT125" s="43"/>
      <c r="LKU125" s="43"/>
      <c r="LKV125" s="43"/>
      <c r="LKW125" s="43"/>
      <c r="LKX125" s="43"/>
      <c r="LKY125" s="43"/>
      <c r="LKZ125" s="43"/>
      <c r="LLA125" s="43"/>
      <c r="LLB125" s="43"/>
      <c r="LLC125" s="43"/>
      <c r="LLD125" s="43"/>
      <c r="LLE125" s="43"/>
      <c r="LLF125" s="43"/>
      <c r="LLG125" s="43"/>
      <c r="LLH125" s="43"/>
      <c r="LLI125" s="43"/>
      <c r="LLJ125" s="43"/>
      <c r="LLK125" s="43"/>
      <c r="LLL125" s="43"/>
      <c r="LLM125" s="43"/>
      <c r="LLN125" s="43"/>
      <c r="LLO125" s="43"/>
      <c r="LLP125" s="43"/>
      <c r="LLQ125" s="43"/>
      <c r="LLR125" s="43"/>
      <c r="LLS125" s="43"/>
      <c r="LLT125" s="43"/>
      <c r="LLU125" s="43"/>
      <c r="LLV125" s="43"/>
      <c r="LLW125" s="43"/>
      <c r="LLX125" s="43"/>
      <c r="LLY125" s="43"/>
      <c r="LLZ125" s="43"/>
      <c r="LMA125" s="43"/>
      <c r="LMB125" s="43"/>
      <c r="LMC125" s="43"/>
      <c r="LMD125" s="43"/>
      <c r="LME125" s="43"/>
      <c r="LMF125" s="43"/>
      <c r="LMG125" s="43"/>
      <c r="LMH125" s="43"/>
      <c r="LMI125" s="43"/>
      <c r="LMJ125" s="43"/>
      <c r="LMK125" s="43"/>
      <c r="LML125" s="43"/>
      <c r="LMM125" s="43"/>
      <c r="LMN125" s="43"/>
      <c r="LMO125" s="43"/>
      <c r="LMP125" s="43"/>
      <c r="LMQ125" s="43"/>
      <c r="LMR125" s="43"/>
      <c r="LMS125" s="43"/>
      <c r="LMT125" s="43"/>
      <c r="LMU125" s="43"/>
      <c r="LMV125" s="43"/>
      <c r="LMW125" s="43"/>
      <c r="LMX125" s="43"/>
      <c r="LMY125" s="43"/>
      <c r="LMZ125" s="43"/>
      <c r="LNA125" s="43"/>
      <c r="LNB125" s="43"/>
      <c r="LNC125" s="43"/>
      <c r="LND125" s="43"/>
      <c r="LNE125" s="43"/>
      <c r="LNF125" s="43"/>
      <c r="LNG125" s="43"/>
      <c r="LNH125" s="43"/>
      <c r="LNI125" s="43"/>
      <c r="LNJ125" s="43"/>
      <c r="LNK125" s="43"/>
      <c r="LNL125" s="43"/>
      <c r="LNM125" s="43"/>
      <c r="LNN125" s="43"/>
      <c r="LNO125" s="43"/>
      <c r="LNP125" s="43"/>
      <c r="LNQ125" s="43"/>
      <c r="LNR125" s="43"/>
      <c r="LNS125" s="43"/>
      <c r="LNT125" s="43"/>
      <c r="LNU125" s="43"/>
      <c r="LNV125" s="43"/>
      <c r="LNW125" s="43"/>
      <c r="LNX125" s="43"/>
      <c r="LNY125" s="43"/>
      <c r="LNZ125" s="43"/>
      <c r="LOA125" s="43"/>
      <c r="LOB125" s="43"/>
      <c r="LOC125" s="43"/>
      <c r="LOD125" s="43"/>
      <c r="LOE125" s="43"/>
      <c r="LOF125" s="43"/>
      <c r="LOG125" s="43"/>
      <c r="LOH125" s="43"/>
      <c r="LOI125" s="43"/>
      <c r="LOJ125" s="43"/>
      <c r="LOK125" s="43"/>
      <c r="LOL125" s="43"/>
      <c r="LOM125" s="43"/>
      <c r="LON125" s="43"/>
      <c r="LOO125" s="43"/>
      <c r="LOP125" s="43"/>
      <c r="LOQ125" s="43"/>
      <c r="LOR125" s="43"/>
      <c r="LOS125" s="43"/>
      <c r="LOT125" s="43"/>
      <c r="LOU125" s="43"/>
      <c r="LOV125" s="43"/>
      <c r="LOW125" s="43"/>
      <c r="LOX125" s="43"/>
      <c r="LOY125" s="43"/>
      <c r="LOZ125" s="43"/>
      <c r="LPA125" s="43"/>
      <c r="LPB125" s="43"/>
      <c r="LPC125" s="43"/>
      <c r="LPD125" s="43"/>
      <c r="LPE125" s="43"/>
      <c r="LPF125" s="43"/>
      <c r="LPG125" s="43"/>
      <c r="LPH125" s="43"/>
      <c r="LPI125" s="43"/>
      <c r="LPJ125" s="43"/>
      <c r="LPK125" s="43"/>
      <c r="LPL125" s="43"/>
      <c r="LPM125" s="43"/>
      <c r="LPN125" s="43"/>
      <c r="LPO125" s="43"/>
      <c r="LPP125" s="43"/>
      <c r="LPQ125" s="43"/>
      <c r="LPR125" s="43"/>
      <c r="LPS125" s="43"/>
      <c r="LPT125" s="43"/>
      <c r="LPU125" s="43"/>
      <c r="LPV125" s="43"/>
      <c r="LPW125" s="43"/>
      <c r="LPX125" s="43"/>
      <c r="LPY125" s="43"/>
      <c r="LPZ125" s="43"/>
      <c r="LQA125" s="43"/>
      <c r="LQB125" s="43"/>
      <c r="LQC125" s="43"/>
      <c r="LQD125" s="43"/>
      <c r="LQE125" s="43"/>
      <c r="LQF125" s="43"/>
      <c r="LQG125" s="43"/>
      <c r="LQH125" s="43"/>
      <c r="LQI125" s="43"/>
      <c r="LQJ125" s="43"/>
      <c r="LQK125" s="43"/>
      <c r="LQL125" s="43"/>
      <c r="LQM125" s="43"/>
      <c r="LQN125" s="43"/>
      <c r="LQO125" s="43"/>
      <c r="LQP125" s="43"/>
      <c r="LQQ125" s="43"/>
      <c r="LQR125" s="43"/>
      <c r="LQS125" s="43"/>
      <c r="LQT125" s="43"/>
      <c r="LQU125" s="43"/>
      <c r="LQV125" s="43"/>
      <c r="LQW125" s="43"/>
      <c r="LQX125" s="43"/>
      <c r="LQY125" s="43"/>
      <c r="LQZ125" s="43"/>
      <c r="LRA125" s="43"/>
      <c r="LRB125" s="43"/>
      <c r="LRC125" s="43"/>
      <c r="LRD125" s="43"/>
      <c r="LRE125" s="43"/>
      <c r="LRF125" s="43"/>
      <c r="LRG125" s="43"/>
      <c r="LRH125" s="43"/>
      <c r="LRI125" s="43"/>
      <c r="LRJ125" s="43"/>
      <c r="LRK125" s="43"/>
      <c r="LRL125" s="43"/>
      <c r="LRM125" s="43"/>
      <c r="LRN125" s="43"/>
      <c r="LRO125" s="43"/>
      <c r="LRP125" s="43"/>
      <c r="LRQ125" s="43"/>
      <c r="LRR125" s="43"/>
      <c r="LRS125" s="43"/>
      <c r="LRT125" s="43"/>
      <c r="LRU125" s="43"/>
      <c r="LRV125" s="43"/>
      <c r="LRW125" s="43"/>
      <c r="LRX125" s="43"/>
      <c r="LRY125" s="43"/>
      <c r="LRZ125" s="43"/>
      <c r="LSA125" s="43"/>
      <c r="LSB125" s="43"/>
      <c r="LSC125" s="43"/>
      <c r="LSD125" s="43"/>
      <c r="LSE125" s="43"/>
      <c r="LSF125" s="43"/>
      <c r="LSG125" s="43"/>
      <c r="LSH125" s="43"/>
      <c r="LSI125" s="43"/>
      <c r="LSJ125" s="43"/>
      <c r="LSK125" s="43"/>
      <c r="LSL125" s="43"/>
      <c r="LSM125" s="43"/>
      <c r="LSN125" s="43"/>
      <c r="LSO125" s="43"/>
      <c r="LSP125" s="43"/>
      <c r="LSQ125" s="43"/>
      <c r="LSR125" s="43"/>
      <c r="LSS125" s="43"/>
      <c r="LST125" s="43"/>
      <c r="LSU125" s="43"/>
      <c r="LSV125" s="43"/>
      <c r="LSW125" s="43"/>
      <c r="LSX125" s="43"/>
      <c r="LSY125" s="43"/>
      <c r="LSZ125" s="43"/>
      <c r="LTA125" s="43"/>
      <c r="LTB125" s="43"/>
      <c r="LTC125" s="43"/>
      <c r="LTD125" s="43"/>
      <c r="LTE125" s="43"/>
      <c r="LTF125" s="43"/>
      <c r="LTG125" s="43"/>
      <c r="LTH125" s="43"/>
      <c r="LTI125" s="43"/>
      <c r="LTJ125" s="43"/>
      <c r="LTK125" s="43"/>
      <c r="LTL125" s="43"/>
      <c r="LTM125" s="43"/>
      <c r="LTN125" s="43"/>
      <c r="LTO125" s="43"/>
      <c r="LTP125" s="43"/>
      <c r="LTQ125" s="43"/>
      <c r="LTR125" s="43"/>
      <c r="LTS125" s="43"/>
      <c r="LTT125" s="43"/>
      <c r="LTU125" s="43"/>
      <c r="LTV125" s="43"/>
      <c r="LTW125" s="43"/>
      <c r="LTX125" s="43"/>
      <c r="LTY125" s="43"/>
      <c r="LTZ125" s="43"/>
      <c r="LUA125" s="43"/>
      <c r="LUB125" s="43"/>
      <c r="LUC125" s="43"/>
      <c r="LUD125" s="43"/>
      <c r="LUE125" s="43"/>
      <c r="LUF125" s="43"/>
      <c r="LUG125" s="43"/>
      <c r="LUH125" s="43"/>
      <c r="LUI125" s="43"/>
      <c r="LUJ125" s="43"/>
      <c r="LUK125" s="43"/>
      <c r="LUL125" s="43"/>
      <c r="LUM125" s="43"/>
      <c r="LUN125" s="43"/>
      <c r="LUO125" s="43"/>
      <c r="LUP125" s="43"/>
      <c r="LUQ125" s="43"/>
      <c r="LUR125" s="43"/>
      <c r="LUS125" s="43"/>
      <c r="LUT125" s="43"/>
      <c r="LUU125" s="43"/>
      <c r="LUV125" s="43"/>
      <c r="LUW125" s="43"/>
      <c r="LUX125" s="43"/>
      <c r="LUY125" s="43"/>
      <c r="LUZ125" s="43"/>
      <c r="LVA125" s="43"/>
      <c r="LVB125" s="43"/>
      <c r="LVC125" s="43"/>
      <c r="LVD125" s="43"/>
      <c r="LVE125" s="43"/>
      <c r="LVF125" s="43"/>
      <c r="LVG125" s="43"/>
      <c r="LVH125" s="43"/>
      <c r="LVI125" s="43"/>
      <c r="LVJ125" s="43"/>
      <c r="LVK125" s="43"/>
      <c r="LVL125" s="43"/>
      <c r="LVM125" s="43"/>
      <c r="LVN125" s="43"/>
      <c r="LVO125" s="43"/>
      <c r="LVP125" s="43"/>
      <c r="LVQ125" s="43"/>
      <c r="LVR125" s="43"/>
      <c r="LVS125" s="43"/>
      <c r="LVT125" s="43"/>
      <c r="LVU125" s="43"/>
      <c r="LVV125" s="43"/>
      <c r="LVW125" s="43"/>
      <c r="LVX125" s="43"/>
      <c r="LVY125" s="43"/>
      <c r="LVZ125" s="43"/>
      <c r="LWA125" s="43"/>
      <c r="LWB125" s="43"/>
      <c r="LWC125" s="43"/>
      <c r="LWD125" s="43"/>
      <c r="LWE125" s="43"/>
      <c r="LWF125" s="43"/>
      <c r="LWG125" s="43"/>
      <c r="LWH125" s="43"/>
      <c r="LWI125" s="43"/>
      <c r="LWJ125" s="43"/>
      <c r="LWK125" s="43"/>
      <c r="LWL125" s="43"/>
      <c r="LWM125" s="43"/>
      <c r="LWN125" s="43"/>
      <c r="LWO125" s="43"/>
      <c r="LWP125" s="43"/>
      <c r="LWQ125" s="43"/>
      <c r="LWR125" s="43"/>
      <c r="LWS125" s="43"/>
      <c r="LWT125" s="43"/>
      <c r="LWU125" s="43"/>
      <c r="LWV125" s="43"/>
      <c r="LWW125" s="43"/>
      <c r="LWX125" s="43"/>
      <c r="LWY125" s="43"/>
      <c r="LWZ125" s="43"/>
      <c r="LXA125" s="43"/>
      <c r="LXB125" s="43"/>
      <c r="LXC125" s="43"/>
      <c r="LXD125" s="43"/>
      <c r="LXE125" s="43"/>
      <c r="LXF125" s="43"/>
      <c r="LXG125" s="43"/>
      <c r="LXH125" s="43"/>
      <c r="LXI125" s="43"/>
      <c r="LXJ125" s="43"/>
      <c r="LXK125" s="43"/>
      <c r="LXL125" s="43"/>
      <c r="LXM125" s="43"/>
      <c r="LXN125" s="43"/>
      <c r="LXO125" s="43"/>
      <c r="LXP125" s="43"/>
      <c r="LXQ125" s="43"/>
      <c r="LXR125" s="43"/>
      <c r="LXS125" s="43"/>
      <c r="LXT125" s="43"/>
      <c r="LXU125" s="43"/>
      <c r="LXV125" s="43"/>
      <c r="LXW125" s="43"/>
      <c r="LXX125" s="43"/>
      <c r="LXY125" s="43"/>
      <c r="LXZ125" s="43"/>
      <c r="LYA125" s="43"/>
      <c r="LYB125" s="43"/>
      <c r="LYC125" s="43"/>
      <c r="LYD125" s="43"/>
      <c r="LYE125" s="43"/>
      <c r="LYF125" s="43"/>
      <c r="LYG125" s="43"/>
      <c r="LYH125" s="43"/>
      <c r="LYI125" s="43"/>
      <c r="LYJ125" s="43"/>
      <c r="LYK125" s="43"/>
      <c r="LYL125" s="43"/>
      <c r="LYM125" s="43"/>
      <c r="LYN125" s="43"/>
      <c r="LYO125" s="43"/>
      <c r="LYP125" s="43"/>
      <c r="LYQ125" s="43"/>
      <c r="LYR125" s="43"/>
      <c r="LYS125" s="43"/>
      <c r="LYT125" s="43"/>
      <c r="LYU125" s="43"/>
      <c r="LYV125" s="43"/>
      <c r="LYW125" s="43"/>
      <c r="LYX125" s="43"/>
      <c r="LYY125" s="43"/>
      <c r="LYZ125" s="43"/>
      <c r="LZA125" s="43"/>
      <c r="LZB125" s="43"/>
      <c r="LZC125" s="43"/>
      <c r="LZD125" s="43"/>
      <c r="LZE125" s="43"/>
      <c r="LZF125" s="43"/>
      <c r="LZG125" s="43"/>
      <c r="LZH125" s="43"/>
      <c r="LZI125" s="43"/>
      <c r="LZJ125" s="43"/>
      <c r="LZK125" s="43"/>
      <c r="LZL125" s="43"/>
      <c r="LZM125" s="43"/>
      <c r="LZN125" s="43"/>
      <c r="LZO125" s="43"/>
      <c r="LZP125" s="43"/>
      <c r="LZQ125" s="43"/>
      <c r="LZR125" s="43"/>
      <c r="LZS125" s="43"/>
      <c r="LZT125" s="43"/>
      <c r="LZU125" s="43"/>
      <c r="LZV125" s="43"/>
      <c r="LZW125" s="43"/>
      <c r="LZX125" s="43"/>
      <c r="LZY125" s="43"/>
      <c r="LZZ125" s="43"/>
      <c r="MAA125" s="43"/>
      <c r="MAB125" s="43"/>
      <c r="MAC125" s="43"/>
      <c r="MAD125" s="43"/>
      <c r="MAE125" s="43"/>
      <c r="MAF125" s="43"/>
      <c r="MAG125" s="43"/>
      <c r="MAH125" s="43"/>
      <c r="MAI125" s="43"/>
      <c r="MAJ125" s="43"/>
      <c r="MAK125" s="43"/>
      <c r="MAL125" s="43"/>
      <c r="MAM125" s="43"/>
      <c r="MAN125" s="43"/>
      <c r="MAO125" s="43"/>
      <c r="MAP125" s="43"/>
      <c r="MAQ125" s="43"/>
      <c r="MAR125" s="43"/>
      <c r="MAS125" s="43"/>
      <c r="MAT125" s="43"/>
      <c r="MAU125" s="43"/>
      <c r="MAV125" s="43"/>
      <c r="MAW125" s="43"/>
      <c r="MAX125" s="43"/>
      <c r="MAY125" s="43"/>
      <c r="MAZ125" s="43"/>
      <c r="MBA125" s="43"/>
      <c r="MBB125" s="43"/>
      <c r="MBC125" s="43"/>
      <c r="MBD125" s="43"/>
      <c r="MBE125" s="43"/>
      <c r="MBF125" s="43"/>
      <c r="MBG125" s="43"/>
      <c r="MBH125" s="43"/>
      <c r="MBI125" s="43"/>
      <c r="MBJ125" s="43"/>
      <c r="MBK125" s="43"/>
      <c r="MBL125" s="43"/>
      <c r="MBM125" s="43"/>
      <c r="MBN125" s="43"/>
      <c r="MBO125" s="43"/>
      <c r="MBP125" s="43"/>
      <c r="MBQ125" s="43"/>
      <c r="MBR125" s="43"/>
      <c r="MBS125" s="43"/>
      <c r="MBT125" s="43"/>
      <c r="MBU125" s="43"/>
      <c r="MBV125" s="43"/>
      <c r="MBW125" s="43"/>
      <c r="MBX125" s="43"/>
      <c r="MBY125" s="43"/>
      <c r="MBZ125" s="43"/>
      <c r="MCA125" s="43"/>
      <c r="MCB125" s="43"/>
      <c r="MCC125" s="43"/>
      <c r="MCD125" s="43"/>
      <c r="MCE125" s="43"/>
      <c r="MCF125" s="43"/>
      <c r="MCG125" s="43"/>
      <c r="MCH125" s="43"/>
      <c r="MCI125" s="43"/>
      <c r="MCJ125" s="43"/>
      <c r="MCK125" s="43"/>
      <c r="MCL125" s="43"/>
      <c r="MCM125" s="43"/>
      <c r="MCN125" s="43"/>
      <c r="MCO125" s="43"/>
      <c r="MCP125" s="43"/>
      <c r="MCQ125" s="43"/>
      <c r="MCR125" s="43"/>
      <c r="MCS125" s="43"/>
      <c r="MCT125" s="43"/>
      <c r="MCU125" s="43"/>
      <c r="MCV125" s="43"/>
      <c r="MCW125" s="43"/>
      <c r="MCX125" s="43"/>
      <c r="MCY125" s="43"/>
      <c r="MCZ125" s="43"/>
      <c r="MDA125" s="43"/>
      <c r="MDB125" s="43"/>
      <c r="MDC125" s="43"/>
      <c r="MDD125" s="43"/>
      <c r="MDE125" s="43"/>
      <c r="MDF125" s="43"/>
      <c r="MDG125" s="43"/>
      <c r="MDH125" s="43"/>
      <c r="MDI125" s="43"/>
      <c r="MDJ125" s="43"/>
      <c r="MDK125" s="43"/>
      <c r="MDL125" s="43"/>
      <c r="MDM125" s="43"/>
      <c r="MDN125" s="43"/>
      <c r="MDO125" s="43"/>
      <c r="MDP125" s="43"/>
      <c r="MDQ125" s="43"/>
      <c r="MDR125" s="43"/>
      <c r="MDS125" s="43"/>
      <c r="MDT125" s="43"/>
      <c r="MDU125" s="43"/>
      <c r="MDV125" s="43"/>
      <c r="MDW125" s="43"/>
      <c r="MDX125" s="43"/>
      <c r="MDY125" s="43"/>
      <c r="MDZ125" s="43"/>
      <c r="MEA125" s="43"/>
      <c r="MEB125" s="43"/>
      <c r="MEC125" s="43"/>
      <c r="MED125" s="43"/>
      <c r="MEE125" s="43"/>
      <c r="MEF125" s="43"/>
      <c r="MEG125" s="43"/>
      <c r="MEH125" s="43"/>
      <c r="MEI125" s="43"/>
      <c r="MEJ125" s="43"/>
      <c r="MEK125" s="43"/>
      <c r="MEL125" s="43"/>
      <c r="MEM125" s="43"/>
      <c r="MEN125" s="43"/>
      <c r="MEO125" s="43"/>
      <c r="MEP125" s="43"/>
      <c r="MEQ125" s="43"/>
      <c r="MER125" s="43"/>
      <c r="MES125" s="43"/>
      <c r="MET125" s="43"/>
      <c r="MEU125" s="43"/>
      <c r="MEV125" s="43"/>
      <c r="MEW125" s="43"/>
      <c r="MEX125" s="43"/>
      <c r="MEY125" s="43"/>
      <c r="MEZ125" s="43"/>
      <c r="MFA125" s="43"/>
      <c r="MFB125" s="43"/>
      <c r="MFC125" s="43"/>
      <c r="MFD125" s="43"/>
      <c r="MFE125" s="43"/>
      <c r="MFF125" s="43"/>
      <c r="MFG125" s="43"/>
      <c r="MFH125" s="43"/>
      <c r="MFI125" s="43"/>
      <c r="MFJ125" s="43"/>
      <c r="MFK125" s="43"/>
      <c r="MFL125" s="43"/>
      <c r="MFM125" s="43"/>
      <c r="MFN125" s="43"/>
      <c r="MFO125" s="43"/>
      <c r="MFP125" s="43"/>
      <c r="MFQ125" s="43"/>
      <c r="MFR125" s="43"/>
      <c r="MFS125" s="43"/>
      <c r="MFT125" s="43"/>
      <c r="MFU125" s="43"/>
      <c r="MFV125" s="43"/>
      <c r="MFW125" s="43"/>
      <c r="MFX125" s="43"/>
      <c r="MFY125" s="43"/>
      <c r="MFZ125" s="43"/>
      <c r="MGA125" s="43"/>
      <c r="MGB125" s="43"/>
      <c r="MGC125" s="43"/>
      <c r="MGD125" s="43"/>
      <c r="MGE125" s="43"/>
      <c r="MGF125" s="43"/>
      <c r="MGG125" s="43"/>
      <c r="MGH125" s="43"/>
      <c r="MGI125" s="43"/>
      <c r="MGJ125" s="43"/>
      <c r="MGK125" s="43"/>
      <c r="MGL125" s="43"/>
      <c r="MGM125" s="43"/>
      <c r="MGN125" s="43"/>
      <c r="MGO125" s="43"/>
      <c r="MGP125" s="43"/>
      <c r="MGQ125" s="43"/>
      <c r="MGR125" s="43"/>
      <c r="MGS125" s="43"/>
      <c r="MGT125" s="43"/>
      <c r="MGU125" s="43"/>
      <c r="MGV125" s="43"/>
      <c r="MGW125" s="43"/>
      <c r="MGX125" s="43"/>
      <c r="MGY125" s="43"/>
      <c r="MGZ125" s="43"/>
      <c r="MHA125" s="43"/>
      <c r="MHB125" s="43"/>
      <c r="MHC125" s="43"/>
      <c r="MHD125" s="43"/>
      <c r="MHE125" s="43"/>
      <c r="MHF125" s="43"/>
      <c r="MHG125" s="43"/>
      <c r="MHH125" s="43"/>
      <c r="MHI125" s="43"/>
      <c r="MHJ125" s="43"/>
      <c r="MHK125" s="43"/>
      <c r="MHL125" s="43"/>
      <c r="MHM125" s="43"/>
      <c r="MHN125" s="43"/>
      <c r="MHO125" s="43"/>
      <c r="MHP125" s="43"/>
      <c r="MHQ125" s="43"/>
      <c r="MHR125" s="43"/>
      <c r="MHS125" s="43"/>
      <c r="MHT125" s="43"/>
      <c r="MHU125" s="43"/>
      <c r="MHV125" s="43"/>
      <c r="MHW125" s="43"/>
      <c r="MHX125" s="43"/>
      <c r="MHY125" s="43"/>
      <c r="MHZ125" s="43"/>
      <c r="MIA125" s="43"/>
      <c r="MIB125" s="43"/>
      <c r="MIC125" s="43"/>
      <c r="MID125" s="43"/>
      <c r="MIE125" s="43"/>
      <c r="MIF125" s="43"/>
      <c r="MIG125" s="43"/>
      <c r="MIH125" s="43"/>
      <c r="MII125" s="43"/>
      <c r="MIJ125" s="43"/>
      <c r="MIK125" s="43"/>
      <c r="MIL125" s="43"/>
      <c r="MIM125" s="43"/>
      <c r="MIN125" s="43"/>
      <c r="MIO125" s="43"/>
      <c r="MIP125" s="43"/>
      <c r="MIQ125" s="43"/>
      <c r="MIR125" s="43"/>
      <c r="MIS125" s="43"/>
      <c r="MIT125" s="43"/>
      <c r="MIU125" s="43"/>
      <c r="MIV125" s="43"/>
      <c r="MIW125" s="43"/>
      <c r="MIX125" s="43"/>
      <c r="MIY125" s="43"/>
      <c r="MIZ125" s="43"/>
      <c r="MJA125" s="43"/>
      <c r="MJB125" s="43"/>
      <c r="MJC125" s="43"/>
      <c r="MJD125" s="43"/>
      <c r="MJE125" s="43"/>
      <c r="MJF125" s="43"/>
      <c r="MJG125" s="43"/>
      <c r="MJH125" s="43"/>
      <c r="MJI125" s="43"/>
      <c r="MJJ125" s="43"/>
      <c r="MJK125" s="43"/>
      <c r="MJL125" s="43"/>
      <c r="MJM125" s="43"/>
      <c r="MJN125" s="43"/>
      <c r="MJO125" s="43"/>
      <c r="MJP125" s="43"/>
      <c r="MJQ125" s="43"/>
      <c r="MJR125" s="43"/>
      <c r="MJS125" s="43"/>
      <c r="MJT125" s="43"/>
      <c r="MJU125" s="43"/>
      <c r="MJV125" s="43"/>
      <c r="MJW125" s="43"/>
      <c r="MJX125" s="43"/>
      <c r="MJY125" s="43"/>
      <c r="MJZ125" s="43"/>
      <c r="MKA125" s="43"/>
      <c r="MKB125" s="43"/>
      <c r="MKC125" s="43"/>
      <c r="MKD125" s="43"/>
      <c r="MKE125" s="43"/>
      <c r="MKF125" s="43"/>
      <c r="MKG125" s="43"/>
      <c r="MKH125" s="43"/>
      <c r="MKI125" s="43"/>
      <c r="MKJ125" s="43"/>
      <c r="MKK125" s="43"/>
      <c r="MKL125" s="43"/>
      <c r="MKM125" s="43"/>
      <c r="MKN125" s="43"/>
      <c r="MKO125" s="43"/>
      <c r="MKP125" s="43"/>
      <c r="MKQ125" s="43"/>
      <c r="MKR125" s="43"/>
      <c r="MKS125" s="43"/>
      <c r="MKT125" s="43"/>
      <c r="MKU125" s="43"/>
      <c r="MKV125" s="43"/>
      <c r="MKW125" s="43"/>
      <c r="MKX125" s="43"/>
      <c r="MKY125" s="43"/>
      <c r="MKZ125" s="43"/>
      <c r="MLA125" s="43"/>
      <c r="MLB125" s="43"/>
      <c r="MLC125" s="43"/>
      <c r="MLD125" s="43"/>
      <c r="MLE125" s="43"/>
      <c r="MLF125" s="43"/>
      <c r="MLG125" s="43"/>
      <c r="MLH125" s="43"/>
      <c r="MLI125" s="43"/>
      <c r="MLJ125" s="43"/>
      <c r="MLK125" s="43"/>
      <c r="MLL125" s="43"/>
      <c r="MLM125" s="43"/>
      <c r="MLN125" s="43"/>
      <c r="MLO125" s="43"/>
      <c r="MLP125" s="43"/>
      <c r="MLQ125" s="43"/>
      <c r="MLR125" s="43"/>
      <c r="MLS125" s="43"/>
      <c r="MLT125" s="43"/>
      <c r="MLU125" s="43"/>
      <c r="MLV125" s="43"/>
      <c r="MLW125" s="43"/>
      <c r="MLX125" s="43"/>
      <c r="MLY125" s="43"/>
      <c r="MLZ125" s="43"/>
      <c r="MMA125" s="43"/>
      <c r="MMB125" s="43"/>
      <c r="MMC125" s="43"/>
      <c r="MMD125" s="43"/>
      <c r="MME125" s="43"/>
      <c r="MMF125" s="43"/>
      <c r="MMG125" s="43"/>
      <c r="MMH125" s="43"/>
      <c r="MMI125" s="43"/>
      <c r="MMJ125" s="43"/>
      <c r="MMK125" s="43"/>
      <c r="MML125" s="43"/>
      <c r="MMM125" s="43"/>
      <c r="MMN125" s="43"/>
      <c r="MMO125" s="43"/>
      <c r="MMP125" s="43"/>
      <c r="MMQ125" s="43"/>
      <c r="MMR125" s="43"/>
      <c r="MMS125" s="43"/>
      <c r="MMT125" s="43"/>
      <c r="MMU125" s="43"/>
      <c r="MMV125" s="43"/>
      <c r="MMW125" s="43"/>
      <c r="MMX125" s="43"/>
      <c r="MMY125" s="43"/>
      <c r="MMZ125" s="43"/>
      <c r="MNA125" s="43"/>
      <c r="MNB125" s="43"/>
      <c r="MNC125" s="43"/>
      <c r="MND125" s="43"/>
      <c r="MNE125" s="43"/>
      <c r="MNF125" s="43"/>
      <c r="MNG125" s="43"/>
      <c r="MNH125" s="43"/>
      <c r="MNI125" s="43"/>
      <c r="MNJ125" s="43"/>
      <c r="MNK125" s="43"/>
      <c r="MNL125" s="43"/>
      <c r="MNM125" s="43"/>
      <c r="MNN125" s="43"/>
      <c r="MNO125" s="43"/>
      <c r="MNP125" s="43"/>
      <c r="MNQ125" s="43"/>
      <c r="MNR125" s="43"/>
      <c r="MNS125" s="43"/>
      <c r="MNT125" s="43"/>
      <c r="MNU125" s="43"/>
      <c r="MNV125" s="43"/>
      <c r="MNW125" s="43"/>
      <c r="MNX125" s="43"/>
      <c r="MNY125" s="43"/>
      <c r="MNZ125" s="43"/>
      <c r="MOA125" s="43"/>
      <c r="MOB125" s="43"/>
      <c r="MOC125" s="43"/>
      <c r="MOD125" s="43"/>
      <c r="MOE125" s="43"/>
      <c r="MOF125" s="43"/>
      <c r="MOG125" s="43"/>
      <c r="MOH125" s="43"/>
      <c r="MOI125" s="43"/>
      <c r="MOJ125" s="43"/>
      <c r="MOK125" s="43"/>
      <c r="MOL125" s="43"/>
      <c r="MOM125" s="43"/>
      <c r="MON125" s="43"/>
      <c r="MOO125" s="43"/>
      <c r="MOP125" s="43"/>
      <c r="MOQ125" s="43"/>
      <c r="MOR125" s="43"/>
      <c r="MOS125" s="43"/>
      <c r="MOT125" s="43"/>
      <c r="MOU125" s="43"/>
      <c r="MOV125" s="43"/>
      <c r="MOW125" s="43"/>
      <c r="MOX125" s="43"/>
      <c r="MOY125" s="43"/>
      <c r="MOZ125" s="43"/>
      <c r="MPA125" s="43"/>
      <c r="MPB125" s="43"/>
      <c r="MPC125" s="43"/>
      <c r="MPD125" s="43"/>
      <c r="MPE125" s="43"/>
      <c r="MPF125" s="43"/>
      <c r="MPG125" s="43"/>
      <c r="MPH125" s="43"/>
      <c r="MPI125" s="43"/>
      <c r="MPJ125" s="43"/>
      <c r="MPK125" s="43"/>
      <c r="MPL125" s="43"/>
      <c r="MPM125" s="43"/>
      <c r="MPN125" s="43"/>
      <c r="MPO125" s="43"/>
      <c r="MPP125" s="43"/>
      <c r="MPQ125" s="43"/>
      <c r="MPR125" s="43"/>
      <c r="MPS125" s="43"/>
      <c r="MPT125" s="43"/>
      <c r="MPU125" s="43"/>
      <c r="MPV125" s="43"/>
      <c r="MPW125" s="43"/>
      <c r="MPX125" s="43"/>
      <c r="MPY125" s="43"/>
      <c r="MPZ125" s="43"/>
      <c r="MQA125" s="43"/>
      <c r="MQB125" s="43"/>
      <c r="MQC125" s="43"/>
      <c r="MQD125" s="43"/>
      <c r="MQE125" s="43"/>
      <c r="MQF125" s="43"/>
      <c r="MQG125" s="43"/>
      <c r="MQH125" s="43"/>
      <c r="MQI125" s="43"/>
      <c r="MQJ125" s="43"/>
      <c r="MQK125" s="43"/>
      <c r="MQL125" s="43"/>
      <c r="MQM125" s="43"/>
      <c r="MQN125" s="43"/>
      <c r="MQO125" s="43"/>
      <c r="MQP125" s="43"/>
      <c r="MQQ125" s="43"/>
      <c r="MQR125" s="43"/>
      <c r="MQS125" s="43"/>
      <c r="MQT125" s="43"/>
      <c r="MQU125" s="43"/>
      <c r="MQV125" s="43"/>
      <c r="MQW125" s="43"/>
      <c r="MQX125" s="43"/>
      <c r="MQY125" s="43"/>
      <c r="MQZ125" s="43"/>
      <c r="MRA125" s="43"/>
      <c r="MRB125" s="43"/>
      <c r="MRC125" s="43"/>
      <c r="MRD125" s="43"/>
      <c r="MRE125" s="43"/>
      <c r="MRF125" s="43"/>
      <c r="MRG125" s="43"/>
      <c r="MRH125" s="43"/>
      <c r="MRI125" s="43"/>
      <c r="MRJ125" s="43"/>
      <c r="MRK125" s="43"/>
      <c r="MRL125" s="43"/>
      <c r="MRM125" s="43"/>
      <c r="MRN125" s="43"/>
      <c r="MRO125" s="43"/>
      <c r="MRP125" s="43"/>
      <c r="MRQ125" s="43"/>
      <c r="MRR125" s="43"/>
      <c r="MRS125" s="43"/>
      <c r="MRT125" s="43"/>
      <c r="MRU125" s="43"/>
      <c r="MRV125" s="43"/>
      <c r="MRW125" s="43"/>
      <c r="MRX125" s="43"/>
      <c r="MRY125" s="43"/>
      <c r="MRZ125" s="43"/>
      <c r="MSA125" s="43"/>
      <c r="MSB125" s="43"/>
      <c r="MSC125" s="43"/>
      <c r="MSD125" s="43"/>
      <c r="MSE125" s="43"/>
      <c r="MSF125" s="43"/>
      <c r="MSG125" s="43"/>
      <c r="MSH125" s="43"/>
      <c r="MSI125" s="43"/>
      <c r="MSJ125" s="43"/>
      <c r="MSK125" s="43"/>
      <c r="MSL125" s="43"/>
      <c r="MSM125" s="43"/>
      <c r="MSN125" s="43"/>
      <c r="MSO125" s="43"/>
      <c r="MSP125" s="43"/>
      <c r="MSQ125" s="43"/>
      <c r="MSR125" s="43"/>
      <c r="MSS125" s="43"/>
      <c r="MST125" s="43"/>
      <c r="MSU125" s="43"/>
      <c r="MSV125" s="43"/>
      <c r="MSW125" s="43"/>
      <c r="MSX125" s="43"/>
      <c r="MSY125" s="43"/>
      <c r="MSZ125" s="43"/>
      <c r="MTA125" s="43"/>
      <c r="MTB125" s="43"/>
      <c r="MTC125" s="43"/>
      <c r="MTD125" s="43"/>
      <c r="MTE125" s="43"/>
      <c r="MTF125" s="43"/>
      <c r="MTG125" s="43"/>
      <c r="MTH125" s="43"/>
      <c r="MTI125" s="43"/>
      <c r="MTJ125" s="43"/>
      <c r="MTK125" s="43"/>
      <c r="MTL125" s="43"/>
      <c r="MTM125" s="43"/>
      <c r="MTN125" s="43"/>
      <c r="MTO125" s="43"/>
      <c r="MTP125" s="43"/>
      <c r="MTQ125" s="43"/>
      <c r="MTR125" s="43"/>
      <c r="MTS125" s="43"/>
      <c r="MTT125" s="43"/>
      <c r="MTU125" s="43"/>
      <c r="MTV125" s="43"/>
      <c r="MTW125" s="43"/>
      <c r="MTX125" s="43"/>
      <c r="MTY125" s="43"/>
      <c r="MTZ125" s="43"/>
      <c r="MUA125" s="43"/>
      <c r="MUB125" s="43"/>
      <c r="MUC125" s="43"/>
      <c r="MUD125" s="43"/>
      <c r="MUE125" s="43"/>
      <c r="MUF125" s="43"/>
      <c r="MUG125" s="43"/>
      <c r="MUH125" s="43"/>
      <c r="MUI125" s="43"/>
      <c r="MUJ125" s="43"/>
      <c r="MUK125" s="43"/>
      <c r="MUL125" s="43"/>
      <c r="MUM125" s="43"/>
      <c r="MUN125" s="43"/>
      <c r="MUO125" s="43"/>
      <c r="MUP125" s="43"/>
      <c r="MUQ125" s="43"/>
      <c r="MUR125" s="43"/>
      <c r="MUS125" s="43"/>
      <c r="MUT125" s="43"/>
      <c r="MUU125" s="43"/>
      <c r="MUV125" s="43"/>
      <c r="MUW125" s="43"/>
      <c r="MUX125" s="43"/>
      <c r="MUY125" s="43"/>
      <c r="MUZ125" s="43"/>
      <c r="MVA125" s="43"/>
      <c r="MVB125" s="43"/>
      <c r="MVC125" s="43"/>
      <c r="MVD125" s="43"/>
      <c r="MVE125" s="43"/>
      <c r="MVF125" s="43"/>
      <c r="MVG125" s="43"/>
      <c r="MVH125" s="43"/>
      <c r="MVI125" s="43"/>
      <c r="MVJ125" s="43"/>
      <c r="MVK125" s="43"/>
      <c r="MVL125" s="43"/>
      <c r="MVM125" s="43"/>
      <c r="MVN125" s="43"/>
      <c r="MVO125" s="43"/>
      <c r="MVP125" s="43"/>
      <c r="MVQ125" s="43"/>
      <c r="MVR125" s="43"/>
      <c r="MVS125" s="43"/>
      <c r="MVT125" s="43"/>
      <c r="MVU125" s="43"/>
      <c r="MVV125" s="43"/>
      <c r="MVW125" s="43"/>
      <c r="MVX125" s="43"/>
      <c r="MVY125" s="43"/>
      <c r="MVZ125" s="43"/>
      <c r="MWA125" s="43"/>
      <c r="MWB125" s="43"/>
      <c r="MWC125" s="43"/>
      <c r="MWD125" s="43"/>
      <c r="MWE125" s="43"/>
      <c r="MWF125" s="43"/>
      <c r="MWG125" s="43"/>
      <c r="MWH125" s="43"/>
      <c r="MWI125" s="43"/>
      <c r="MWJ125" s="43"/>
      <c r="MWK125" s="43"/>
      <c r="MWL125" s="43"/>
      <c r="MWM125" s="43"/>
      <c r="MWN125" s="43"/>
      <c r="MWO125" s="43"/>
      <c r="MWP125" s="43"/>
      <c r="MWQ125" s="43"/>
      <c r="MWR125" s="43"/>
      <c r="MWS125" s="43"/>
      <c r="MWT125" s="43"/>
      <c r="MWU125" s="43"/>
      <c r="MWV125" s="43"/>
      <c r="MWW125" s="43"/>
      <c r="MWX125" s="43"/>
      <c r="MWY125" s="43"/>
      <c r="MWZ125" s="43"/>
      <c r="MXA125" s="43"/>
      <c r="MXB125" s="43"/>
      <c r="MXC125" s="43"/>
      <c r="MXD125" s="43"/>
      <c r="MXE125" s="43"/>
      <c r="MXF125" s="43"/>
      <c r="MXG125" s="43"/>
      <c r="MXH125" s="43"/>
      <c r="MXI125" s="43"/>
      <c r="MXJ125" s="43"/>
      <c r="MXK125" s="43"/>
      <c r="MXL125" s="43"/>
      <c r="MXM125" s="43"/>
      <c r="MXN125" s="43"/>
      <c r="MXO125" s="43"/>
      <c r="MXP125" s="43"/>
      <c r="MXQ125" s="43"/>
      <c r="MXR125" s="43"/>
      <c r="MXS125" s="43"/>
      <c r="MXT125" s="43"/>
      <c r="MXU125" s="43"/>
      <c r="MXV125" s="43"/>
      <c r="MXW125" s="43"/>
      <c r="MXX125" s="43"/>
      <c r="MXY125" s="43"/>
      <c r="MXZ125" s="43"/>
      <c r="MYA125" s="43"/>
      <c r="MYB125" s="43"/>
      <c r="MYC125" s="43"/>
      <c r="MYD125" s="43"/>
      <c r="MYE125" s="43"/>
      <c r="MYF125" s="43"/>
      <c r="MYG125" s="43"/>
      <c r="MYH125" s="43"/>
      <c r="MYI125" s="43"/>
      <c r="MYJ125" s="43"/>
      <c r="MYK125" s="43"/>
      <c r="MYL125" s="43"/>
      <c r="MYM125" s="43"/>
      <c r="MYN125" s="43"/>
      <c r="MYO125" s="43"/>
      <c r="MYP125" s="43"/>
      <c r="MYQ125" s="43"/>
      <c r="MYR125" s="43"/>
      <c r="MYS125" s="43"/>
      <c r="MYT125" s="43"/>
      <c r="MYU125" s="43"/>
      <c r="MYV125" s="43"/>
      <c r="MYW125" s="43"/>
      <c r="MYX125" s="43"/>
      <c r="MYY125" s="43"/>
      <c r="MYZ125" s="43"/>
      <c r="MZA125" s="43"/>
      <c r="MZB125" s="43"/>
      <c r="MZC125" s="43"/>
      <c r="MZD125" s="43"/>
      <c r="MZE125" s="43"/>
      <c r="MZF125" s="43"/>
      <c r="MZG125" s="43"/>
      <c r="MZH125" s="43"/>
      <c r="MZI125" s="43"/>
      <c r="MZJ125" s="43"/>
      <c r="MZK125" s="43"/>
      <c r="MZL125" s="43"/>
      <c r="MZM125" s="43"/>
      <c r="MZN125" s="43"/>
      <c r="MZO125" s="43"/>
      <c r="MZP125" s="43"/>
      <c r="MZQ125" s="43"/>
      <c r="MZR125" s="43"/>
      <c r="MZS125" s="43"/>
      <c r="MZT125" s="43"/>
      <c r="MZU125" s="43"/>
      <c r="MZV125" s="43"/>
      <c r="MZW125" s="43"/>
      <c r="MZX125" s="43"/>
      <c r="MZY125" s="43"/>
      <c r="MZZ125" s="43"/>
      <c r="NAA125" s="43"/>
      <c r="NAB125" s="43"/>
      <c r="NAC125" s="43"/>
      <c r="NAD125" s="43"/>
      <c r="NAE125" s="43"/>
      <c r="NAF125" s="43"/>
      <c r="NAG125" s="43"/>
      <c r="NAH125" s="43"/>
      <c r="NAI125" s="43"/>
      <c r="NAJ125" s="43"/>
      <c r="NAK125" s="43"/>
      <c r="NAL125" s="43"/>
      <c r="NAM125" s="43"/>
      <c r="NAN125" s="43"/>
      <c r="NAO125" s="43"/>
      <c r="NAP125" s="43"/>
      <c r="NAQ125" s="43"/>
      <c r="NAR125" s="43"/>
      <c r="NAS125" s="43"/>
      <c r="NAT125" s="43"/>
      <c r="NAU125" s="43"/>
      <c r="NAV125" s="43"/>
      <c r="NAW125" s="43"/>
      <c r="NAX125" s="43"/>
      <c r="NAY125" s="43"/>
      <c r="NAZ125" s="43"/>
      <c r="NBA125" s="43"/>
      <c r="NBB125" s="43"/>
      <c r="NBC125" s="43"/>
      <c r="NBD125" s="43"/>
      <c r="NBE125" s="43"/>
      <c r="NBF125" s="43"/>
      <c r="NBG125" s="43"/>
      <c r="NBH125" s="43"/>
      <c r="NBI125" s="43"/>
      <c r="NBJ125" s="43"/>
      <c r="NBK125" s="43"/>
      <c r="NBL125" s="43"/>
      <c r="NBM125" s="43"/>
      <c r="NBN125" s="43"/>
      <c r="NBO125" s="43"/>
      <c r="NBP125" s="43"/>
      <c r="NBQ125" s="43"/>
      <c r="NBR125" s="43"/>
      <c r="NBS125" s="43"/>
      <c r="NBT125" s="43"/>
      <c r="NBU125" s="43"/>
      <c r="NBV125" s="43"/>
      <c r="NBW125" s="43"/>
      <c r="NBX125" s="43"/>
      <c r="NBY125" s="43"/>
      <c r="NBZ125" s="43"/>
      <c r="NCA125" s="43"/>
      <c r="NCB125" s="43"/>
      <c r="NCC125" s="43"/>
      <c r="NCD125" s="43"/>
      <c r="NCE125" s="43"/>
      <c r="NCF125" s="43"/>
      <c r="NCG125" s="43"/>
      <c r="NCH125" s="43"/>
      <c r="NCI125" s="43"/>
      <c r="NCJ125" s="43"/>
      <c r="NCK125" s="43"/>
      <c r="NCL125" s="43"/>
      <c r="NCM125" s="43"/>
      <c r="NCN125" s="43"/>
      <c r="NCO125" s="43"/>
      <c r="NCP125" s="43"/>
      <c r="NCQ125" s="43"/>
      <c r="NCR125" s="43"/>
      <c r="NCS125" s="43"/>
      <c r="NCT125" s="43"/>
      <c r="NCU125" s="43"/>
      <c r="NCV125" s="43"/>
      <c r="NCW125" s="43"/>
      <c r="NCX125" s="43"/>
      <c r="NCY125" s="43"/>
      <c r="NCZ125" s="43"/>
      <c r="NDA125" s="43"/>
      <c r="NDB125" s="43"/>
      <c r="NDC125" s="43"/>
      <c r="NDD125" s="43"/>
      <c r="NDE125" s="43"/>
      <c r="NDF125" s="43"/>
      <c r="NDG125" s="43"/>
      <c r="NDH125" s="43"/>
      <c r="NDI125" s="43"/>
      <c r="NDJ125" s="43"/>
      <c r="NDK125" s="43"/>
      <c r="NDL125" s="43"/>
      <c r="NDM125" s="43"/>
      <c r="NDN125" s="43"/>
      <c r="NDO125" s="43"/>
      <c r="NDP125" s="43"/>
      <c r="NDQ125" s="43"/>
      <c r="NDR125" s="43"/>
      <c r="NDS125" s="43"/>
      <c r="NDT125" s="43"/>
      <c r="NDU125" s="43"/>
      <c r="NDV125" s="43"/>
      <c r="NDW125" s="43"/>
      <c r="NDX125" s="43"/>
      <c r="NDY125" s="43"/>
      <c r="NDZ125" s="43"/>
      <c r="NEA125" s="43"/>
      <c r="NEB125" s="43"/>
      <c r="NEC125" s="43"/>
      <c r="NED125" s="43"/>
      <c r="NEE125" s="43"/>
      <c r="NEF125" s="43"/>
      <c r="NEG125" s="43"/>
      <c r="NEH125" s="43"/>
      <c r="NEI125" s="43"/>
      <c r="NEJ125" s="43"/>
      <c r="NEK125" s="43"/>
      <c r="NEL125" s="43"/>
      <c r="NEM125" s="43"/>
      <c r="NEN125" s="43"/>
      <c r="NEO125" s="43"/>
      <c r="NEP125" s="43"/>
      <c r="NEQ125" s="43"/>
      <c r="NER125" s="43"/>
      <c r="NES125" s="43"/>
      <c r="NET125" s="43"/>
      <c r="NEU125" s="43"/>
      <c r="NEV125" s="43"/>
      <c r="NEW125" s="43"/>
      <c r="NEX125" s="43"/>
      <c r="NEY125" s="43"/>
      <c r="NEZ125" s="43"/>
      <c r="NFA125" s="43"/>
      <c r="NFB125" s="43"/>
      <c r="NFC125" s="43"/>
      <c r="NFD125" s="43"/>
      <c r="NFE125" s="43"/>
      <c r="NFF125" s="43"/>
      <c r="NFG125" s="43"/>
      <c r="NFH125" s="43"/>
      <c r="NFI125" s="43"/>
      <c r="NFJ125" s="43"/>
      <c r="NFK125" s="43"/>
      <c r="NFL125" s="43"/>
      <c r="NFM125" s="43"/>
      <c r="NFN125" s="43"/>
      <c r="NFO125" s="43"/>
      <c r="NFP125" s="43"/>
      <c r="NFQ125" s="43"/>
      <c r="NFR125" s="43"/>
      <c r="NFS125" s="43"/>
      <c r="NFT125" s="43"/>
      <c r="NFU125" s="43"/>
      <c r="NFV125" s="43"/>
      <c r="NFW125" s="43"/>
      <c r="NFX125" s="43"/>
      <c r="NFY125" s="43"/>
      <c r="NFZ125" s="43"/>
      <c r="NGA125" s="43"/>
      <c r="NGB125" s="43"/>
      <c r="NGC125" s="43"/>
      <c r="NGD125" s="43"/>
      <c r="NGE125" s="43"/>
      <c r="NGF125" s="43"/>
      <c r="NGG125" s="43"/>
      <c r="NGH125" s="43"/>
      <c r="NGI125" s="43"/>
      <c r="NGJ125" s="43"/>
      <c r="NGK125" s="43"/>
      <c r="NGL125" s="43"/>
      <c r="NGM125" s="43"/>
      <c r="NGN125" s="43"/>
      <c r="NGO125" s="43"/>
      <c r="NGP125" s="43"/>
      <c r="NGQ125" s="43"/>
      <c r="NGR125" s="43"/>
      <c r="NGS125" s="43"/>
      <c r="NGT125" s="43"/>
      <c r="NGU125" s="43"/>
      <c r="NGV125" s="43"/>
      <c r="NGW125" s="43"/>
      <c r="NGX125" s="43"/>
      <c r="NGY125" s="43"/>
      <c r="NGZ125" s="43"/>
      <c r="NHA125" s="43"/>
      <c r="NHB125" s="43"/>
      <c r="NHC125" s="43"/>
      <c r="NHD125" s="43"/>
      <c r="NHE125" s="43"/>
      <c r="NHF125" s="43"/>
      <c r="NHG125" s="43"/>
      <c r="NHH125" s="43"/>
      <c r="NHI125" s="43"/>
      <c r="NHJ125" s="43"/>
      <c r="NHK125" s="43"/>
      <c r="NHL125" s="43"/>
      <c r="NHM125" s="43"/>
      <c r="NHN125" s="43"/>
      <c r="NHO125" s="43"/>
      <c r="NHP125" s="43"/>
      <c r="NHQ125" s="43"/>
      <c r="NHR125" s="43"/>
      <c r="NHS125" s="43"/>
      <c r="NHT125" s="43"/>
      <c r="NHU125" s="43"/>
      <c r="NHV125" s="43"/>
      <c r="NHW125" s="43"/>
      <c r="NHX125" s="43"/>
      <c r="NHY125" s="43"/>
      <c r="NHZ125" s="43"/>
      <c r="NIA125" s="43"/>
      <c r="NIB125" s="43"/>
      <c r="NIC125" s="43"/>
      <c r="NID125" s="43"/>
      <c r="NIE125" s="43"/>
      <c r="NIF125" s="43"/>
      <c r="NIG125" s="43"/>
      <c r="NIH125" s="43"/>
      <c r="NII125" s="43"/>
      <c r="NIJ125" s="43"/>
      <c r="NIK125" s="43"/>
      <c r="NIL125" s="43"/>
      <c r="NIM125" s="43"/>
      <c r="NIN125" s="43"/>
      <c r="NIO125" s="43"/>
      <c r="NIP125" s="43"/>
      <c r="NIQ125" s="43"/>
      <c r="NIR125" s="43"/>
      <c r="NIS125" s="43"/>
      <c r="NIT125" s="43"/>
      <c r="NIU125" s="43"/>
      <c r="NIV125" s="43"/>
      <c r="NIW125" s="43"/>
      <c r="NIX125" s="43"/>
      <c r="NIY125" s="43"/>
      <c r="NIZ125" s="43"/>
      <c r="NJA125" s="43"/>
      <c r="NJB125" s="43"/>
      <c r="NJC125" s="43"/>
      <c r="NJD125" s="43"/>
      <c r="NJE125" s="43"/>
      <c r="NJF125" s="43"/>
      <c r="NJG125" s="43"/>
      <c r="NJH125" s="43"/>
      <c r="NJI125" s="43"/>
      <c r="NJJ125" s="43"/>
      <c r="NJK125" s="43"/>
      <c r="NJL125" s="43"/>
      <c r="NJM125" s="43"/>
      <c r="NJN125" s="43"/>
      <c r="NJO125" s="43"/>
      <c r="NJP125" s="43"/>
      <c r="NJQ125" s="43"/>
      <c r="NJR125" s="43"/>
      <c r="NJS125" s="43"/>
      <c r="NJT125" s="43"/>
      <c r="NJU125" s="43"/>
      <c r="NJV125" s="43"/>
      <c r="NJW125" s="43"/>
      <c r="NJX125" s="43"/>
      <c r="NJY125" s="43"/>
      <c r="NJZ125" s="43"/>
      <c r="NKA125" s="43"/>
      <c r="NKB125" s="43"/>
      <c r="NKC125" s="43"/>
      <c r="NKD125" s="43"/>
      <c r="NKE125" s="43"/>
      <c r="NKF125" s="43"/>
      <c r="NKG125" s="43"/>
      <c r="NKH125" s="43"/>
      <c r="NKI125" s="43"/>
      <c r="NKJ125" s="43"/>
      <c r="NKK125" s="43"/>
      <c r="NKL125" s="43"/>
      <c r="NKM125" s="43"/>
      <c r="NKN125" s="43"/>
      <c r="NKO125" s="43"/>
      <c r="NKP125" s="43"/>
      <c r="NKQ125" s="43"/>
      <c r="NKR125" s="43"/>
      <c r="NKS125" s="43"/>
      <c r="NKT125" s="43"/>
      <c r="NKU125" s="43"/>
      <c r="NKV125" s="43"/>
      <c r="NKW125" s="43"/>
      <c r="NKX125" s="43"/>
      <c r="NKY125" s="43"/>
      <c r="NKZ125" s="43"/>
      <c r="NLA125" s="43"/>
      <c r="NLB125" s="43"/>
      <c r="NLC125" s="43"/>
      <c r="NLD125" s="43"/>
      <c r="NLE125" s="43"/>
      <c r="NLF125" s="43"/>
      <c r="NLG125" s="43"/>
      <c r="NLH125" s="43"/>
      <c r="NLI125" s="43"/>
      <c r="NLJ125" s="43"/>
      <c r="NLK125" s="43"/>
      <c r="NLL125" s="43"/>
      <c r="NLM125" s="43"/>
      <c r="NLN125" s="43"/>
      <c r="NLO125" s="43"/>
      <c r="NLP125" s="43"/>
      <c r="NLQ125" s="43"/>
      <c r="NLR125" s="43"/>
      <c r="NLS125" s="43"/>
      <c r="NLT125" s="43"/>
      <c r="NLU125" s="43"/>
      <c r="NLV125" s="43"/>
      <c r="NLW125" s="43"/>
      <c r="NLX125" s="43"/>
      <c r="NLY125" s="43"/>
      <c r="NLZ125" s="43"/>
      <c r="NMA125" s="43"/>
      <c r="NMB125" s="43"/>
      <c r="NMC125" s="43"/>
      <c r="NMD125" s="43"/>
      <c r="NME125" s="43"/>
      <c r="NMF125" s="43"/>
      <c r="NMG125" s="43"/>
      <c r="NMH125" s="43"/>
      <c r="NMI125" s="43"/>
      <c r="NMJ125" s="43"/>
      <c r="NMK125" s="43"/>
      <c r="NML125" s="43"/>
      <c r="NMM125" s="43"/>
      <c r="NMN125" s="43"/>
      <c r="NMO125" s="43"/>
      <c r="NMP125" s="43"/>
      <c r="NMQ125" s="43"/>
      <c r="NMR125" s="43"/>
      <c r="NMS125" s="43"/>
      <c r="NMT125" s="43"/>
      <c r="NMU125" s="43"/>
      <c r="NMV125" s="43"/>
      <c r="NMW125" s="43"/>
      <c r="NMX125" s="43"/>
      <c r="NMY125" s="43"/>
      <c r="NMZ125" s="43"/>
      <c r="NNA125" s="43"/>
      <c r="NNB125" s="43"/>
      <c r="NNC125" s="43"/>
      <c r="NND125" s="43"/>
      <c r="NNE125" s="43"/>
      <c r="NNF125" s="43"/>
      <c r="NNG125" s="43"/>
      <c r="NNH125" s="43"/>
      <c r="NNI125" s="43"/>
      <c r="NNJ125" s="43"/>
      <c r="NNK125" s="43"/>
      <c r="NNL125" s="43"/>
      <c r="NNM125" s="43"/>
      <c r="NNN125" s="43"/>
      <c r="NNO125" s="43"/>
      <c r="NNP125" s="43"/>
      <c r="NNQ125" s="43"/>
      <c r="NNR125" s="43"/>
      <c r="NNS125" s="43"/>
      <c r="NNT125" s="43"/>
      <c r="NNU125" s="43"/>
      <c r="NNV125" s="43"/>
      <c r="NNW125" s="43"/>
      <c r="NNX125" s="43"/>
      <c r="NNY125" s="43"/>
      <c r="NNZ125" s="43"/>
      <c r="NOA125" s="43"/>
      <c r="NOB125" s="43"/>
      <c r="NOC125" s="43"/>
      <c r="NOD125" s="43"/>
      <c r="NOE125" s="43"/>
      <c r="NOF125" s="43"/>
      <c r="NOG125" s="43"/>
      <c r="NOH125" s="43"/>
      <c r="NOI125" s="43"/>
      <c r="NOJ125" s="43"/>
      <c r="NOK125" s="43"/>
      <c r="NOL125" s="43"/>
      <c r="NOM125" s="43"/>
      <c r="NON125" s="43"/>
      <c r="NOO125" s="43"/>
      <c r="NOP125" s="43"/>
      <c r="NOQ125" s="43"/>
      <c r="NOR125" s="43"/>
      <c r="NOS125" s="43"/>
      <c r="NOT125" s="43"/>
      <c r="NOU125" s="43"/>
      <c r="NOV125" s="43"/>
      <c r="NOW125" s="43"/>
      <c r="NOX125" s="43"/>
      <c r="NOY125" s="43"/>
      <c r="NOZ125" s="43"/>
      <c r="NPA125" s="43"/>
      <c r="NPB125" s="43"/>
      <c r="NPC125" s="43"/>
      <c r="NPD125" s="43"/>
      <c r="NPE125" s="43"/>
      <c r="NPF125" s="43"/>
      <c r="NPG125" s="43"/>
      <c r="NPH125" s="43"/>
      <c r="NPI125" s="43"/>
      <c r="NPJ125" s="43"/>
      <c r="NPK125" s="43"/>
      <c r="NPL125" s="43"/>
      <c r="NPM125" s="43"/>
      <c r="NPN125" s="43"/>
      <c r="NPO125" s="43"/>
      <c r="NPP125" s="43"/>
      <c r="NPQ125" s="43"/>
      <c r="NPR125" s="43"/>
      <c r="NPS125" s="43"/>
      <c r="NPT125" s="43"/>
      <c r="NPU125" s="43"/>
      <c r="NPV125" s="43"/>
      <c r="NPW125" s="43"/>
      <c r="NPX125" s="43"/>
      <c r="NPY125" s="43"/>
      <c r="NPZ125" s="43"/>
      <c r="NQA125" s="43"/>
      <c r="NQB125" s="43"/>
      <c r="NQC125" s="43"/>
      <c r="NQD125" s="43"/>
      <c r="NQE125" s="43"/>
      <c r="NQF125" s="43"/>
      <c r="NQG125" s="43"/>
      <c r="NQH125" s="43"/>
      <c r="NQI125" s="43"/>
      <c r="NQJ125" s="43"/>
      <c r="NQK125" s="43"/>
      <c r="NQL125" s="43"/>
      <c r="NQM125" s="43"/>
      <c r="NQN125" s="43"/>
      <c r="NQO125" s="43"/>
      <c r="NQP125" s="43"/>
      <c r="NQQ125" s="43"/>
      <c r="NQR125" s="43"/>
      <c r="NQS125" s="43"/>
      <c r="NQT125" s="43"/>
      <c r="NQU125" s="43"/>
      <c r="NQV125" s="43"/>
      <c r="NQW125" s="43"/>
      <c r="NQX125" s="43"/>
      <c r="NQY125" s="43"/>
      <c r="NQZ125" s="43"/>
      <c r="NRA125" s="43"/>
      <c r="NRB125" s="43"/>
      <c r="NRC125" s="43"/>
      <c r="NRD125" s="43"/>
      <c r="NRE125" s="43"/>
      <c r="NRF125" s="43"/>
      <c r="NRG125" s="43"/>
      <c r="NRH125" s="43"/>
      <c r="NRI125" s="43"/>
      <c r="NRJ125" s="43"/>
      <c r="NRK125" s="43"/>
      <c r="NRL125" s="43"/>
      <c r="NRM125" s="43"/>
      <c r="NRN125" s="43"/>
      <c r="NRO125" s="43"/>
      <c r="NRP125" s="43"/>
      <c r="NRQ125" s="43"/>
      <c r="NRR125" s="43"/>
      <c r="NRS125" s="43"/>
      <c r="NRT125" s="43"/>
      <c r="NRU125" s="43"/>
      <c r="NRV125" s="43"/>
      <c r="NRW125" s="43"/>
      <c r="NRX125" s="43"/>
      <c r="NRY125" s="43"/>
      <c r="NRZ125" s="43"/>
      <c r="NSA125" s="43"/>
      <c r="NSB125" s="43"/>
      <c r="NSC125" s="43"/>
      <c r="NSD125" s="43"/>
      <c r="NSE125" s="43"/>
      <c r="NSF125" s="43"/>
      <c r="NSG125" s="43"/>
      <c r="NSH125" s="43"/>
      <c r="NSI125" s="43"/>
      <c r="NSJ125" s="43"/>
      <c r="NSK125" s="43"/>
      <c r="NSL125" s="43"/>
      <c r="NSM125" s="43"/>
      <c r="NSN125" s="43"/>
      <c r="NSO125" s="43"/>
      <c r="NSP125" s="43"/>
      <c r="NSQ125" s="43"/>
      <c r="NSR125" s="43"/>
      <c r="NSS125" s="43"/>
      <c r="NST125" s="43"/>
      <c r="NSU125" s="43"/>
      <c r="NSV125" s="43"/>
      <c r="NSW125" s="43"/>
      <c r="NSX125" s="43"/>
      <c r="NSY125" s="43"/>
      <c r="NSZ125" s="43"/>
      <c r="NTA125" s="43"/>
      <c r="NTB125" s="43"/>
      <c r="NTC125" s="43"/>
      <c r="NTD125" s="43"/>
      <c r="NTE125" s="43"/>
      <c r="NTF125" s="43"/>
      <c r="NTG125" s="43"/>
      <c r="NTH125" s="43"/>
      <c r="NTI125" s="43"/>
      <c r="NTJ125" s="43"/>
      <c r="NTK125" s="43"/>
      <c r="NTL125" s="43"/>
      <c r="NTM125" s="43"/>
      <c r="NTN125" s="43"/>
      <c r="NTO125" s="43"/>
      <c r="NTP125" s="43"/>
      <c r="NTQ125" s="43"/>
      <c r="NTR125" s="43"/>
      <c r="NTS125" s="43"/>
      <c r="NTT125" s="43"/>
      <c r="NTU125" s="43"/>
      <c r="NTV125" s="43"/>
      <c r="NTW125" s="43"/>
      <c r="NTX125" s="43"/>
      <c r="NTY125" s="43"/>
      <c r="NTZ125" s="43"/>
      <c r="NUA125" s="43"/>
      <c r="NUB125" s="43"/>
      <c r="NUC125" s="43"/>
      <c r="NUD125" s="43"/>
      <c r="NUE125" s="43"/>
      <c r="NUF125" s="43"/>
      <c r="NUG125" s="43"/>
      <c r="NUH125" s="43"/>
      <c r="NUI125" s="43"/>
      <c r="NUJ125" s="43"/>
      <c r="NUK125" s="43"/>
      <c r="NUL125" s="43"/>
      <c r="NUM125" s="43"/>
      <c r="NUN125" s="43"/>
      <c r="NUO125" s="43"/>
      <c r="NUP125" s="43"/>
      <c r="NUQ125" s="43"/>
      <c r="NUR125" s="43"/>
      <c r="NUS125" s="43"/>
      <c r="NUT125" s="43"/>
      <c r="NUU125" s="43"/>
      <c r="NUV125" s="43"/>
      <c r="NUW125" s="43"/>
      <c r="NUX125" s="43"/>
      <c r="NUY125" s="43"/>
      <c r="NUZ125" s="43"/>
      <c r="NVA125" s="43"/>
      <c r="NVB125" s="43"/>
      <c r="NVC125" s="43"/>
      <c r="NVD125" s="43"/>
      <c r="NVE125" s="43"/>
      <c r="NVF125" s="43"/>
      <c r="NVG125" s="43"/>
      <c r="NVH125" s="43"/>
      <c r="NVI125" s="43"/>
      <c r="NVJ125" s="43"/>
      <c r="NVK125" s="43"/>
      <c r="NVL125" s="43"/>
      <c r="NVM125" s="43"/>
      <c r="NVN125" s="43"/>
      <c r="NVO125" s="43"/>
      <c r="NVP125" s="43"/>
      <c r="NVQ125" s="43"/>
      <c r="NVR125" s="43"/>
      <c r="NVS125" s="43"/>
      <c r="NVT125" s="43"/>
      <c r="NVU125" s="43"/>
      <c r="NVV125" s="43"/>
      <c r="NVW125" s="43"/>
      <c r="NVX125" s="43"/>
      <c r="NVY125" s="43"/>
      <c r="NVZ125" s="43"/>
      <c r="NWA125" s="43"/>
      <c r="NWB125" s="43"/>
      <c r="NWC125" s="43"/>
      <c r="NWD125" s="43"/>
      <c r="NWE125" s="43"/>
      <c r="NWF125" s="43"/>
      <c r="NWG125" s="43"/>
      <c r="NWH125" s="43"/>
      <c r="NWI125" s="43"/>
      <c r="NWJ125" s="43"/>
      <c r="NWK125" s="43"/>
      <c r="NWL125" s="43"/>
      <c r="NWM125" s="43"/>
      <c r="NWN125" s="43"/>
      <c r="NWO125" s="43"/>
      <c r="NWP125" s="43"/>
      <c r="NWQ125" s="43"/>
      <c r="NWR125" s="43"/>
      <c r="NWS125" s="43"/>
      <c r="NWT125" s="43"/>
      <c r="NWU125" s="43"/>
      <c r="NWV125" s="43"/>
      <c r="NWW125" s="43"/>
      <c r="NWX125" s="43"/>
      <c r="NWY125" s="43"/>
      <c r="NWZ125" s="43"/>
      <c r="NXA125" s="43"/>
      <c r="NXB125" s="43"/>
      <c r="NXC125" s="43"/>
      <c r="NXD125" s="43"/>
      <c r="NXE125" s="43"/>
      <c r="NXF125" s="43"/>
      <c r="NXG125" s="43"/>
      <c r="NXH125" s="43"/>
      <c r="NXI125" s="43"/>
      <c r="NXJ125" s="43"/>
      <c r="NXK125" s="43"/>
      <c r="NXL125" s="43"/>
      <c r="NXM125" s="43"/>
      <c r="NXN125" s="43"/>
      <c r="NXO125" s="43"/>
      <c r="NXP125" s="43"/>
      <c r="NXQ125" s="43"/>
      <c r="NXR125" s="43"/>
      <c r="NXS125" s="43"/>
      <c r="NXT125" s="43"/>
      <c r="NXU125" s="43"/>
      <c r="NXV125" s="43"/>
      <c r="NXW125" s="43"/>
      <c r="NXX125" s="43"/>
      <c r="NXY125" s="43"/>
      <c r="NXZ125" s="43"/>
      <c r="NYA125" s="43"/>
      <c r="NYB125" s="43"/>
      <c r="NYC125" s="43"/>
      <c r="NYD125" s="43"/>
      <c r="NYE125" s="43"/>
      <c r="NYF125" s="43"/>
      <c r="NYG125" s="43"/>
      <c r="NYH125" s="43"/>
      <c r="NYI125" s="43"/>
      <c r="NYJ125" s="43"/>
      <c r="NYK125" s="43"/>
      <c r="NYL125" s="43"/>
      <c r="NYM125" s="43"/>
      <c r="NYN125" s="43"/>
      <c r="NYO125" s="43"/>
      <c r="NYP125" s="43"/>
      <c r="NYQ125" s="43"/>
      <c r="NYR125" s="43"/>
      <c r="NYS125" s="43"/>
      <c r="NYT125" s="43"/>
      <c r="NYU125" s="43"/>
      <c r="NYV125" s="43"/>
      <c r="NYW125" s="43"/>
      <c r="NYX125" s="43"/>
      <c r="NYY125" s="43"/>
      <c r="NYZ125" s="43"/>
      <c r="NZA125" s="43"/>
      <c r="NZB125" s="43"/>
      <c r="NZC125" s="43"/>
      <c r="NZD125" s="43"/>
      <c r="NZE125" s="43"/>
      <c r="NZF125" s="43"/>
      <c r="NZG125" s="43"/>
      <c r="NZH125" s="43"/>
      <c r="NZI125" s="43"/>
      <c r="NZJ125" s="43"/>
      <c r="NZK125" s="43"/>
      <c r="NZL125" s="43"/>
      <c r="NZM125" s="43"/>
      <c r="NZN125" s="43"/>
      <c r="NZO125" s="43"/>
      <c r="NZP125" s="43"/>
      <c r="NZQ125" s="43"/>
      <c r="NZR125" s="43"/>
      <c r="NZS125" s="43"/>
      <c r="NZT125" s="43"/>
      <c r="NZU125" s="43"/>
      <c r="NZV125" s="43"/>
      <c r="NZW125" s="43"/>
      <c r="NZX125" s="43"/>
      <c r="NZY125" s="43"/>
      <c r="NZZ125" s="43"/>
      <c r="OAA125" s="43"/>
      <c r="OAB125" s="43"/>
      <c r="OAC125" s="43"/>
      <c r="OAD125" s="43"/>
      <c r="OAE125" s="43"/>
      <c r="OAF125" s="43"/>
      <c r="OAG125" s="43"/>
      <c r="OAH125" s="43"/>
      <c r="OAI125" s="43"/>
      <c r="OAJ125" s="43"/>
      <c r="OAK125" s="43"/>
      <c r="OAL125" s="43"/>
      <c r="OAM125" s="43"/>
      <c r="OAN125" s="43"/>
      <c r="OAO125" s="43"/>
      <c r="OAP125" s="43"/>
      <c r="OAQ125" s="43"/>
      <c r="OAR125" s="43"/>
      <c r="OAS125" s="43"/>
      <c r="OAT125" s="43"/>
      <c r="OAU125" s="43"/>
      <c r="OAV125" s="43"/>
      <c r="OAW125" s="43"/>
      <c r="OAX125" s="43"/>
      <c r="OAY125" s="43"/>
      <c r="OAZ125" s="43"/>
      <c r="OBA125" s="43"/>
      <c r="OBB125" s="43"/>
      <c r="OBC125" s="43"/>
      <c r="OBD125" s="43"/>
      <c r="OBE125" s="43"/>
      <c r="OBF125" s="43"/>
      <c r="OBG125" s="43"/>
      <c r="OBH125" s="43"/>
      <c r="OBI125" s="43"/>
      <c r="OBJ125" s="43"/>
      <c r="OBK125" s="43"/>
      <c r="OBL125" s="43"/>
      <c r="OBM125" s="43"/>
      <c r="OBN125" s="43"/>
      <c r="OBO125" s="43"/>
      <c r="OBP125" s="43"/>
      <c r="OBQ125" s="43"/>
      <c r="OBR125" s="43"/>
      <c r="OBS125" s="43"/>
      <c r="OBT125" s="43"/>
      <c r="OBU125" s="43"/>
      <c r="OBV125" s="43"/>
      <c r="OBW125" s="43"/>
      <c r="OBX125" s="43"/>
      <c r="OBY125" s="43"/>
      <c r="OBZ125" s="43"/>
      <c r="OCA125" s="43"/>
      <c r="OCB125" s="43"/>
      <c r="OCC125" s="43"/>
      <c r="OCD125" s="43"/>
      <c r="OCE125" s="43"/>
      <c r="OCF125" s="43"/>
      <c r="OCG125" s="43"/>
      <c r="OCH125" s="43"/>
      <c r="OCI125" s="43"/>
      <c r="OCJ125" s="43"/>
      <c r="OCK125" s="43"/>
      <c r="OCL125" s="43"/>
      <c r="OCM125" s="43"/>
      <c r="OCN125" s="43"/>
      <c r="OCO125" s="43"/>
      <c r="OCP125" s="43"/>
      <c r="OCQ125" s="43"/>
      <c r="OCR125" s="43"/>
      <c r="OCS125" s="43"/>
      <c r="OCT125" s="43"/>
      <c r="OCU125" s="43"/>
      <c r="OCV125" s="43"/>
      <c r="OCW125" s="43"/>
      <c r="OCX125" s="43"/>
      <c r="OCY125" s="43"/>
      <c r="OCZ125" s="43"/>
      <c r="ODA125" s="43"/>
      <c r="ODB125" s="43"/>
      <c r="ODC125" s="43"/>
      <c r="ODD125" s="43"/>
      <c r="ODE125" s="43"/>
      <c r="ODF125" s="43"/>
      <c r="ODG125" s="43"/>
      <c r="ODH125" s="43"/>
      <c r="ODI125" s="43"/>
      <c r="ODJ125" s="43"/>
      <c r="ODK125" s="43"/>
      <c r="ODL125" s="43"/>
      <c r="ODM125" s="43"/>
      <c r="ODN125" s="43"/>
      <c r="ODO125" s="43"/>
      <c r="ODP125" s="43"/>
      <c r="ODQ125" s="43"/>
      <c r="ODR125" s="43"/>
      <c r="ODS125" s="43"/>
      <c r="ODT125" s="43"/>
      <c r="ODU125" s="43"/>
      <c r="ODV125" s="43"/>
      <c r="ODW125" s="43"/>
      <c r="ODX125" s="43"/>
      <c r="ODY125" s="43"/>
      <c r="ODZ125" s="43"/>
      <c r="OEA125" s="43"/>
      <c r="OEB125" s="43"/>
      <c r="OEC125" s="43"/>
      <c r="OED125" s="43"/>
      <c r="OEE125" s="43"/>
      <c r="OEF125" s="43"/>
      <c r="OEG125" s="43"/>
      <c r="OEH125" s="43"/>
      <c r="OEI125" s="43"/>
      <c r="OEJ125" s="43"/>
      <c r="OEK125" s="43"/>
      <c r="OEL125" s="43"/>
      <c r="OEM125" s="43"/>
      <c r="OEN125" s="43"/>
      <c r="OEO125" s="43"/>
      <c r="OEP125" s="43"/>
      <c r="OEQ125" s="43"/>
      <c r="OER125" s="43"/>
      <c r="OES125" s="43"/>
      <c r="OET125" s="43"/>
      <c r="OEU125" s="43"/>
      <c r="OEV125" s="43"/>
      <c r="OEW125" s="43"/>
      <c r="OEX125" s="43"/>
      <c r="OEY125" s="43"/>
      <c r="OEZ125" s="43"/>
      <c r="OFA125" s="43"/>
      <c r="OFB125" s="43"/>
      <c r="OFC125" s="43"/>
      <c r="OFD125" s="43"/>
      <c r="OFE125" s="43"/>
      <c r="OFF125" s="43"/>
      <c r="OFG125" s="43"/>
      <c r="OFH125" s="43"/>
      <c r="OFI125" s="43"/>
      <c r="OFJ125" s="43"/>
      <c r="OFK125" s="43"/>
      <c r="OFL125" s="43"/>
      <c r="OFM125" s="43"/>
      <c r="OFN125" s="43"/>
      <c r="OFO125" s="43"/>
      <c r="OFP125" s="43"/>
      <c r="OFQ125" s="43"/>
      <c r="OFR125" s="43"/>
      <c r="OFS125" s="43"/>
      <c r="OFT125" s="43"/>
      <c r="OFU125" s="43"/>
      <c r="OFV125" s="43"/>
      <c r="OFW125" s="43"/>
      <c r="OFX125" s="43"/>
      <c r="OFY125" s="43"/>
      <c r="OFZ125" s="43"/>
      <c r="OGA125" s="43"/>
      <c r="OGB125" s="43"/>
      <c r="OGC125" s="43"/>
      <c r="OGD125" s="43"/>
      <c r="OGE125" s="43"/>
      <c r="OGF125" s="43"/>
      <c r="OGG125" s="43"/>
      <c r="OGH125" s="43"/>
      <c r="OGI125" s="43"/>
      <c r="OGJ125" s="43"/>
      <c r="OGK125" s="43"/>
      <c r="OGL125" s="43"/>
      <c r="OGM125" s="43"/>
      <c r="OGN125" s="43"/>
      <c r="OGO125" s="43"/>
      <c r="OGP125" s="43"/>
      <c r="OGQ125" s="43"/>
      <c r="OGR125" s="43"/>
      <c r="OGS125" s="43"/>
      <c r="OGT125" s="43"/>
      <c r="OGU125" s="43"/>
      <c r="OGV125" s="43"/>
      <c r="OGW125" s="43"/>
      <c r="OGX125" s="43"/>
      <c r="OGY125" s="43"/>
      <c r="OGZ125" s="43"/>
      <c r="OHA125" s="43"/>
      <c r="OHB125" s="43"/>
      <c r="OHC125" s="43"/>
      <c r="OHD125" s="43"/>
      <c r="OHE125" s="43"/>
      <c r="OHF125" s="43"/>
      <c r="OHG125" s="43"/>
      <c r="OHH125" s="43"/>
      <c r="OHI125" s="43"/>
      <c r="OHJ125" s="43"/>
      <c r="OHK125" s="43"/>
      <c r="OHL125" s="43"/>
      <c r="OHM125" s="43"/>
      <c r="OHN125" s="43"/>
      <c r="OHO125" s="43"/>
      <c r="OHP125" s="43"/>
      <c r="OHQ125" s="43"/>
      <c r="OHR125" s="43"/>
      <c r="OHS125" s="43"/>
      <c r="OHT125" s="43"/>
      <c r="OHU125" s="43"/>
      <c r="OHV125" s="43"/>
      <c r="OHW125" s="43"/>
      <c r="OHX125" s="43"/>
      <c r="OHY125" s="43"/>
      <c r="OHZ125" s="43"/>
      <c r="OIA125" s="43"/>
      <c r="OIB125" s="43"/>
      <c r="OIC125" s="43"/>
      <c r="OID125" s="43"/>
      <c r="OIE125" s="43"/>
      <c r="OIF125" s="43"/>
      <c r="OIG125" s="43"/>
      <c r="OIH125" s="43"/>
      <c r="OII125" s="43"/>
      <c r="OIJ125" s="43"/>
      <c r="OIK125" s="43"/>
      <c r="OIL125" s="43"/>
      <c r="OIM125" s="43"/>
      <c r="OIN125" s="43"/>
      <c r="OIO125" s="43"/>
      <c r="OIP125" s="43"/>
      <c r="OIQ125" s="43"/>
      <c r="OIR125" s="43"/>
      <c r="OIS125" s="43"/>
      <c r="OIT125" s="43"/>
      <c r="OIU125" s="43"/>
      <c r="OIV125" s="43"/>
      <c r="OIW125" s="43"/>
      <c r="OIX125" s="43"/>
      <c r="OIY125" s="43"/>
      <c r="OIZ125" s="43"/>
      <c r="OJA125" s="43"/>
      <c r="OJB125" s="43"/>
      <c r="OJC125" s="43"/>
      <c r="OJD125" s="43"/>
      <c r="OJE125" s="43"/>
      <c r="OJF125" s="43"/>
      <c r="OJG125" s="43"/>
      <c r="OJH125" s="43"/>
      <c r="OJI125" s="43"/>
      <c r="OJJ125" s="43"/>
      <c r="OJK125" s="43"/>
      <c r="OJL125" s="43"/>
      <c r="OJM125" s="43"/>
      <c r="OJN125" s="43"/>
      <c r="OJO125" s="43"/>
      <c r="OJP125" s="43"/>
      <c r="OJQ125" s="43"/>
      <c r="OJR125" s="43"/>
      <c r="OJS125" s="43"/>
      <c r="OJT125" s="43"/>
      <c r="OJU125" s="43"/>
      <c r="OJV125" s="43"/>
      <c r="OJW125" s="43"/>
      <c r="OJX125" s="43"/>
      <c r="OJY125" s="43"/>
      <c r="OJZ125" s="43"/>
      <c r="OKA125" s="43"/>
      <c r="OKB125" s="43"/>
      <c r="OKC125" s="43"/>
      <c r="OKD125" s="43"/>
      <c r="OKE125" s="43"/>
      <c r="OKF125" s="43"/>
      <c r="OKG125" s="43"/>
      <c r="OKH125" s="43"/>
      <c r="OKI125" s="43"/>
      <c r="OKJ125" s="43"/>
      <c r="OKK125" s="43"/>
      <c r="OKL125" s="43"/>
      <c r="OKM125" s="43"/>
      <c r="OKN125" s="43"/>
      <c r="OKO125" s="43"/>
      <c r="OKP125" s="43"/>
      <c r="OKQ125" s="43"/>
      <c r="OKR125" s="43"/>
      <c r="OKS125" s="43"/>
      <c r="OKT125" s="43"/>
      <c r="OKU125" s="43"/>
      <c r="OKV125" s="43"/>
      <c r="OKW125" s="43"/>
      <c r="OKX125" s="43"/>
      <c r="OKY125" s="43"/>
      <c r="OKZ125" s="43"/>
      <c r="OLA125" s="43"/>
      <c r="OLB125" s="43"/>
      <c r="OLC125" s="43"/>
      <c r="OLD125" s="43"/>
      <c r="OLE125" s="43"/>
      <c r="OLF125" s="43"/>
      <c r="OLG125" s="43"/>
      <c r="OLH125" s="43"/>
      <c r="OLI125" s="43"/>
      <c r="OLJ125" s="43"/>
      <c r="OLK125" s="43"/>
      <c r="OLL125" s="43"/>
      <c r="OLM125" s="43"/>
      <c r="OLN125" s="43"/>
      <c r="OLO125" s="43"/>
      <c r="OLP125" s="43"/>
      <c r="OLQ125" s="43"/>
      <c r="OLR125" s="43"/>
      <c r="OLS125" s="43"/>
      <c r="OLT125" s="43"/>
      <c r="OLU125" s="43"/>
      <c r="OLV125" s="43"/>
      <c r="OLW125" s="43"/>
      <c r="OLX125" s="43"/>
      <c r="OLY125" s="43"/>
      <c r="OLZ125" s="43"/>
      <c r="OMA125" s="43"/>
      <c r="OMB125" s="43"/>
      <c r="OMC125" s="43"/>
      <c r="OMD125" s="43"/>
      <c r="OME125" s="43"/>
      <c r="OMF125" s="43"/>
      <c r="OMG125" s="43"/>
      <c r="OMH125" s="43"/>
      <c r="OMI125" s="43"/>
      <c r="OMJ125" s="43"/>
      <c r="OMK125" s="43"/>
      <c r="OML125" s="43"/>
      <c r="OMM125" s="43"/>
      <c r="OMN125" s="43"/>
      <c r="OMO125" s="43"/>
      <c r="OMP125" s="43"/>
      <c r="OMQ125" s="43"/>
      <c r="OMR125" s="43"/>
      <c r="OMS125" s="43"/>
      <c r="OMT125" s="43"/>
      <c r="OMU125" s="43"/>
      <c r="OMV125" s="43"/>
      <c r="OMW125" s="43"/>
      <c r="OMX125" s="43"/>
      <c r="OMY125" s="43"/>
      <c r="OMZ125" s="43"/>
      <c r="ONA125" s="43"/>
      <c r="ONB125" s="43"/>
      <c r="ONC125" s="43"/>
      <c r="OND125" s="43"/>
      <c r="ONE125" s="43"/>
      <c r="ONF125" s="43"/>
      <c r="ONG125" s="43"/>
      <c r="ONH125" s="43"/>
      <c r="ONI125" s="43"/>
      <c r="ONJ125" s="43"/>
      <c r="ONK125" s="43"/>
      <c r="ONL125" s="43"/>
      <c r="ONM125" s="43"/>
      <c r="ONN125" s="43"/>
      <c r="ONO125" s="43"/>
      <c r="ONP125" s="43"/>
      <c r="ONQ125" s="43"/>
      <c r="ONR125" s="43"/>
      <c r="ONS125" s="43"/>
      <c r="ONT125" s="43"/>
      <c r="ONU125" s="43"/>
      <c r="ONV125" s="43"/>
      <c r="ONW125" s="43"/>
      <c r="ONX125" s="43"/>
      <c r="ONY125" s="43"/>
      <c r="ONZ125" s="43"/>
      <c r="OOA125" s="43"/>
      <c r="OOB125" s="43"/>
      <c r="OOC125" s="43"/>
      <c r="OOD125" s="43"/>
      <c r="OOE125" s="43"/>
      <c r="OOF125" s="43"/>
      <c r="OOG125" s="43"/>
      <c r="OOH125" s="43"/>
      <c r="OOI125" s="43"/>
      <c r="OOJ125" s="43"/>
      <c r="OOK125" s="43"/>
      <c r="OOL125" s="43"/>
      <c r="OOM125" s="43"/>
      <c r="OON125" s="43"/>
      <c r="OOO125" s="43"/>
      <c r="OOP125" s="43"/>
      <c r="OOQ125" s="43"/>
      <c r="OOR125" s="43"/>
      <c r="OOS125" s="43"/>
      <c r="OOT125" s="43"/>
      <c r="OOU125" s="43"/>
      <c r="OOV125" s="43"/>
      <c r="OOW125" s="43"/>
      <c r="OOX125" s="43"/>
      <c r="OOY125" s="43"/>
      <c r="OOZ125" s="43"/>
      <c r="OPA125" s="43"/>
      <c r="OPB125" s="43"/>
      <c r="OPC125" s="43"/>
      <c r="OPD125" s="43"/>
      <c r="OPE125" s="43"/>
      <c r="OPF125" s="43"/>
      <c r="OPG125" s="43"/>
      <c r="OPH125" s="43"/>
      <c r="OPI125" s="43"/>
      <c r="OPJ125" s="43"/>
      <c r="OPK125" s="43"/>
      <c r="OPL125" s="43"/>
      <c r="OPM125" s="43"/>
      <c r="OPN125" s="43"/>
      <c r="OPO125" s="43"/>
      <c r="OPP125" s="43"/>
      <c r="OPQ125" s="43"/>
      <c r="OPR125" s="43"/>
      <c r="OPS125" s="43"/>
      <c r="OPT125" s="43"/>
      <c r="OPU125" s="43"/>
      <c r="OPV125" s="43"/>
      <c r="OPW125" s="43"/>
      <c r="OPX125" s="43"/>
      <c r="OPY125" s="43"/>
      <c r="OPZ125" s="43"/>
      <c r="OQA125" s="43"/>
      <c r="OQB125" s="43"/>
      <c r="OQC125" s="43"/>
      <c r="OQD125" s="43"/>
      <c r="OQE125" s="43"/>
      <c r="OQF125" s="43"/>
      <c r="OQG125" s="43"/>
      <c r="OQH125" s="43"/>
      <c r="OQI125" s="43"/>
      <c r="OQJ125" s="43"/>
      <c r="OQK125" s="43"/>
      <c r="OQL125" s="43"/>
      <c r="OQM125" s="43"/>
      <c r="OQN125" s="43"/>
      <c r="OQO125" s="43"/>
      <c r="OQP125" s="43"/>
      <c r="OQQ125" s="43"/>
      <c r="OQR125" s="43"/>
      <c r="OQS125" s="43"/>
      <c r="OQT125" s="43"/>
      <c r="OQU125" s="43"/>
      <c r="OQV125" s="43"/>
      <c r="OQW125" s="43"/>
      <c r="OQX125" s="43"/>
      <c r="OQY125" s="43"/>
      <c r="OQZ125" s="43"/>
      <c r="ORA125" s="43"/>
      <c r="ORB125" s="43"/>
      <c r="ORC125" s="43"/>
      <c r="ORD125" s="43"/>
      <c r="ORE125" s="43"/>
      <c r="ORF125" s="43"/>
      <c r="ORG125" s="43"/>
      <c r="ORH125" s="43"/>
      <c r="ORI125" s="43"/>
      <c r="ORJ125" s="43"/>
      <c r="ORK125" s="43"/>
      <c r="ORL125" s="43"/>
      <c r="ORM125" s="43"/>
      <c r="ORN125" s="43"/>
      <c r="ORO125" s="43"/>
      <c r="ORP125" s="43"/>
      <c r="ORQ125" s="43"/>
      <c r="ORR125" s="43"/>
      <c r="ORS125" s="43"/>
      <c r="ORT125" s="43"/>
      <c r="ORU125" s="43"/>
      <c r="ORV125" s="43"/>
      <c r="ORW125" s="43"/>
      <c r="ORX125" s="43"/>
      <c r="ORY125" s="43"/>
      <c r="ORZ125" s="43"/>
      <c r="OSA125" s="43"/>
      <c r="OSB125" s="43"/>
      <c r="OSC125" s="43"/>
      <c r="OSD125" s="43"/>
      <c r="OSE125" s="43"/>
      <c r="OSF125" s="43"/>
      <c r="OSG125" s="43"/>
      <c r="OSH125" s="43"/>
      <c r="OSI125" s="43"/>
      <c r="OSJ125" s="43"/>
      <c r="OSK125" s="43"/>
      <c r="OSL125" s="43"/>
      <c r="OSM125" s="43"/>
      <c r="OSN125" s="43"/>
      <c r="OSO125" s="43"/>
      <c r="OSP125" s="43"/>
      <c r="OSQ125" s="43"/>
      <c r="OSR125" s="43"/>
      <c r="OSS125" s="43"/>
      <c r="OST125" s="43"/>
      <c r="OSU125" s="43"/>
      <c r="OSV125" s="43"/>
      <c r="OSW125" s="43"/>
      <c r="OSX125" s="43"/>
      <c r="OSY125" s="43"/>
      <c r="OSZ125" s="43"/>
      <c r="OTA125" s="43"/>
      <c r="OTB125" s="43"/>
      <c r="OTC125" s="43"/>
      <c r="OTD125" s="43"/>
      <c r="OTE125" s="43"/>
      <c r="OTF125" s="43"/>
      <c r="OTG125" s="43"/>
      <c r="OTH125" s="43"/>
      <c r="OTI125" s="43"/>
      <c r="OTJ125" s="43"/>
      <c r="OTK125" s="43"/>
      <c r="OTL125" s="43"/>
      <c r="OTM125" s="43"/>
      <c r="OTN125" s="43"/>
      <c r="OTO125" s="43"/>
      <c r="OTP125" s="43"/>
      <c r="OTQ125" s="43"/>
      <c r="OTR125" s="43"/>
      <c r="OTS125" s="43"/>
      <c r="OTT125" s="43"/>
      <c r="OTU125" s="43"/>
      <c r="OTV125" s="43"/>
      <c r="OTW125" s="43"/>
      <c r="OTX125" s="43"/>
      <c r="OTY125" s="43"/>
      <c r="OTZ125" s="43"/>
      <c r="OUA125" s="43"/>
      <c r="OUB125" s="43"/>
      <c r="OUC125" s="43"/>
      <c r="OUD125" s="43"/>
      <c r="OUE125" s="43"/>
      <c r="OUF125" s="43"/>
      <c r="OUG125" s="43"/>
      <c r="OUH125" s="43"/>
      <c r="OUI125" s="43"/>
      <c r="OUJ125" s="43"/>
      <c r="OUK125" s="43"/>
      <c r="OUL125" s="43"/>
      <c r="OUM125" s="43"/>
      <c r="OUN125" s="43"/>
      <c r="OUO125" s="43"/>
      <c r="OUP125" s="43"/>
      <c r="OUQ125" s="43"/>
      <c r="OUR125" s="43"/>
      <c r="OUS125" s="43"/>
      <c r="OUT125" s="43"/>
      <c r="OUU125" s="43"/>
      <c r="OUV125" s="43"/>
      <c r="OUW125" s="43"/>
      <c r="OUX125" s="43"/>
      <c r="OUY125" s="43"/>
      <c r="OUZ125" s="43"/>
      <c r="OVA125" s="43"/>
      <c r="OVB125" s="43"/>
      <c r="OVC125" s="43"/>
      <c r="OVD125" s="43"/>
      <c r="OVE125" s="43"/>
      <c r="OVF125" s="43"/>
      <c r="OVG125" s="43"/>
      <c r="OVH125" s="43"/>
      <c r="OVI125" s="43"/>
      <c r="OVJ125" s="43"/>
      <c r="OVK125" s="43"/>
      <c r="OVL125" s="43"/>
      <c r="OVM125" s="43"/>
      <c r="OVN125" s="43"/>
      <c r="OVO125" s="43"/>
      <c r="OVP125" s="43"/>
      <c r="OVQ125" s="43"/>
      <c r="OVR125" s="43"/>
      <c r="OVS125" s="43"/>
      <c r="OVT125" s="43"/>
      <c r="OVU125" s="43"/>
      <c r="OVV125" s="43"/>
      <c r="OVW125" s="43"/>
      <c r="OVX125" s="43"/>
      <c r="OVY125" s="43"/>
      <c r="OVZ125" s="43"/>
      <c r="OWA125" s="43"/>
      <c r="OWB125" s="43"/>
      <c r="OWC125" s="43"/>
      <c r="OWD125" s="43"/>
      <c r="OWE125" s="43"/>
      <c r="OWF125" s="43"/>
      <c r="OWG125" s="43"/>
      <c r="OWH125" s="43"/>
      <c r="OWI125" s="43"/>
      <c r="OWJ125" s="43"/>
      <c r="OWK125" s="43"/>
      <c r="OWL125" s="43"/>
      <c r="OWM125" s="43"/>
      <c r="OWN125" s="43"/>
      <c r="OWO125" s="43"/>
      <c r="OWP125" s="43"/>
      <c r="OWQ125" s="43"/>
      <c r="OWR125" s="43"/>
      <c r="OWS125" s="43"/>
      <c r="OWT125" s="43"/>
      <c r="OWU125" s="43"/>
      <c r="OWV125" s="43"/>
      <c r="OWW125" s="43"/>
      <c r="OWX125" s="43"/>
      <c r="OWY125" s="43"/>
      <c r="OWZ125" s="43"/>
      <c r="OXA125" s="43"/>
      <c r="OXB125" s="43"/>
      <c r="OXC125" s="43"/>
      <c r="OXD125" s="43"/>
      <c r="OXE125" s="43"/>
      <c r="OXF125" s="43"/>
      <c r="OXG125" s="43"/>
      <c r="OXH125" s="43"/>
      <c r="OXI125" s="43"/>
      <c r="OXJ125" s="43"/>
      <c r="OXK125" s="43"/>
      <c r="OXL125" s="43"/>
      <c r="OXM125" s="43"/>
      <c r="OXN125" s="43"/>
      <c r="OXO125" s="43"/>
      <c r="OXP125" s="43"/>
      <c r="OXQ125" s="43"/>
      <c r="OXR125" s="43"/>
      <c r="OXS125" s="43"/>
      <c r="OXT125" s="43"/>
      <c r="OXU125" s="43"/>
      <c r="OXV125" s="43"/>
      <c r="OXW125" s="43"/>
      <c r="OXX125" s="43"/>
      <c r="OXY125" s="43"/>
      <c r="OXZ125" s="43"/>
      <c r="OYA125" s="43"/>
      <c r="OYB125" s="43"/>
      <c r="OYC125" s="43"/>
      <c r="OYD125" s="43"/>
      <c r="OYE125" s="43"/>
      <c r="OYF125" s="43"/>
      <c r="OYG125" s="43"/>
      <c r="OYH125" s="43"/>
      <c r="OYI125" s="43"/>
      <c r="OYJ125" s="43"/>
      <c r="OYK125" s="43"/>
      <c r="OYL125" s="43"/>
      <c r="OYM125" s="43"/>
      <c r="OYN125" s="43"/>
      <c r="OYO125" s="43"/>
      <c r="OYP125" s="43"/>
      <c r="OYQ125" s="43"/>
      <c r="OYR125" s="43"/>
      <c r="OYS125" s="43"/>
      <c r="OYT125" s="43"/>
      <c r="OYU125" s="43"/>
      <c r="OYV125" s="43"/>
      <c r="OYW125" s="43"/>
      <c r="OYX125" s="43"/>
      <c r="OYY125" s="43"/>
      <c r="OYZ125" s="43"/>
      <c r="OZA125" s="43"/>
      <c r="OZB125" s="43"/>
      <c r="OZC125" s="43"/>
      <c r="OZD125" s="43"/>
      <c r="OZE125" s="43"/>
      <c r="OZF125" s="43"/>
      <c r="OZG125" s="43"/>
      <c r="OZH125" s="43"/>
      <c r="OZI125" s="43"/>
      <c r="OZJ125" s="43"/>
      <c r="OZK125" s="43"/>
      <c r="OZL125" s="43"/>
      <c r="OZM125" s="43"/>
      <c r="OZN125" s="43"/>
      <c r="OZO125" s="43"/>
      <c r="OZP125" s="43"/>
      <c r="OZQ125" s="43"/>
      <c r="OZR125" s="43"/>
      <c r="OZS125" s="43"/>
      <c r="OZT125" s="43"/>
      <c r="OZU125" s="43"/>
      <c r="OZV125" s="43"/>
      <c r="OZW125" s="43"/>
      <c r="OZX125" s="43"/>
      <c r="OZY125" s="43"/>
      <c r="OZZ125" s="43"/>
      <c r="PAA125" s="43"/>
      <c r="PAB125" s="43"/>
      <c r="PAC125" s="43"/>
      <c r="PAD125" s="43"/>
      <c r="PAE125" s="43"/>
      <c r="PAF125" s="43"/>
      <c r="PAG125" s="43"/>
      <c r="PAH125" s="43"/>
      <c r="PAI125" s="43"/>
      <c r="PAJ125" s="43"/>
      <c r="PAK125" s="43"/>
      <c r="PAL125" s="43"/>
      <c r="PAM125" s="43"/>
      <c r="PAN125" s="43"/>
      <c r="PAO125" s="43"/>
      <c r="PAP125" s="43"/>
      <c r="PAQ125" s="43"/>
      <c r="PAR125" s="43"/>
      <c r="PAS125" s="43"/>
      <c r="PAT125" s="43"/>
      <c r="PAU125" s="43"/>
      <c r="PAV125" s="43"/>
      <c r="PAW125" s="43"/>
      <c r="PAX125" s="43"/>
      <c r="PAY125" s="43"/>
      <c r="PAZ125" s="43"/>
      <c r="PBA125" s="43"/>
      <c r="PBB125" s="43"/>
      <c r="PBC125" s="43"/>
      <c r="PBD125" s="43"/>
      <c r="PBE125" s="43"/>
      <c r="PBF125" s="43"/>
      <c r="PBG125" s="43"/>
      <c r="PBH125" s="43"/>
      <c r="PBI125" s="43"/>
      <c r="PBJ125" s="43"/>
      <c r="PBK125" s="43"/>
      <c r="PBL125" s="43"/>
      <c r="PBM125" s="43"/>
      <c r="PBN125" s="43"/>
      <c r="PBO125" s="43"/>
      <c r="PBP125" s="43"/>
      <c r="PBQ125" s="43"/>
      <c r="PBR125" s="43"/>
      <c r="PBS125" s="43"/>
      <c r="PBT125" s="43"/>
      <c r="PBU125" s="43"/>
      <c r="PBV125" s="43"/>
      <c r="PBW125" s="43"/>
      <c r="PBX125" s="43"/>
      <c r="PBY125" s="43"/>
      <c r="PBZ125" s="43"/>
      <c r="PCA125" s="43"/>
      <c r="PCB125" s="43"/>
      <c r="PCC125" s="43"/>
      <c r="PCD125" s="43"/>
      <c r="PCE125" s="43"/>
      <c r="PCF125" s="43"/>
      <c r="PCG125" s="43"/>
      <c r="PCH125" s="43"/>
      <c r="PCI125" s="43"/>
      <c r="PCJ125" s="43"/>
      <c r="PCK125" s="43"/>
      <c r="PCL125" s="43"/>
      <c r="PCM125" s="43"/>
      <c r="PCN125" s="43"/>
      <c r="PCO125" s="43"/>
      <c r="PCP125" s="43"/>
      <c r="PCQ125" s="43"/>
      <c r="PCR125" s="43"/>
      <c r="PCS125" s="43"/>
      <c r="PCT125" s="43"/>
      <c r="PCU125" s="43"/>
      <c r="PCV125" s="43"/>
      <c r="PCW125" s="43"/>
      <c r="PCX125" s="43"/>
      <c r="PCY125" s="43"/>
      <c r="PCZ125" s="43"/>
      <c r="PDA125" s="43"/>
      <c r="PDB125" s="43"/>
      <c r="PDC125" s="43"/>
      <c r="PDD125" s="43"/>
      <c r="PDE125" s="43"/>
      <c r="PDF125" s="43"/>
      <c r="PDG125" s="43"/>
      <c r="PDH125" s="43"/>
      <c r="PDI125" s="43"/>
      <c r="PDJ125" s="43"/>
      <c r="PDK125" s="43"/>
      <c r="PDL125" s="43"/>
      <c r="PDM125" s="43"/>
      <c r="PDN125" s="43"/>
      <c r="PDO125" s="43"/>
      <c r="PDP125" s="43"/>
      <c r="PDQ125" s="43"/>
      <c r="PDR125" s="43"/>
      <c r="PDS125" s="43"/>
      <c r="PDT125" s="43"/>
      <c r="PDU125" s="43"/>
      <c r="PDV125" s="43"/>
      <c r="PDW125" s="43"/>
      <c r="PDX125" s="43"/>
      <c r="PDY125" s="43"/>
      <c r="PDZ125" s="43"/>
      <c r="PEA125" s="43"/>
      <c r="PEB125" s="43"/>
      <c r="PEC125" s="43"/>
      <c r="PED125" s="43"/>
      <c r="PEE125" s="43"/>
      <c r="PEF125" s="43"/>
      <c r="PEG125" s="43"/>
      <c r="PEH125" s="43"/>
      <c r="PEI125" s="43"/>
      <c r="PEJ125" s="43"/>
      <c r="PEK125" s="43"/>
      <c r="PEL125" s="43"/>
      <c r="PEM125" s="43"/>
      <c r="PEN125" s="43"/>
      <c r="PEO125" s="43"/>
      <c r="PEP125" s="43"/>
      <c r="PEQ125" s="43"/>
      <c r="PER125" s="43"/>
      <c r="PES125" s="43"/>
      <c r="PET125" s="43"/>
      <c r="PEU125" s="43"/>
      <c r="PEV125" s="43"/>
      <c r="PEW125" s="43"/>
      <c r="PEX125" s="43"/>
      <c r="PEY125" s="43"/>
      <c r="PEZ125" s="43"/>
      <c r="PFA125" s="43"/>
      <c r="PFB125" s="43"/>
      <c r="PFC125" s="43"/>
      <c r="PFD125" s="43"/>
      <c r="PFE125" s="43"/>
      <c r="PFF125" s="43"/>
      <c r="PFG125" s="43"/>
      <c r="PFH125" s="43"/>
      <c r="PFI125" s="43"/>
      <c r="PFJ125" s="43"/>
      <c r="PFK125" s="43"/>
      <c r="PFL125" s="43"/>
      <c r="PFM125" s="43"/>
      <c r="PFN125" s="43"/>
      <c r="PFO125" s="43"/>
      <c r="PFP125" s="43"/>
      <c r="PFQ125" s="43"/>
      <c r="PFR125" s="43"/>
      <c r="PFS125" s="43"/>
      <c r="PFT125" s="43"/>
      <c r="PFU125" s="43"/>
      <c r="PFV125" s="43"/>
      <c r="PFW125" s="43"/>
      <c r="PFX125" s="43"/>
      <c r="PFY125" s="43"/>
      <c r="PFZ125" s="43"/>
      <c r="PGA125" s="43"/>
      <c r="PGB125" s="43"/>
      <c r="PGC125" s="43"/>
      <c r="PGD125" s="43"/>
      <c r="PGE125" s="43"/>
      <c r="PGF125" s="43"/>
      <c r="PGG125" s="43"/>
      <c r="PGH125" s="43"/>
      <c r="PGI125" s="43"/>
      <c r="PGJ125" s="43"/>
      <c r="PGK125" s="43"/>
      <c r="PGL125" s="43"/>
      <c r="PGM125" s="43"/>
      <c r="PGN125" s="43"/>
      <c r="PGO125" s="43"/>
      <c r="PGP125" s="43"/>
      <c r="PGQ125" s="43"/>
      <c r="PGR125" s="43"/>
      <c r="PGS125" s="43"/>
      <c r="PGT125" s="43"/>
      <c r="PGU125" s="43"/>
      <c r="PGV125" s="43"/>
      <c r="PGW125" s="43"/>
      <c r="PGX125" s="43"/>
      <c r="PGY125" s="43"/>
      <c r="PGZ125" s="43"/>
      <c r="PHA125" s="43"/>
      <c r="PHB125" s="43"/>
      <c r="PHC125" s="43"/>
      <c r="PHD125" s="43"/>
      <c r="PHE125" s="43"/>
      <c r="PHF125" s="43"/>
      <c r="PHG125" s="43"/>
      <c r="PHH125" s="43"/>
      <c r="PHI125" s="43"/>
      <c r="PHJ125" s="43"/>
      <c r="PHK125" s="43"/>
      <c r="PHL125" s="43"/>
      <c r="PHM125" s="43"/>
      <c r="PHN125" s="43"/>
      <c r="PHO125" s="43"/>
      <c r="PHP125" s="43"/>
      <c r="PHQ125" s="43"/>
      <c r="PHR125" s="43"/>
      <c r="PHS125" s="43"/>
      <c r="PHT125" s="43"/>
      <c r="PHU125" s="43"/>
      <c r="PHV125" s="43"/>
      <c r="PHW125" s="43"/>
      <c r="PHX125" s="43"/>
      <c r="PHY125" s="43"/>
      <c r="PHZ125" s="43"/>
      <c r="PIA125" s="43"/>
      <c r="PIB125" s="43"/>
      <c r="PIC125" s="43"/>
      <c r="PID125" s="43"/>
      <c r="PIE125" s="43"/>
      <c r="PIF125" s="43"/>
      <c r="PIG125" s="43"/>
      <c r="PIH125" s="43"/>
      <c r="PII125" s="43"/>
      <c r="PIJ125" s="43"/>
      <c r="PIK125" s="43"/>
      <c r="PIL125" s="43"/>
      <c r="PIM125" s="43"/>
      <c r="PIN125" s="43"/>
      <c r="PIO125" s="43"/>
      <c r="PIP125" s="43"/>
      <c r="PIQ125" s="43"/>
      <c r="PIR125" s="43"/>
      <c r="PIS125" s="43"/>
      <c r="PIT125" s="43"/>
      <c r="PIU125" s="43"/>
      <c r="PIV125" s="43"/>
      <c r="PIW125" s="43"/>
      <c r="PIX125" s="43"/>
      <c r="PIY125" s="43"/>
      <c r="PIZ125" s="43"/>
      <c r="PJA125" s="43"/>
      <c r="PJB125" s="43"/>
      <c r="PJC125" s="43"/>
      <c r="PJD125" s="43"/>
      <c r="PJE125" s="43"/>
      <c r="PJF125" s="43"/>
      <c r="PJG125" s="43"/>
      <c r="PJH125" s="43"/>
      <c r="PJI125" s="43"/>
      <c r="PJJ125" s="43"/>
      <c r="PJK125" s="43"/>
      <c r="PJL125" s="43"/>
      <c r="PJM125" s="43"/>
      <c r="PJN125" s="43"/>
      <c r="PJO125" s="43"/>
      <c r="PJP125" s="43"/>
      <c r="PJQ125" s="43"/>
      <c r="PJR125" s="43"/>
      <c r="PJS125" s="43"/>
      <c r="PJT125" s="43"/>
      <c r="PJU125" s="43"/>
      <c r="PJV125" s="43"/>
      <c r="PJW125" s="43"/>
      <c r="PJX125" s="43"/>
      <c r="PJY125" s="43"/>
      <c r="PJZ125" s="43"/>
      <c r="PKA125" s="43"/>
      <c r="PKB125" s="43"/>
      <c r="PKC125" s="43"/>
      <c r="PKD125" s="43"/>
      <c r="PKE125" s="43"/>
      <c r="PKF125" s="43"/>
      <c r="PKG125" s="43"/>
      <c r="PKH125" s="43"/>
      <c r="PKI125" s="43"/>
      <c r="PKJ125" s="43"/>
      <c r="PKK125" s="43"/>
      <c r="PKL125" s="43"/>
      <c r="PKM125" s="43"/>
      <c r="PKN125" s="43"/>
      <c r="PKO125" s="43"/>
      <c r="PKP125" s="43"/>
      <c r="PKQ125" s="43"/>
      <c r="PKR125" s="43"/>
      <c r="PKS125" s="43"/>
      <c r="PKT125" s="43"/>
      <c r="PKU125" s="43"/>
      <c r="PKV125" s="43"/>
      <c r="PKW125" s="43"/>
      <c r="PKX125" s="43"/>
      <c r="PKY125" s="43"/>
      <c r="PKZ125" s="43"/>
      <c r="PLA125" s="43"/>
      <c r="PLB125" s="43"/>
      <c r="PLC125" s="43"/>
      <c r="PLD125" s="43"/>
      <c r="PLE125" s="43"/>
      <c r="PLF125" s="43"/>
      <c r="PLG125" s="43"/>
      <c r="PLH125" s="43"/>
      <c r="PLI125" s="43"/>
      <c r="PLJ125" s="43"/>
      <c r="PLK125" s="43"/>
      <c r="PLL125" s="43"/>
      <c r="PLM125" s="43"/>
      <c r="PLN125" s="43"/>
      <c r="PLO125" s="43"/>
      <c r="PLP125" s="43"/>
      <c r="PLQ125" s="43"/>
      <c r="PLR125" s="43"/>
      <c r="PLS125" s="43"/>
      <c r="PLT125" s="43"/>
      <c r="PLU125" s="43"/>
      <c r="PLV125" s="43"/>
      <c r="PLW125" s="43"/>
      <c r="PLX125" s="43"/>
      <c r="PLY125" s="43"/>
      <c r="PLZ125" s="43"/>
      <c r="PMA125" s="43"/>
      <c r="PMB125" s="43"/>
      <c r="PMC125" s="43"/>
      <c r="PMD125" s="43"/>
      <c r="PME125" s="43"/>
      <c r="PMF125" s="43"/>
      <c r="PMG125" s="43"/>
      <c r="PMH125" s="43"/>
      <c r="PMI125" s="43"/>
      <c r="PMJ125" s="43"/>
      <c r="PMK125" s="43"/>
      <c r="PML125" s="43"/>
      <c r="PMM125" s="43"/>
      <c r="PMN125" s="43"/>
      <c r="PMO125" s="43"/>
      <c r="PMP125" s="43"/>
      <c r="PMQ125" s="43"/>
      <c r="PMR125" s="43"/>
      <c r="PMS125" s="43"/>
      <c r="PMT125" s="43"/>
      <c r="PMU125" s="43"/>
      <c r="PMV125" s="43"/>
      <c r="PMW125" s="43"/>
      <c r="PMX125" s="43"/>
      <c r="PMY125" s="43"/>
      <c r="PMZ125" s="43"/>
      <c r="PNA125" s="43"/>
      <c r="PNB125" s="43"/>
      <c r="PNC125" s="43"/>
      <c r="PND125" s="43"/>
      <c r="PNE125" s="43"/>
      <c r="PNF125" s="43"/>
      <c r="PNG125" s="43"/>
      <c r="PNH125" s="43"/>
      <c r="PNI125" s="43"/>
      <c r="PNJ125" s="43"/>
      <c r="PNK125" s="43"/>
      <c r="PNL125" s="43"/>
      <c r="PNM125" s="43"/>
      <c r="PNN125" s="43"/>
      <c r="PNO125" s="43"/>
      <c r="PNP125" s="43"/>
      <c r="PNQ125" s="43"/>
      <c r="PNR125" s="43"/>
      <c r="PNS125" s="43"/>
      <c r="PNT125" s="43"/>
      <c r="PNU125" s="43"/>
      <c r="PNV125" s="43"/>
      <c r="PNW125" s="43"/>
      <c r="PNX125" s="43"/>
      <c r="PNY125" s="43"/>
      <c r="PNZ125" s="43"/>
      <c r="POA125" s="43"/>
      <c r="POB125" s="43"/>
      <c r="POC125" s="43"/>
      <c r="POD125" s="43"/>
      <c r="POE125" s="43"/>
      <c r="POF125" s="43"/>
      <c r="POG125" s="43"/>
      <c r="POH125" s="43"/>
      <c r="POI125" s="43"/>
      <c r="POJ125" s="43"/>
      <c r="POK125" s="43"/>
      <c r="POL125" s="43"/>
      <c r="POM125" s="43"/>
      <c r="PON125" s="43"/>
      <c r="POO125" s="43"/>
      <c r="POP125" s="43"/>
      <c r="POQ125" s="43"/>
      <c r="POR125" s="43"/>
      <c r="POS125" s="43"/>
      <c r="POT125" s="43"/>
      <c r="POU125" s="43"/>
      <c r="POV125" s="43"/>
      <c r="POW125" s="43"/>
      <c r="POX125" s="43"/>
      <c r="POY125" s="43"/>
      <c r="POZ125" s="43"/>
      <c r="PPA125" s="43"/>
      <c r="PPB125" s="43"/>
      <c r="PPC125" s="43"/>
      <c r="PPD125" s="43"/>
      <c r="PPE125" s="43"/>
      <c r="PPF125" s="43"/>
      <c r="PPG125" s="43"/>
      <c r="PPH125" s="43"/>
      <c r="PPI125" s="43"/>
      <c r="PPJ125" s="43"/>
      <c r="PPK125" s="43"/>
      <c r="PPL125" s="43"/>
      <c r="PPM125" s="43"/>
      <c r="PPN125" s="43"/>
      <c r="PPO125" s="43"/>
      <c r="PPP125" s="43"/>
      <c r="PPQ125" s="43"/>
      <c r="PPR125" s="43"/>
      <c r="PPS125" s="43"/>
      <c r="PPT125" s="43"/>
      <c r="PPU125" s="43"/>
      <c r="PPV125" s="43"/>
      <c r="PPW125" s="43"/>
      <c r="PPX125" s="43"/>
      <c r="PPY125" s="43"/>
      <c r="PPZ125" s="43"/>
      <c r="PQA125" s="43"/>
      <c r="PQB125" s="43"/>
      <c r="PQC125" s="43"/>
      <c r="PQD125" s="43"/>
      <c r="PQE125" s="43"/>
      <c r="PQF125" s="43"/>
      <c r="PQG125" s="43"/>
      <c r="PQH125" s="43"/>
      <c r="PQI125" s="43"/>
      <c r="PQJ125" s="43"/>
      <c r="PQK125" s="43"/>
      <c r="PQL125" s="43"/>
      <c r="PQM125" s="43"/>
      <c r="PQN125" s="43"/>
      <c r="PQO125" s="43"/>
      <c r="PQP125" s="43"/>
      <c r="PQQ125" s="43"/>
      <c r="PQR125" s="43"/>
      <c r="PQS125" s="43"/>
      <c r="PQT125" s="43"/>
      <c r="PQU125" s="43"/>
      <c r="PQV125" s="43"/>
      <c r="PQW125" s="43"/>
      <c r="PQX125" s="43"/>
      <c r="PQY125" s="43"/>
      <c r="PQZ125" s="43"/>
      <c r="PRA125" s="43"/>
      <c r="PRB125" s="43"/>
      <c r="PRC125" s="43"/>
      <c r="PRD125" s="43"/>
      <c r="PRE125" s="43"/>
      <c r="PRF125" s="43"/>
      <c r="PRG125" s="43"/>
      <c r="PRH125" s="43"/>
      <c r="PRI125" s="43"/>
      <c r="PRJ125" s="43"/>
      <c r="PRK125" s="43"/>
      <c r="PRL125" s="43"/>
      <c r="PRM125" s="43"/>
      <c r="PRN125" s="43"/>
      <c r="PRO125" s="43"/>
      <c r="PRP125" s="43"/>
      <c r="PRQ125" s="43"/>
      <c r="PRR125" s="43"/>
      <c r="PRS125" s="43"/>
      <c r="PRT125" s="43"/>
      <c r="PRU125" s="43"/>
      <c r="PRV125" s="43"/>
      <c r="PRW125" s="43"/>
      <c r="PRX125" s="43"/>
      <c r="PRY125" s="43"/>
      <c r="PRZ125" s="43"/>
      <c r="PSA125" s="43"/>
      <c r="PSB125" s="43"/>
      <c r="PSC125" s="43"/>
      <c r="PSD125" s="43"/>
      <c r="PSE125" s="43"/>
      <c r="PSF125" s="43"/>
      <c r="PSG125" s="43"/>
      <c r="PSH125" s="43"/>
      <c r="PSI125" s="43"/>
      <c r="PSJ125" s="43"/>
      <c r="PSK125" s="43"/>
      <c r="PSL125" s="43"/>
      <c r="PSM125" s="43"/>
      <c r="PSN125" s="43"/>
      <c r="PSO125" s="43"/>
      <c r="PSP125" s="43"/>
      <c r="PSQ125" s="43"/>
      <c r="PSR125" s="43"/>
      <c r="PSS125" s="43"/>
      <c r="PST125" s="43"/>
      <c r="PSU125" s="43"/>
      <c r="PSV125" s="43"/>
      <c r="PSW125" s="43"/>
      <c r="PSX125" s="43"/>
      <c r="PSY125" s="43"/>
      <c r="PSZ125" s="43"/>
      <c r="PTA125" s="43"/>
      <c r="PTB125" s="43"/>
      <c r="PTC125" s="43"/>
      <c r="PTD125" s="43"/>
      <c r="PTE125" s="43"/>
      <c r="PTF125" s="43"/>
      <c r="PTG125" s="43"/>
      <c r="PTH125" s="43"/>
      <c r="PTI125" s="43"/>
      <c r="PTJ125" s="43"/>
      <c r="PTK125" s="43"/>
      <c r="PTL125" s="43"/>
      <c r="PTM125" s="43"/>
      <c r="PTN125" s="43"/>
      <c r="PTO125" s="43"/>
      <c r="PTP125" s="43"/>
      <c r="PTQ125" s="43"/>
      <c r="PTR125" s="43"/>
      <c r="PTS125" s="43"/>
      <c r="PTT125" s="43"/>
      <c r="PTU125" s="43"/>
      <c r="PTV125" s="43"/>
      <c r="PTW125" s="43"/>
      <c r="PTX125" s="43"/>
      <c r="PTY125" s="43"/>
      <c r="PTZ125" s="43"/>
      <c r="PUA125" s="43"/>
      <c r="PUB125" s="43"/>
      <c r="PUC125" s="43"/>
      <c r="PUD125" s="43"/>
      <c r="PUE125" s="43"/>
      <c r="PUF125" s="43"/>
      <c r="PUG125" s="43"/>
      <c r="PUH125" s="43"/>
      <c r="PUI125" s="43"/>
      <c r="PUJ125" s="43"/>
      <c r="PUK125" s="43"/>
      <c r="PUL125" s="43"/>
      <c r="PUM125" s="43"/>
      <c r="PUN125" s="43"/>
      <c r="PUO125" s="43"/>
      <c r="PUP125" s="43"/>
      <c r="PUQ125" s="43"/>
      <c r="PUR125" s="43"/>
      <c r="PUS125" s="43"/>
      <c r="PUT125" s="43"/>
      <c r="PUU125" s="43"/>
      <c r="PUV125" s="43"/>
      <c r="PUW125" s="43"/>
      <c r="PUX125" s="43"/>
      <c r="PUY125" s="43"/>
      <c r="PUZ125" s="43"/>
      <c r="PVA125" s="43"/>
      <c r="PVB125" s="43"/>
      <c r="PVC125" s="43"/>
      <c r="PVD125" s="43"/>
      <c r="PVE125" s="43"/>
      <c r="PVF125" s="43"/>
      <c r="PVG125" s="43"/>
      <c r="PVH125" s="43"/>
      <c r="PVI125" s="43"/>
      <c r="PVJ125" s="43"/>
      <c r="PVK125" s="43"/>
      <c r="PVL125" s="43"/>
      <c r="PVM125" s="43"/>
      <c r="PVN125" s="43"/>
      <c r="PVO125" s="43"/>
      <c r="PVP125" s="43"/>
      <c r="PVQ125" s="43"/>
      <c r="PVR125" s="43"/>
      <c r="PVS125" s="43"/>
      <c r="PVT125" s="43"/>
      <c r="PVU125" s="43"/>
      <c r="PVV125" s="43"/>
      <c r="PVW125" s="43"/>
      <c r="PVX125" s="43"/>
      <c r="PVY125" s="43"/>
      <c r="PVZ125" s="43"/>
      <c r="PWA125" s="43"/>
      <c r="PWB125" s="43"/>
      <c r="PWC125" s="43"/>
      <c r="PWD125" s="43"/>
      <c r="PWE125" s="43"/>
      <c r="PWF125" s="43"/>
      <c r="PWG125" s="43"/>
      <c r="PWH125" s="43"/>
      <c r="PWI125" s="43"/>
      <c r="PWJ125" s="43"/>
      <c r="PWK125" s="43"/>
      <c r="PWL125" s="43"/>
      <c r="PWM125" s="43"/>
      <c r="PWN125" s="43"/>
      <c r="PWO125" s="43"/>
      <c r="PWP125" s="43"/>
      <c r="PWQ125" s="43"/>
      <c r="PWR125" s="43"/>
      <c r="PWS125" s="43"/>
      <c r="PWT125" s="43"/>
      <c r="PWU125" s="43"/>
      <c r="PWV125" s="43"/>
      <c r="PWW125" s="43"/>
      <c r="PWX125" s="43"/>
      <c r="PWY125" s="43"/>
      <c r="PWZ125" s="43"/>
      <c r="PXA125" s="43"/>
      <c r="PXB125" s="43"/>
      <c r="PXC125" s="43"/>
      <c r="PXD125" s="43"/>
      <c r="PXE125" s="43"/>
      <c r="PXF125" s="43"/>
      <c r="PXG125" s="43"/>
      <c r="PXH125" s="43"/>
      <c r="PXI125" s="43"/>
      <c r="PXJ125" s="43"/>
      <c r="PXK125" s="43"/>
      <c r="PXL125" s="43"/>
      <c r="PXM125" s="43"/>
      <c r="PXN125" s="43"/>
      <c r="PXO125" s="43"/>
      <c r="PXP125" s="43"/>
      <c r="PXQ125" s="43"/>
      <c r="PXR125" s="43"/>
      <c r="PXS125" s="43"/>
      <c r="PXT125" s="43"/>
      <c r="PXU125" s="43"/>
      <c r="PXV125" s="43"/>
      <c r="PXW125" s="43"/>
      <c r="PXX125" s="43"/>
      <c r="PXY125" s="43"/>
      <c r="PXZ125" s="43"/>
      <c r="PYA125" s="43"/>
      <c r="PYB125" s="43"/>
      <c r="PYC125" s="43"/>
      <c r="PYD125" s="43"/>
      <c r="PYE125" s="43"/>
      <c r="PYF125" s="43"/>
      <c r="PYG125" s="43"/>
      <c r="PYH125" s="43"/>
      <c r="PYI125" s="43"/>
      <c r="PYJ125" s="43"/>
      <c r="PYK125" s="43"/>
      <c r="PYL125" s="43"/>
      <c r="PYM125" s="43"/>
      <c r="PYN125" s="43"/>
      <c r="PYO125" s="43"/>
      <c r="PYP125" s="43"/>
      <c r="PYQ125" s="43"/>
      <c r="PYR125" s="43"/>
      <c r="PYS125" s="43"/>
      <c r="PYT125" s="43"/>
      <c r="PYU125" s="43"/>
      <c r="PYV125" s="43"/>
      <c r="PYW125" s="43"/>
      <c r="PYX125" s="43"/>
      <c r="PYY125" s="43"/>
      <c r="PYZ125" s="43"/>
      <c r="PZA125" s="43"/>
      <c r="PZB125" s="43"/>
      <c r="PZC125" s="43"/>
      <c r="PZD125" s="43"/>
      <c r="PZE125" s="43"/>
      <c r="PZF125" s="43"/>
      <c r="PZG125" s="43"/>
      <c r="PZH125" s="43"/>
      <c r="PZI125" s="43"/>
      <c r="PZJ125" s="43"/>
      <c r="PZK125" s="43"/>
      <c r="PZL125" s="43"/>
      <c r="PZM125" s="43"/>
      <c r="PZN125" s="43"/>
      <c r="PZO125" s="43"/>
      <c r="PZP125" s="43"/>
      <c r="PZQ125" s="43"/>
      <c r="PZR125" s="43"/>
      <c r="PZS125" s="43"/>
      <c r="PZT125" s="43"/>
      <c r="PZU125" s="43"/>
      <c r="PZV125" s="43"/>
      <c r="PZW125" s="43"/>
      <c r="PZX125" s="43"/>
      <c r="PZY125" s="43"/>
      <c r="PZZ125" s="43"/>
      <c r="QAA125" s="43"/>
      <c r="QAB125" s="43"/>
      <c r="QAC125" s="43"/>
      <c r="QAD125" s="43"/>
      <c r="QAE125" s="43"/>
      <c r="QAF125" s="43"/>
      <c r="QAG125" s="43"/>
      <c r="QAH125" s="43"/>
      <c r="QAI125" s="43"/>
      <c r="QAJ125" s="43"/>
      <c r="QAK125" s="43"/>
      <c r="QAL125" s="43"/>
      <c r="QAM125" s="43"/>
      <c r="QAN125" s="43"/>
      <c r="QAO125" s="43"/>
      <c r="QAP125" s="43"/>
      <c r="QAQ125" s="43"/>
      <c r="QAR125" s="43"/>
      <c r="QAS125" s="43"/>
      <c r="QAT125" s="43"/>
      <c r="QAU125" s="43"/>
      <c r="QAV125" s="43"/>
      <c r="QAW125" s="43"/>
      <c r="QAX125" s="43"/>
      <c r="QAY125" s="43"/>
      <c r="QAZ125" s="43"/>
      <c r="QBA125" s="43"/>
      <c r="QBB125" s="43"/>
      <c r="QBC125" s="43"/>
      <c r="QBD125" s="43"/>
      <c r="QBE125" s="43"/>
      <c r="QBF125" s="43"/>
      <c r="QBG125" s="43"/>
      <c r="QBH125" s="43"/>
      <c r="QBI125" s="43"/>
      <c r="QBJ125" s="43"/>
      <c r="QBK125" s="43"/>
      <c r="QBL125" s="43"/>
      <c r="QBM125" s="43"/>
      <c r="QBN125" s="43"/>
      <c r="QBO125" s="43"/>
      <c r="QBP125" s="43"/>
      <c r="QBQ125" s="43"/>
      <c r="QBR125" s="43"/>
      <c r="QBS125" s="43"/>
      <c r="QBT125" s="43"/>
      <c r="QBU125" s="43"/>
      <c r="QBV125" s="43"/>
      <c r="QBW125" s="43"/>
      <c r="QBX125" s="43"/>
      <c r="QBY125" s="43"/>
      <c r="QBZ125" s="43"/>
      <c r="QCA125" s="43"/>
      <c r="QCB125" s="43"/>
      <c r="QCC125" s="43"/>
      <c r="QCD125" s="43"/>
      <c r="QCE125" s="43"/>
      <c r="QCF125" s="43"/>
      <c r="QCG125" s="43"/>
      <c r="QCH125" s="43"/>
      <c r="QCI125" s="43"/>
      <c r="QCJ125" s="43"/>
      <c r="QCK125" s="43"/>
      <c r="QCL125" s="43"/>
      <c r="QCM125" s="43"/>
      <c r="QCN125" s="43"/>
      <c r="QCO125" s="43"/>
      <c r="QCP125" s="43"/>
      <c r="QCQ125" s="43"/>
      <c r="QCR125" s="43"/>
      <c r="QCS125" s="43"/>
      <c r="QCT125" s="43"/>
      <c r="QCU125" s="43"/>
      <c r="QCV125" s="43"/>
      <c r="QCW125" s="43"/>
      <c r="QCX125" s="43"/>
      <c r="QCY125" s="43"/>
      <c r="QCZ125" s="43"/>
      <c r="QDA125" s="43"/>
      <c r="QDB125" s="43"/>
      <c r="QDC125" s="43"/>
      <c r="QDD125" s="43"/>
      <c r="QDE125" s="43"/>
      <c r="QDF125" s="43"/>
      <c r="QDG125" s="43"/>
      <c r="QDH125" s="43"/>
      <c r="QDI125" s="43"/>
      <c r="QDJ125" s="43"/>
      <c r="QDK125" s="43"/>
      <c r="QDL125" s="43"/>
      <c r="QDM125" s="43"/>
      <c r="QDN125" s="43"/>
      <c r="QDO125" s="43"/>
      <c r="QDP125" s="43"/>
      <c r="QDQ125" s="43"/>
      <c r="QDR125" s="43"/>
      <c r="QDS125" s="43"/>
      <c r="QDT125" s="43"/>
      <c r="QDU125" s="43"/>
      <c r="QDV125" s="43"/>
      <c r="QDW125" s="43"/>
      <c r="QDX125" s="43"/>
      <c r="QDY125" s="43"/>
      <c r="QDZ125" s="43"/>
      <c r="QEA125" s="43"/>
      <c r="QEB125" s="43"/>
      <c r="QEC125" s="43"/>
      <c r="QED125" s="43"/>
      <c r="QEE125" s="43"/>
      <c r="QEF125" s="43"/>
      <c r="QEG125" s="43"/>
      <c r="QEH125" s="43"/>
      <c r="QEI125" s="43"/>
      <c r="QEJ125" s="43"/>
      <c r="QEK125" s="43"/>
      <c r="QEL125" s="43"/>
      <c r="QEM125" s="43"/>
      <c r="QEN125" s="43"/>
      <c r="QEO125" s="43"/>
      <c r="QEP125" s="43"/>
      <c r="QEQ125" s="43"/>
      <c r="QER125" s="43"/>
      <c r="QES125" s="43"/>
      <c r="QET125" s="43"/>
      <c r="QEU125" s="43"/>
      <c r="QEV125" s="43"/>
      <c r="QEW125" s="43"/>
      <c r="QEX125" s="43"/>
      <c r="QEY125" s="43"/>
      <c r="QEZ125" s="43"/>
      <c r="QFA125" s="43"/>
      <c r="QFB125" s="43"/>
      <c r="QFC125" s="43"/>
      <c r="QFD125" s="43"/>
      <c r="QFE125" s="43"/>
      <c r="QFF125" s="43"/>
      <c r="QFG125" s="43"/>
      <c r="QFH125" s="43"/>
      <c r="QFI125" s="43"/>
      <c r="QFJ125" s="43"/>
      <c r="QFK125" s="43"/>
      <c r="QFL125" s="43"/>
      <c r="QFM125" s="43"/>
      <c r="QFN125" s="43"/>
      <c r="QFO125" s="43"/>
      <c r="QFP125" s="43"/>
      <c r="QFQ125" s="43"/>
      <c r="QFR125" s="43"/>
      <c r="QFS125" s="43"/>
      <c r="QFT125" s="43"/>
      <c r="QFU125" s="43"/>
      <c r="QFV125" s="43"/>
      <c r="QFW125" s="43"/>
      <c r="QFX125" s="43"/>
      <c r="QFY125" s="43"/>
      <c r="QFZ125" s="43"/>
      <c r="QGA125" s="43"/>
      <c r="QGB125" s="43"/>
      <c r="QGC125" s="43"/>
      <c r="QGD125" s="43"/>
      <c r="QGE125" s="43"/>
      <c r="QGF125" s="43"/>
      <c r="QGG125" s="43"/>
      <c r="QGH125" s="43"/>
      <c r="QGI125" s="43"/>
      <c r="QGJ125" s="43"/>
      <c r="QGK125" s="43"/>
      <c r="QGL125" s="43"/>
      <c r="QGM125" s="43"/>
      <c r="QGN125" s="43"/>
      <c r="QGO125" s="43"/>
      <c r="QGP125" s="43"/>
      <c r="QGQ125" s="43"/>
      <c r="QGR125" s="43"/>
      <c r="QGS125" s="43"/>
      <c r="QGT125" s="43"/>
      <c r="QGU125" s="43"/>
      <c r="QGV125" s="43"/>
      <c r="QGW125" s="43"/>
      <c r="QGX125" s="43"/>
      <c r="QGY125" s="43"/>
      <c r="QGZ125" s="43"/>
      <c r="QHA125" s="43"/>
      <c r="QHB125" s="43"/>
      <c r="QHC125" s="43"/>
      <c r="QHD125" s="43"/>
      <c r="QHE125" s="43"/>
      <c r="QHF125" s="43"/>
      <c r="QHG125" s="43"/>
      <c r="QHH125" s="43"/>
      <c r="QHI125" s="43"/>
      <c r="QHJ125" s="43"/>
      <c r="QHK125" s="43"/>
      <c r="QHL125" s="43"/>
      <c r="QHM125" s="43"/>
      <c r="QHN125" s="43"/>
      <c r="QHO125" s="43"/>
      <c r="QHP125" s="43"/>
      <c r="QHQ125" s="43"/>
      <c r="QHR125" s="43"/>
      <c r="QHS125" s="43"/>
      <c r="QHT125" s="43"/>
      <c r="QHU125" s="43"/>
      <c r="QHV125" s="43"/>
      <c r="QHW125" s="43"/>
      <c r="QHX125" s="43"/>
      <c r="QHY125" s="43"/>
      <c r="QHZ125" s="43"/>
      <c r="QIA125" s="43"/>
      <c r="QIB125" s="43"/>
      <c r="QIC125" s="43"/>
      <c r="QID125" s="43"/>
      <c r="QIE125" s="43"/>
      <c r="QIF125" s="43"/>
      <c r="QIG125" s="43"/>
      <c r="QIH125" s="43"/>
      <c r="QII125" s="43"/>
      <c r="QIJ125" s="43"/>
      <c r="QIK125" s="43"/>
      <c r="QIL125" s="43"/>
      <c r="QIM125" s="43"/>
      <c r="QIN125" s="43"/>
      <c r="QIO125" s="43"/>
      <c r="QIP125" s="43"/>
      <c r="QIQ125" s="43"/>
      <c r="QIR125" s="43"/>
      <c r="QIS125" s="43"/>
      <c r="QIT125" s="43"/>
      <c r="QIU125" s="43"/>
      <c r="QIV125" s="43"/>
      <c r="QIW125" s="43"/>
      <c r="QIX125" s="43"/>
      <c r="QIY125" s="43"/>
      <c r="QIZ125" s="43"/>
      <c r="QJA125" s="43"/>
      <c r="QJB125" s="43"/>
      <c r="QJC125" s="43"/>
      <c r="QJD125" s="43"/>
      <c r="QJE125" s="43"/>
      <c r="QJF125" s="43"/>
      <c r="QJG125" s="43"/>
      <c r="QJH125" s="43"/>
      <c r="QJI125" s="43"/>
      <c r="QJJ125" s="43"/>
      <c r="QJK125" s="43"/>
      <c r="QJL125" s="43"/>
      <c r="QJM125" s="43"/>
      <c r="QJN125" s="43"/>
      <c r="QJO125" s="43"/>
      <c r="QJP125" s="43"/>
      <c r="QJQ125" s="43"/>
      <c r="QJR125" s="43"/>
      <c r="QJS125" s="43"/>
      <c r="QJT125" s="43"/>
      <c r="QJU125" s="43"/>
      <c r="QJV125" s="43"/>
      <c r="QJW125" s="43"/>
      <c r="QJX125" s="43"/>
      <c r="QJY125" s="43"/>
      <c r="QJZ125" s="43"/>
      <c r="QKA125" s="43"/>
      <c r="QKB125" s="43"/>
      <c r="QKC125" s="43"/>
      <c r="QKD125" s="43"/>
      <c r="QKE125" s="43"/>
      <c r="QKF125" s="43"/>
      <c r="QKG125" s="43"/>
      <c r="QKH125" s="43"/>
      <c r="QKI125" s="43"/>
      <c r="QKJ125" s="43"/>
      <c r="QKK125" s="43"/>
      <c r="QKL125" s="43"/>
      <c r="QKM125" s="43"/>
      <c r="QKN125" s="43"/>
      <c r="QKO125" s="43"/>
      <c r="QKP125" s="43"/>
      <c r="QKQ125" s="43"/>
      <c r="QKR125" s="43"/>
      <c r="QKS125" s="43"/>
      <c r="QKT125" s="43"/>
      <c r="QKU125" s="43"/>
      <c r="QKV125" s="43"/>
      <c r="QKW125" s="43"/>
      <c r="QKX125" s="43"/>
      <c r="QKY125" s="43"/>
      <c r="QKZ125" s="43"/>
      <c r="QLA125" s="43"/>
      <c r="QLB125" s="43"/>
      <c r="QLC125" s="43"/>
      <c r="QLD125" s="43"/>
      <c r="QLE125" s="43"/>
      <c r="QLF125" s="43"/>
      <c r="QLG125" s="43"/>
      <c r="QLH125" s="43"/>
      <c r="QLI125" s="43"/>
      <c r="QLJ125" s="43"/>
      <c r="QLK125" s="43"/>
      <c r="QLL125" s="43"/>
      <c r="QLM125" s="43"/>
      <c r="QLN125" s="43"/>
      <c r="QLO125" s="43"/>
      <c r="QLP125" s="43"/>
      <c r="QLQ125" s="43"/>
      <c r="QLR125" s="43"/>
      <c r="QLS125" s="43"/>
      <c r="QLT125" s="43"/>
      <c r="QLU125" s="43"/>
      <c r="QLV125" s="43"/>
      <c r="QLW125" s="43"/>
      <c r="QLX125" s="43"/>
      <c r="QLY125" s="43"/>
      <c r="QLZ125" s="43"/>
      <c r="QMA125" s="43"/>
      <c r="QMB125" s="43"/>
      <c r="QMC125" s="43"/>
      <c r="QMD125" s="43"/>
      <c r="QME125" s="43"/>
      <c r="QMF125" s="43"/>
      <c r="QMG125" s="43"/>
      <c r="QMH125" s="43"/>
      <c r="QMI125" s="43"/>
      <c r="QMJ125" s="43"/>
      <c r="QMK125" s="43"/>
      <c r="QML125" s="43"/>
      <c r="QMM125" s="43"/>
      <c r="QMN125" s="43"/>
      <c r="QMO125" s="43"/>
      <c r="QMP125" s="43"/>
      <c r="QMQ125" s="43"/>
      <c r="QMR125" s="43"/>
      <c r="QMS125" s="43"/>
      <c r="QMT125" s="43"/>
      <c r="QMU125" s="43"/>
      <c r="QMV125" s="43"/>
      <c r="QMW125" s="43"/>
      <c r="QMX125" s="43"/>
      <c r="QMY125" s="43"/>
      <c r="QMZ125" s="43"/>
      <c r="QNA125" s="43"/>
      <c r="QNB125" s="43"/>
      <c r="QNC125" s="43"/>
      <c r="QND125" s="43"/>
      <c r="QNE125" s="43"/>
      <c r="QNF125" s="43"/>
      <c r="QNG125" s="43"/>
      <c r="QNH125" s="43"/>
      <c r="QNI125" s="43"/>
      <c r="QNJ125" s="43"/>
      <c r="QNK125" s="43"/>
      <c r="QNL125" s="43"/>
      <c r="QNM125" s="43"/>
      <c r="QNN125" s="43"/>
      <c r="QNO125" s="43"/>
      <c r="QNP125" s="43"/>
      <c r="QNQ125" s="43"/>
      <c r="QNR125" s="43"/>
      <c r="QNS125" s="43"/>
      <c r="QNT125" s="43"/>
      <c r="QNU125" s="43"/>
      <c r="QNV125" s="43"/>
      <c r="QNW125" s="43"/>
      <c r="QNX125" s="43"/>
      <c r="QNY125" s="43"/>
      <c r="QNZ125" s="43"/>
      <c r="QOA125" s="43"/>
      <c r="QOB125" s="43"/>
      <c r="QOC125" s="43"/>
      <c r="QOD125" s="43"/>
      <c r="QOE125" s="43"/>
      <c r="QOF125" s="43"/>
      <c r="QOG125" s="43"/>
      <c r="QOH125" s="43"/>
      <c r="QOI125" s="43"/>
      <c r="QOJ125" s="43"/>
      <c r="QOK125" s="43"/>
      <c r="QOL125" s="43"/>
      <c r="QOM125" s="43"/>
      <c r="QON125" s="43"/>
      <c r="QOO125" s="43"/>
      <c r="QOP125" s="43"/>
      <c r="QOQ125" s="43"/>
      <c r="QOR125" s="43"/>
      <c r="QOS125" s="43"/>
      <c r="QOT125" s="43"/>
      <c r="QOU125" s="43"/>
      <c r="QOV125" s="43"/>
      <c r="QOW125" s="43"/>
      <c r="QOX125" s="43"/>
      <c r="QOY125" s="43"/>
      <c r="QOZ125" s="43"/>
      <c r="QPA125" s="43"/>
      <c r="QPB125" s="43"/>
      <c r="QPC125" s="43"/>
      <c r="QPD125" s="43"/>
      <c r="QPE125" s="43"/>
      <c r="QPF125" s="43"/>
      <c r="QPG125" s="43"/>
      <c r="QPH125" s="43"/>
      <c r="QPI125" s="43"/>
      <c r="QPJ125" s="43"/>
      <c r="QPK125" s="43"/>
      <c r="QPL125" s="43"/>
      <c r="QPM125" s="43"/>
      <c r="QPN125" s="43"/>
      <c r="QPO125" s="43"/>
      <c r="QPP125" s="43"/>
      <c r="QPQ125" s="43"/>
      <c r="QPR125" s="43"/>
      <c r="QPS125" s="43"/>
      <c r="QPT125" s="43"/>
      <c r="QPU125" s="43"/>
      <c r="QPV125" s="43"/>
      <c r="QPW125" s="43"/>
      <c r="QPX125" s="43"/>
      <c r="QPY125" s="43"/>
      <c r="QPZ125" s="43"/>
      <c r="QQA125" s="43"/>
      <c r="QQB125" s="43"/>
      <c r="QQC125" s="43"/>
      <c r="QQD125" s="43"/>
      <c r="QQE125" s="43"/>
      <c r="QQF125" s="43"/>
      <c r="QQG125" s="43"/>
      <c r="QQH125" s="43"/>
      <c r="QQI125" s="43"/>
      <c r="QQJ125" s="43"/>
      <c r="QQK125" s="43"/>
      <c r="QQL125" s="43"/>
      <c r="QQM125" s="43"/>
      <c r="QQN125" s="43"/>
      <c r="QQO125" s="43"/>
      <c r="QQP125" s="43"/>
      <c r="QQQ125" s="43"/>
      <c r="QQR125" s="43"/>
      <c r="QQS125" s="43"/>
      <c r="QQT125" s="43"/>
      <c r="QQU125" s="43"/>
      <c r="QQV125" s="43"/>
      <c r="QQW125" s="43"/>
      <c r="QQX125" s="43"/>
      <c r="QQY125" s="43"/>
      <c r="QQZ125" s="43"/>
      <c r="QRA125" s="43"/>
      <c r="QRB125" s="43"/>
      <c r="QRC125" s="43"/>
      <c r="QRD125" s="43"/>
      <c r="QRE125" s="43"/>
      <c r="QRF125" s="43"/>
      <c r="QRG125" s="43"/>
      <c r="QRH125" s="43"/>
      <c r="QRI125" s="43"/>
      <c r="QRJ125" s="43"/>
      <c r="QRK125" s="43"/>
      <c r="QRL125" s="43"/>
      <c r="QRM125" s="43"/>
      <c r="QRN125" s="43"/>
      <c r="QRO125" s="43"/>
      <c r="QRP125" s="43"/>
      <c r="QRQ125" s="43"/>
      <c r="QRR125" s="43"/>
      <c r="QRS125" s="43"/>
      <c r="QRT125" s="43"/>
      <c r="QRU125" s="43"/>
      <c r="QRV125" s="43"/>
      <c r="QRW125" s="43"/>
      <c r="QRX125" s="43"/>
      <c r="QRY125" s="43"/>
      <c r="QRZ125" s="43"/>
      <c r="QSA125" s="43"/>
      <c r="QSB125" s="43"/>
      <c r="QSC125" s="43"/>
      <c r="QSD125" s="43"/>
      <c r="QSE125" s="43"/>
      <c r="QSF125" s="43"/>
      <c r="QSG125" s="43"/>
      <c r="QSH125" s="43"/>
      <c r="QSI125" s="43"/>
      <c r="QSJ125" s="43"/>
      <c r="QSK125" s="43"/>
      <c r="QSL125" s="43"/>
      <c r="QSM125" s="43"/>
      <c r="QSN125" s="43"/>
      <c r="QSO125" s="43"/>
      <c r="QSP125" s="43"/>
      <c r="QSQ125" s="43"/>
      <c r="QSR125" s="43"/>
      <c r="QSS125" s="43"/>
      <c r="QST125" s="43"/>
      <c r="QSU125" s="43"/>
      <c r="QSV125" s="43"/>
      <c r="QSW125" s="43"/>
      <c r="QSX125" s="43"/>
      <c r="QSY125" s="43"/>
      <c r="QSZ125" s="43"/>
      <c r="QTA125" s="43"/>
      <c r="QTB125" s="43"/>
      <c r="QTC125" s="43"/>
      <c r="QTD125" s="43"/>
      <c r="QTE125" s="43"/>
      <c r="QTF125" s="43"/>
      <c r="QTG125" s="43"/>
      <c r="QTH125" s="43"/>
      <c r="QTI125" s="43"/>
      <c r="QTJ125" s="43"/>
      <c r="QTK125" s="43"/>
      <c r="QTL125" s="43"/>
      <c r="QTM125" s="43"/>
      <c r="QTN125" s="43"/>
      <c r="QTO125" s="43"/>
      <c r="QTP125" s="43"/>
      <c r="QTQ125" s="43"/>
      <c r="QTR125" s="43"/>
      <c r="QTS125" s="43"/>
      <c r="QTT125" s="43"/>
      <c r="QTU125" s="43"/>
      <c r="QTV125" s="43"/>
      <c r="QTW125" s="43"/>
      <c r="QTX125" s="43"/>
      <c r="QTY125" s="43"/>
      <c r="QTZ125" s="43"/>
      <c r="QUA125" s="43"/>
      <c r="QUB125" s="43"/>
      <c r="QUC125" s="43"/>
      <c r="QUD125" s="43"/>
      <c r="QUE125" s="43"/>
      <c r="QUF125" s="43"/>
      <c r="QUG125" s="43"/>
      <c r="QUH125" s="43"/>
      <c r="QUI125" s="43"/>
      <c r="QUJ125" s="43"/>
      <c r="QUK125" s="43"/>
      <c r="QUL125" s="43"/>
      <c r="QUM125" s="43"/>
      <c r="QUN125" s="43"/>
      <c r="QUO125" s="43"/>
      <c r="QUP125" s="43"/>
      <c r="QUQ125" s="43"/>
      <c r="QUR125" s="43"/>
      <c r="QUS125" s="43"/>
      <c r="QUT125" s="43"/>
      <c r="QUU125" s="43"/>
      <c r="QUV125" s="43"/>
      <c r="QUW125" s="43"/>
      <c r="QUX125" s="43"/>
      <c r="QUY125" s="43"/>
      <c r="QUZ125" s="43"/>
      <c r="QVA125" s="43"/>
      <c r="QVB125" s="43"/>
      <c r="QVC125" s="43"/>
      <c r="QVD125" s="43"/>
      <c r="QVE125" s="43"/>
      <c r="QVF125" s="43"/>
      <c r="QVG125" s="43"/>
      <c r="QVH125" s="43"/>
      <c r="QVI125" s="43"/>
      <c r="QVJ125" s="43"/>
      <c r="QVK125" s="43"/>
      <c r="QVL125" s="43"/>
      <c r="QVM125" s="43"/>
      <c r="QVN125" s="43"/>
      <c r="QVO125" s="43"/>
      <c r="QVP125" s="43"/>
      <c r="QVQ125" s="43"/>
      <c r="QVR125" s="43"/>
      <c r="QVS125" s="43"/>
      <c r="QVT125" s="43"/>
      <c r="QVU125" s="43"/>
      <c r="QVV125" s="43"/>
      <c r="QVW125" s="43"/>
      <c r="QVX125" s="43"/>
      <c r="QVY125" s="43"/>
      <c r="QVZ125" s="43"/>
      <c r="QWA125" s="43"/>
      <c r="QWB125" s="43"/>
      <c r="QWC125" s="43"/>
      <c r="QWD125" s="43"/>
      <c r="QWE125" s="43"/>
      <c r="QWF125" s="43"/>
      <c r="QWG125" s="43"/>
      <c r="QWH125" s="43"/>
      <c r="QWI125" s="43"/>
      <c r="QWJ125" s="43"/>
      <c r="QWK125" s="43"/>
      <c r="QWL125" s="43"/>
      <c r="QWM125" s="43"/>
      <c r="QWN125" s="43"/>
      <c r="QWO125" s="43"/>
      <c r="QWP125" s="43"/>
      <c r="QWQ125" s="43"/>
      <c r="QWR125" s="43"/>
      <c r="QWS125" s="43"/>
      <c r="QWT125" s="43"/>
      <c r="QWU125" s="43"/>
      <c r="QWV125" s="43"/>
      <c r="QWW125" s="43"/>
      <c r="QWX125" s="43"/>
      <c r="QWY125" s="43"/>
      <c r="QWZ125" s="43"/>
      <c r="QXA125" s="43"/>
      <c r="QXB125" s="43"/>
      <c r="QXC125" s="43"/>
      <c r="QXD125" s="43"/>
      <c r="QXE125" s="43"/>
      <c r="QXF125" s="43"/>
      <c r="QXG125" s="43"/>
      <c r="QXH125" s="43"/>
      <c r="QXI125" s="43"/>
      <c r="QXJ125" s="43"/>
      <c r="QXK125" s="43"/>
      <c r="QXL125" s="43"/>
      <c r="QXM125" s="43"/>
      <c r="QXN125" s="43"/>
      <c r="QXO125" s="43"/>
      <c r="QXP125" s="43"/>
      <c r="QXQ125" s="43"/>
      <c r="QXR125" s="43"/>
      <c r="QXS125" s="43"/>
      <c r="QXT125" s="43"/>
      <c r="QXU125" s="43"/>
      <c r="QXV125" s="43"/>
      <c r="QXW125" s="43"/>
      <c r="QXX125" s="43"/>
      <c r="QXY125" s="43"/>
      <c r="QXZ125" s="43"/>
      <c r="QYA125" s="43"/>
      <c r="QYB125" s="43"/>
      <c r="QYC125" s="43"/>
      <c r="QYD125" s="43"/>
      <c r="QYE125" s="43"/>
      <c r="QYF125" s="43"/>
      <c r="QYG125" s="43"/>
      <c r="QYH125" s="43"/>
      <c r="QYI125" s="43"/>
      <c r="QYJ125" s="43"/>
      <c r="QYK125" s="43"/>
      <c r="QYL125" s="43"/>
      <c r="QYM125" s="43"/>
      <c r="QYN125" s="43"/>
      <c r="QYO125" s="43"/>
      <c r="QYP125" s="43"/>
      <c r="QYQ125" s="43"/>
      <c r="QYR125" s="43"/>
      <c r="QYS125" s="43"/>
      <c r="QYT125" s="43"/>
      <c r="QYU125" s="43"/>
      <c r="QYV125" s="43"/>
      <c r="QYW125" s="43"/>
      <c r="QYX125" s="43"/>
      <c r="QYY125" s="43"/>
      <c r="QYZ125" s="43"/>
      <c r="QZA125" s="43"/>
      <c r="QZB125" s="43"/>
      <c r="QZC125" s="43"/>
      <c r="QZD125" s="43"/>
      <c r="QZE125" s="43"/>
      <c r="QZF125" s="43"/>
      <c r="QZG125" s="43"/>
      <c r="QZH125" s="43"/>
      <c r="QZI125" s="43"/>
      <c r="QZJ125" s="43"/>
      <c r="QZK125" s="43"/>
      <c r="QZL125" s="43"/>
      <c r="QZM125" s="43"/>
      <c r="QZN125" s="43"/>
      <c r="QZO125" s="43"/>
      <c r="QZP125" s="43"/>
      <c r="QZQ125" s="43"/>
      <c r="QZR125" s="43"/>
      <c r="QZS125" s="43"/>
      <c r="QZT125" s="43"/>
      <c r="QZU125" s="43"/>
      <c r="QZV125" s="43"/>
      <c r="QZW125" s="43"/>
      <c r="QZX125" s="43"/>
      <c r="QZY125" s="43"/>
      <c r="QZZ125" s="43"/>
      <c r="RAA125" s="43"/>
      <c r="RAB125" s="43"/>
      <c r="RAC125" s="43"/>
      <c r="RAD125" s="43"/>
      <c r="RAE125" s="43"/>
      <c r="RAF125" s="43"/>
      <c r="RAG125" s="43"/>
      <c r="RAH125" s="43"/>
      <c r="RAI125" s="43"/>
      <c r="RAJ125" s="43"/>
      <c r="RAK125" s="43"/>
      <c r="RAL125" s="43"/>
      <c r="RAM125" s="43"/>
      <c r="RAN125" s="43"/>
      <c r="RAO125" s="43"/>
      <c r="RAP125" s="43"/>
      <c r="RAQ125" s="43"/>
      <c r="RAR125" s="43"/>
      <c r="RAS125" s="43"/>
      <c r="RAT125" s="43"/>
      <c r="RAU125" s="43"/>
      <c r="RAV125" s="43"/>
      <c r="RAW125" s="43"/>
      <c r="RAX125" s="43"/>
      <c r="RAY125" s="43"/>
      <c r="RAZ125" s="43"/>
      <c r="RBA125" s="43"/>
      <c r="RBB125" s="43"/>
      <c r="RBC125" s="43"/>
      <c r="RBD125" s="43"/>
      <c r="RBE125" s="43"/>
      <c r="RBF125" s="43"/>
      <c r="RBG125" s="43"/>
      <c r="RBH125" s="43"/>
      <c r="RBI125" s="43"/>
      <c r="RBJ125" s="43"/>
      <c r="RBK125" s="43"/>
      <c r="RBL125" s="43"/>
      <c r="RBM125" s="43"/>
      <c r="RBN125" s="43"/>
      <c r="RBO125" s="43"/>
      <c r="RBP125" s="43"/>
      <c r="RBQ125" s="43"/>
      <c r="RBR125" s="43"/>
      <c r="RBS125" s="43"/>
      <c r="RBT125" s="43"/>
      <c r="RBU125" s="43"/>
      <c r="RBV125" s="43"/>
      <c r="RBW125" s="43"/>
      <c r="RBX125" s="43"/>
      <c r="RBY125" s="43"/>
      <c r="RBZ125" s="43"/>
      <c r="RCA125" s="43"/>
      <c r="RCB125" s="43"/>
      <c r="RCC125" s="43"/>
      <c r="RCD125" s="43"/>
      <c r="RCE125" s="43"/>
      <c r="RCF125" s="43"/>
      <c r="RCG125" s="43"/>
      <c r="RCH125" s="43"/>
      <c r="RCI125" s="43"/>
      <c r="RCJ125" s="43"/>
      <c r="RCK125" s="43"/>
      <c r="RCL125" s="43"/>
      <c r="RCM125" s="43"/>
      <c r="RCN125" s="43"/>
      <c r="RCO125" s="43"/>
      <c r="RCP125" s="43"/>
      <c r="RCQ125" s="43"/>
      <c r="RCR125" s="43"/>
      <c r="RCS125" s="43"/>
      <c r="RCT125" s="43"/>
      <c r="RCU125" s="43"/>
      <c r="RCV125" s="43"/>
      <c r="RCW125" s="43"/>
      <c r="RCX125" s="43"/>
      <c r="RCY125" s="43"/>
      <c r="RCZ125" s="43"/>
      <c r="RDA125" s="43"/>
      <c r="RDB125" s="43"/>
      <c r="RDC125" s="43"/>
      <c r="RDD125" s="43"/>
      <c r="RDE125" s="43"/>
      <c r="RDF125" s="43"/>
      <c r="RDG125" s="43"/>
      <c r="RDH125" s="43"/>
      <c r="RDI125" s="43"/>
      <c r="RDJ125" s="43"/>
      <c r="RDK125" s="43"/>
      <c r="RDL125" s="43"/>
      <c r="RDM125" s="43"/>
      <c r="RDN125" s="43"/>
      <c r="RDO125" s="43"/>
      <c r="RDP125" s="43"/>
      <c r="RDQ125" s="43"/>
      <c r="RDR125" s="43"/>
      <c r="RDS125" s="43"/>
      <c r="RDT125" s="43"/>
      <c r="RDU125" s="43"/>
      <c r="RDV125" s="43"/>
      <c r="RDW125" s="43"/>
      <c r="RDX125" s="43"/>
      <c r="RDY125" s="43"/>
      <c r="RDZ125" s="43"/>
      <c r="REA125" s="43"/>
      <c r="REB125" s="43"/>
      <c r="REC125" s="43"/>
      <c r="RED125" s="43"/>
      <c r="REE125" s="43"/>
      <c r="REF125" s="43"/>
      <c r="REG125" s="43"/>
      <c r="REH125" s="43"/>
      <c r="REI125" s="43"/>
      <c r="REJ125" s="43"/>
      <c r="REK125" s="43"/>
      <c r="REL125" s="43"/>
      <c r="REM125" s="43"/>
      <c r="REN125" s="43"/>
      <c r="REO125" s="43"/>
      <c r="REP125" s="43"/>
      <c r="REQ125" s="43"/>
      <c r="RER125" s="43"/>
      <c r="RES125" s="43"/>
      <c r="RET125" s="43"/>
      <c r="REU125" s="43"/>
      <c r="REV125" s="43"/>
      <c r="REW125" s="43"/>
      <c r="REX125" s="43"/>
      <c r="REY125" s="43"/>
      <c r="REZ125" s="43"/>
      <c r="RFA125" s="43"/>
      <c r="RFB125" s="43"/>
      <c r="RFC125" s="43"/>
      <c r="RFD125" s="43"/>
      <c r="RFE125" s="43"/>
      <c r="RFF125" s="43"/>
      <c r="RFG125" s="43"/>
      <c r="RFH125" s="43"/>
      <c r="RFI125" s="43"/>
      <c r="RFJ125" s="43"/>
      <c r="RFK125" s="43"/>
      <c r="RFL125" s="43"/>
      <c r="RFM125" s="43"/>
      <c r="RFN125" s="43"/>
      <c r="RFO125" s="43"/>
      <c r="RFP125" s="43"/>
      <c r="RFQ125" s="43"/>
      <c r="RFR125" s="43"/>
      <c r="RFS125" s="43"/>
      <c r="RFT125" s="43"/>
      <c r="RFU125" s="43"/>
      <c r="RFV125" s="43"/>
      <c r="RFW125" s="43"/>
      <c r="RFX125" s="43"/>
      <c r="RFY125" s="43"/>
      <c r="RFZ125" s="43"/>
      <c r="RGA125" s="43"/>
      <c r="RGB125" s="43"/>
      <c r="RGC125" s="43"/>
      <c r="RGD125" s="43"/>
      <c r="RGE125" s="43"/>
      <c r="RGF125" s="43"/>
      <c r="RGG125" s="43"/>
      <c r="RGH125" s="43"/>
      <c r="RGI125" s="43"/>
      <c r="RGJ125" s="43"/>
      <c r="RGK125" s="43"/>
      <c r="RGL125" s="43"/>
      <c r="RGM125" s="43"/>
      <c r="RGN125" s="43"/>
      <c r="RGO125" s="43"/>
      <c r="RGP125" s="43"/>
      <c r="RGQ125" s="43"/>
      <c r="RGR125" s="43"/>
      <c r="RGS125" s="43"/>
      <c r="RGT125" s="43"/>
      <c r="RGU125" s="43"/>
      <c r="RGV125" s="43"/>
      <c r="RGW125" s="43"/>
      <c r="RGX125" s="43"/>
      <c r="RGY125" s="43"/>
      <c r="RGZ125" s="43"/>
      <c r="RHA125" s="43"/>
      <c r="RHB125" s="43"/>
      <c r="RHC125" s="43"/>
      <c r="RHD125" s="43"/>
      <c r="RHE125" s="43"/>
      <c r="RHF125" s="43"/>
      <c r="RHG125" s="43"/>
      <c r="RHH125" s="43"/>
      <c r="RHI125" s="43"/>
      <c r="RHJ125" s="43"/>
      <c r="RHK125" s="43"/>
      <c r="RHL125" s="43"/>
      <c r="RHM125" s="43"/>
      <c r="RHN125" s="43"/>
      <c r="RHO125" s="43"/>
      <c r="RHP125" s="43"/>
      <c r="RHQ125" s="43"/>
      <c r="RHR125" s="43"/>
      <c r="RHS125" s="43"/>
      <c r="RHT125" s="43"/>
      <c r="RHU125" s="43"/>
      <c r="RHV125" s="43"/>
      <c r="RHW125" s="43"/>
      <c r="RHX125" s="43"/>
      <c r="RHY125" s="43"/>
      <c r="RHZ125" s="43"/>
      <c r="RIA125" s="43"/>
      <c r="RIB125" s="43"/>
      <c r="RIC125" s="43"/>
      <c r="RID125" s="43"/>
      <c r="RIE125" s="43"/>
      <c r="RIF125" s="43"/>
      <c r="RIG125" s="43"/>
      <c r="RIH125" s="43"/>
      <c r="RII125" s="43"/>
      <c r="RIJ125" s="43"/>
      <c r="RIK125" s="43"/>
      <c r="RIL125" s="43"/>
      <c r="RIM125" s="43"/>
      <c r="RIN125" s="43"/>
      <c r="RIO125" s="43"/>
      <c r="RIP125" s="43"/>
      <c r="RIQ125" s="43"/>
      <c r="RIR125" s="43"/>
      <c r="RIS125" s="43"/>
      <c r="RIT125" s="43"/>
      <c r="RIU125" s="43"/>
      <c r="RIV125" s="43"/>
      <c r="RIW125" s="43"/>
      <c r="RIX125" s="43"/>
      <c r="RIY125" s="43"/>
      <c r="RIZ125" s="43"/>
      <c r="RJA125" s="43"/>
      <c r="RJB125" s="43"/>
      <c r="RJC125" s="43"/>
      <c r="RJD125" s="43"/>
      <c r="RJE125" s="43"/>
      <c r="RJF125" s="43"/>
      <c r="RJG125" s="43"/>
      <c r="RJH125" s="43"/>
      <c r="RJI125" s="43"/>
      <c r="RJJ125" s="43"/>
      <c r="RJK125" s="43"/>
      <c r="RJL125" s="43"/>
      <c r="RJM125" s="43"/>
      <c r="RJN125" s="43"/>
      <c r="RJO125" s="43"/>
      <c r="RJP125" s="43"/>
      <c r="RJQ125" s="43"/>
      <c r="RJR125" s="43"/>
      <c r="RJS125" s="43"/>
      <c r="RJT125" s="43"/>
      <c r="RJU125" s="43"/>
      <c r="RJV125" s="43"/>
      <c r="RJW125" s="43"/>
      <c r="RJX125" s="43"/>
      <c r="RJY125" s="43"/>
      <c r="RJZ125" s="43"/>
      <c r="RKA125" s="43"/>
      <c r="RKB125" s="43"/>
      <c r="RKC125" s="43"/>
      <c r="RKD125" s="43"/>
      <c r="RKE125" s="43"/>
      <c r="RKF125" s="43"/>
      <c r="RKG125" s="43"/>
      <c r="RKH125" s="43"/>
      <c r="RKI125" s="43"/>
      <c r="RKJ125" s="43"/>
      <c r="RKK125" s="43"/>
      <c r="RKL125" s="43"/>
      <c r="RKM125" s="43"/>
      <c r="RKN125" s="43"/>
      <c r="RKO125" s="43"/>
      <c r="RKP125" s="43"/>
      <c r="RKQ125" s="43"/>
      <c r="RKR125" s="43"/>
      <c r="RKS125" s="43"/>
      <c r="RKT125" s="43"/>
      <c r="RKU125" s="43"/>
      <c r="RKV125" s="43"/>
      <c r="RKW125" s="43"/>
      <c r="RKX125" s="43"/>
      <c r="RKY125" s="43"/>
      <c r="RKZ125" s="43"/>
      <c r="RLA125" s="43"/>
      <c r="RLB125" s="43"/>
      <c r="RLC125" s="43"/>
      <c r="RLD125" s="43"/>
      <c r="RLE125" s="43"/>
      <c r="RLF125" s="43"/>
      <c r="RLG125" s="43"/>
      <c r="RLH125" s="43"/>
      <c r="RLI125" s="43"/>
      <c r="RLJ125" s="43"/>
      <c r="RLK125" s="43"/>
      <c r="RLL125" s="43"/>
      <c r="RLM125" s="43"/>
      <c r="RLN125" s="43"/>
      <c r="RLO125" s="43"/>
      <c r="RLP125" s="43"/>
      <c r="RLQ125" s="43"/>
      <c r="RLR125" s="43"/>
      <c r="RLS125" s="43"/>
      <c r="RLT125" s="43"/>
      <c r="RLU125" s="43"/>
      <c r="RLV125" s="43"/>
      <c r="RLW125" s="43"/>
      <c r="RLX125" s="43"/>
      <c r="RLY125" s="43"/>
      <c r="RLZ125" s="43"/>
      <c r="RMA125" s="43"/>
      <c r="RMB125" s="43"/>
      <c r="RMC125" s="43"/>
      <c r="RMD125" s="43"/>
      <c r="RME125" s="43"/>
      <c r="RMF125" s="43"/>
      <c r="RMG125" s="43"/>
      <c r="RMH125" s="43"/>
      <c r="RMI125" s="43"/>
      <c r="RMJ125" s="43"/>
      <c r="RMK125" s="43"/>
      <c r="RML125" s="43"/>
      <c r="RMM125" s="43"/>
      <c r="RMN125" s="43"/>
      <c r="RMO125" s="43"/>
      <c r="RMP125" s="43"/>
      <c r="RMQ125" s="43"/>
      <c r="RMR125" s="43"/>
      <c r="RMS125" s="43"/>
      <c r="RMT125" s="43"/>
      <c r="RMU125" s="43"/>
      <c r="RMV125" s="43"/>
      <c r="RMW125" s="43"/>
      <c r="RMX125" s="43"/>
      <c r="RMY125" s="43"/>
      <c r="RMZ125" s="43"/>
      <c r="RNA125" s="43"/>
      <c r="RNB125" s="43"/>
      <c r="RNC125" s="43"/>
      <c r="RND125" s="43"/>
      <c r="RNE125" s="43"/>
      <c r="RNF125" s="43"/>
      <c r="RNG125" s="43"/>
      <c r="RNH125" s="43"/>
      <c r="RNI125" s="43"/>
      <c r="RNJ125" s="43"/>
      <c r="RNK125" s="43"/>
      <c r="RNL125" s="43"/>
      <c r="RNM125" s="43"/>
      <c r="RNN125" s="43"/>
      <c r="RNO125" s="43"/>
      <c r="RNP125" s="43"/>
      <c r="RNQ125" s="43"/>
      <c r="RNR125" s="43"/>
      <c r="RNS125" s="43"/>
      <c r="RNT125" s="43"/>
      <c r="RNU125" s="43"/>
      <c r="RNV125" s="43"/>
      <c r="RNW125" s="43"/>
      <c r="RNX125" s="43"/>
      <c r="RNY125" s="43"/>
      <c r="RNZ125" s="43"/>
      <c r="ROA125" s="43"/>
      <c r="ROB125" s="43"/>
      <c r="ROC125" s="43"/>
      <c r="ROD125" s="43"/>
      <c r="ROE125" s="43"/>
      <c r="ROF125" s="43"/>
      <c r="ROG125" s="43"/>
      <c r="ROH125" s="43"/>
      <c r="ROI125" s="43"/>
      <c r="ROJ125" s="43"/>
      <c r="ROK125" s="43"/>
      <c r="ROL125" s="43"/>
      <c r="ROM125" s="43"/>
      <c r="RON125" s="43"/>
      <c r="ROO125" s="43"/>
      <c r="ROP125" s="43"/>
      <c r="ROQ125" s="43"/>
      <c r="ROR125" s="43"/>
      <c r="ROS125" s="43"/>
      <c r="ROT125" s="43"/>
      <c r="ROU125" s="43"/>
      <c r="ROV125" s="43"/>
      <c r="ROW125" s="43"/>
      <c r="ROX125" s="43"/>
      <c r="ROY125" s="43"/>
      <c r="ROZ125" s="43"/>
      <c r="RPA125" s="43"/>
      <c r="RPB125" s="43"/>
      <c r="RPC125" s="43"/>
      <c r="RPD125" s="43"/>
      <c r="RPE125" s="43"/>
      <c r="RPF125" s="43"/>
      <c r="RPG125" s="43"/>
      <c r="RPH125" s="43"/>
      <c r="RPI125" s="43"/>
      <c r="RPJ125" s="43"/>
      <c r="RPK125" s="43"/>
      <c r="RPL125" s="43"/>
      <c r="RPM125" s="43"/>
      <c r="RPN125" s="43"/>
      <c r="RPO125" s="43"/>
      <c r="RPP125" s="43"/>
      <c r="RPQ125" s="43"/>
      <c r="RPR125" s="43"/>
      <c r="RPS125" s="43"/>
      <c r="RPT125" s="43"/>
      <c r="RPU125" s="43"/>
      <c r="RPV125" s="43"/>
      <c r="RPW125" s="43"/>
      <c r="RPX125" s="43"/>
      <c r="RPY125" s="43"/>
      <c r="RPZ125" s="43"/>
      <c r="RQA125" s="43"/>
      <c r="RQB125" s="43"/>
      <c r="RQC125" s="43"/>
      <c r="RQD125" s="43"/>
      <c r="RQE125" s="43"/>
      <c r="RQF125" s="43"/>
      <c r="RQG125" s="43"/>
      <c r="RQH125" s="43"/>
      <c r="RQI125" s="43"/>
      <c r="RQJ125" s="43"/>
      <c r="RQK125" s="43"/>
      <c r="RQL125" s="43"/>
      <c r="RQM125" s="43"/>
      <c r="RQN125" s="43"/>
      <c r="RQO125" s="43"/>
      <c r="RQP125" s="43"/>
      <c r="RQQ125" s="43"/>
      <c r="RQR125" s="43"/>
      <c r="RQS125" s="43"/>
      <c r="RQT125" s="43"/>
      <c r="RQU125" s="43"/>
      <c r="RQV125" s="43"/>
      <c r="RQW125" s="43"/>
      <c r="RQX125" s="43"/>
      <c r="RQY125" s="43"/>
      <c r="RQZ125" s="43"/>
      <c r="RRA125" s="43"/>
      <c r="RRB125" s="43"/>
      <c r="RRC125" s="43"/>
      <c r="RRD125" s="43"/>
      <c r="RRE125" s="43"/>
      <c r="RRF125" s="43"/>
      <c r="RRG125" s="43"/>
      <c r="RRH125" s="43"/>
      <c r="RRI125" s="43"/>
      <c r="RRJ125" s="43"/>
      <c r="RRK125" s="43"/>
      <c r="RRL125" s="43"/>
      <c r="RRM125" s="43"/>
      <c r="RRN125" s="43"/>
      <c r="RRO125" s="43"/>
      <c r="RRP125" s="43"/>
      <c r="RRQ125" s="43"/>
      <c r="RRR125" s="43"/>
      <c r="RRS125" s="43"/>
      <c r="RRT125" s="43"/>
      <c r="RRU125" s="43"/>
      <c r="RRV125" s="43"/>
      <c r="RRW125" s="43"/>
      <c r="RRX125" s="43"/>
      <c r="RRY125" s="43"/>
      <c r="RRZ125" s="43"/>
      <c r="RSA125" s="43"/>
      <c r="RSB125" s="43"/>
      <c r="RSC125" s="43"/>
      <c r="RSD125" s="43"/>
      <c r="RSE125" s="43"/>
      <c r="RSF125" s="43"/>
      <c r="RSG125" s="43"/>
      <c r="RSH125" s="43"/>
      <c r="RSI125" s="43"/>
      <c r="RSJ125" s="43"/>
      <c r="RSK125" s="43"/>
      <c r="RSL125" s="43"/>
      <c r="RSM125" s="43"/>
      <c r="RSN125" s="43"/>
      <c r="RSO125" s="43"/>
      <c r="RSP125" s="43"/>
      <c r="RSQ125" s="43"/>
      <c r="RSR125" s="43"/>
      <c r="RSS125" s="43"/>
      <c r="RST125" s="43"/>
      <c r="RSU125" s="43"/>
      <c r="RSV125" s="43"/>
      <c r="RSW125" s="43"/>
      <c r="RSX125" s="43"/>
      <c r="RSY125" s="43"/>
      <c r="RSZ125" s="43"/>
      <c r="RTA125" s="43"/>
      <c r="RTB125" s="43"/>
      <c r="RTC125" s="43"/>
      <c r="RTD125" s="43"/>
      <c r="RTE125" s="43"/>
      <c r="RTF125" s="43"/>
      <c r="RTG125" s="43"/>
      <c r="RTH125" s="43"/>
      <c r="RTI125" s="43"/>
      <c r="RTJ125" s="43"/>
      <c r="RTK125" s="43"/>
      <c r="RTL125" s="43"/>
      <c r="RTM125" s="43"/>
      <c r="RTN125" s="43"/>
      <c r="RTO125" s="43"/>
      <c r="RTP125" s="43"/>
      <c r="RTQ125" s="43"/>
      <c r="RTR125" s="43"/>
      <c r="RTS125" s="43"/>
      <c r="RTT125" s="43"/>
      <c r="RTU125" s="43"/>
      <c r="RTV125" s="43"/>
      <c r="RTW125" s="43"/>
      <c r="RTX125" s="43"/>
      <c r="RTY125" s="43"/>
      <c r="RTZ125" s="43"/>
      <c r="RUA125" s="43"/>
      <c r="RUB125" s="43"/>
      <c r="RUC125" s="43"/>
      <c r="RUD125" s="43"/>
      <c r="RUE125" s="43"/>
      <c r="RUF125" s="43"/>
      <c r="RUG125" s="43"/>
      <c r="RUH125" s="43"/>
      <c r="RUI125" s="43"/>
      <c r="RUJ125" s="43"/>
      <c r="RUK125" s="43"/>
      <c r="RUL125" s="43"/>
      <c r="RUM125" s="43"/>
      <c r="RUN125" s="43"/>
      <c r="RUO125" s="43"/>
      <c r="RUP125" s="43"/>
      <c r="RUQ125" s="43"/>
      <c r="RUR125" s="43"/>
      <c r="RUS125" s="43"/>
      <c r="RUT125" s="43"/>
      <c r="RUU125" s="43"/>
      <c r="RUV125" s="43"/>
      <c r="RUW125" s="43"/>
      <c r="RUX125" s="43"/>
      <c r="RUY125" s="43"/>
      <c r="RUZ125" s="43"/>
      <c r="RVA125" s="43"/>
      <c r="RVB125" s="43"/>
      <c r="RVC125" s="43"/>
      <c r="RVD125" s="43"/>
      <c r="RVE125" s="43"/>
      <c r="RVF125" s="43"/>
      <c r="RVG125" s="43"/>
      <c r="RVH125" s="43"/>
      <c r="RVI125" s="43"/>
      <c r="RVJ125" s="43"/>
      <c r="RVK125" s="43"/>
      <c r="RVL125" s="43"/>
      <c r="RVM125" s="43"/>
      <c r="RVN125" s="43"/>
      <c r="RVO125" s="43"/>
      <c r="RVP125" s="43"/>
      <c r="RVQ125" s="43"/>
      <c r="RVR125" s="43"/>
      <c r="RVS125" s="43"/>
      <c r="RVT125" s="43"/>
      <c r="RVU125" s="43"/>
      <c r="RVV125" s="43"/>
      <c r="RVW125" s="43"/>
      <c r="RVX125" s="43"/>
      <c r="RVY125" s="43"/>
      <c r="RVZ125" s="43"/>
      <c r="RWA125" s="43"/>
      <c r="RWB125" s="43"/>
      <c r="RWC125" s="43"/>
      <c r="RWD125" s="43"/>
      <c r="RWE125" s="43"/>
      <c r="RWF125" s="43"/>
      <c r="RWG125" s="43"/>
      <c r="RWH125" s="43"/>
      <c r="RWI125" s="43"/>
      <c r="RWJ125" s="43"/>
      <c r="RWK125" s="43"/>
      <c r="RWL125" s="43"/>
      <c r="RWM125" s="43"/>
      <c r="RWN125" s="43"/>
      <c r="RWO125" s="43"/>
      <c r="RWP125" s="43"/>
      <c r="RWQ125" s="43"/>
      <c r="RWR125" s="43"/>
      <c r="RWS125" s="43"/>
      <c r="RWT125" s="43"/>
      <c r="RWU125" s="43"/>
      <c r="RWV125" s="43"/>
      <c r="RWW125" s="43"/>
      <c r="RWX125" s="43"/>
      <c r="RWY125" s="43"/>
      <c r="RWZ125" s="43"/>
      <c r="RXA125" s="43"/>
      <c r="RXB125" s="43"/>
      <c r="RXC125" s="43"/>
      <c r="RXD125" s="43"/>
      <c r="RXE125" s="43"/>
      <c r="RXF125" s="43"/>
      <c r="RXG125" s="43"/>
      <c r="RXH125" s="43"/>
      <c r="RXI125" s="43"/>
      <c r="RXJ125" s="43"/>
      <c r="RXK125" s="43"/>
      <c r="RXL125" s="43"/>
      <c r="RXM125" s="43"/>
      <c r="RXN125" s="43"/>
      <c r="RXO125" s="43"/>
      <c r="RXP125" s="43"/>
      <c r="RXQ125" s="43"/>
      <c r="RXR125" s="43"/>
      <c r="RXS125" s="43"/>
      <c r="RXT125" s="43"/>
      <c r="RXU125" s="43"/>
      <c r="RXV125" s="43"/>
      <c r="RXW125" s="43"/>
      <c r="RXX125" s="43"/>
      <c r="RXY125" s="43"/>
      <c r="RXZ125" s="43"/>
      <c r="RYA125" s="43"/>
      <c r="RYB125" s="43"/>
      <c r="RYC125" s="43"/>
      <c r="RYD125" s="43"/>
      <c r="RYE125" s="43"/>
      <c r="RYF125" s="43"/>
      <c r="RYG125" s="43"/>
      <c r="RYH125" s="43"/>
      <c r="RYI125" s="43"/>
      <c r="RYJ125" s="43"/>
      <c r="RYK125" s="43"/>
      <c r="RYL125" s="43"/>
      <c r="RYM125" s="43"/>
      <c r="RYN125" s="43"/>
      <c r="RYO125" s="43"/>
      <c r="RYP125" s="43"/>
      <c r="RYQ125" s="43"/>
      <c r="RYR125" s="43"/>
      <c r="RYS125" s="43"/>
      <c r="RYT125" s="43"/>
      <c r="RYU125" s="43"/>
      <c r="RYV125" s="43"/>
      <c r="RYW125" s="43"/>
      <c r="RYX125" s="43"/>
      <c r="RYY125" s="43"/>
      <c r="RYZ125" s="43"/>
      <c r="RZA125" s="43"/>
      <c r="RZB125" s="43"/>
      <c r="RZC125" s="43"/>
      <c r="RZD125" s="43"/>
      <c r="RZE125" s="43"/>
      <c r="RZF125" s="43"/>
      <c r="RZG125" s="43"/>
      <c r="RZH125" s="43"/>
      <c r="RZI125" s="43"/>
      <c r="RZJ125" s="43"/>
      <c r="RZK125" s="43"/>
      <c r="RZL125" s="43"/>
      <c r="RZM125" s="43"/>
      <c r="RZN125" s="43"/>
      <c r="RZO125" s="43"/>
      <c r="RZP125" s="43"/>
      <c r="RZQ125" s="43"/>
      <c r="RZR125" s="43"/>
      <c r="RZS125" s="43"/>
      <c r="RZT125" s="43"/>
      <c r="RZU125" s="43"/>
      <c r="RZV125" s="43"/>
      <c r="RZW125" s="43"/>
      <c r="RZX125" s="43"/>
      <c r="RZY125" s="43"/>
      <c r="RZZ125" s="43"/>
      <c r="SAA125" s="43"/>
      <c r="SAB125" s="43"/>
      <c r="SAC125" s="43"/>
      <c r="SAD125" s="43"/>
      <c r="SAE125" s="43"/>
      <c r="SAF125" s="43"/>
      <c r="SAG125" s="43"/>
      <c r="SAH125" s="43"/>
      <c r="SAI125" s="43"/>
      <c r="SAJ125" s="43"/>
      <c r="SAK125" s="43"/>
      <c r="SAL125" s="43"/>
      <c r="SAM125" s="43"/>
      <c r="SAN125" s="43"/>
      <c r="SAO125" s="43"/>
      <c r="SAP125" s="43"/>
      <c r="SAQ125" s="43"/>
      <c r="SAR125" s="43"/>
      <c r="SAS125" s="43"/>
      <c r="SAT125" s="43"/>
      <c r="SAU125" s="43"/>
      <c r="SAV125" s="43"/>
      <c r="SAW125" s="43"/>
      <c r="SAX125" s="43"/>
      <c r="SAY125" s="43"/>
      <c r="SAZ125" s="43"/>
      <c r="SBA125" s="43"/>
      <c r="SBB125" s="43"/>
      <c r="SBC125" s="43"/>
      <c r="SBD125" s="43"/>
      <c r="SBE125" s="43"/>
      <c r="SBF125" s="43"/>
      <c r="SBG125" s="43"/>
      <c r="SBH125" s="43"/>
      <c r="SBI125" s="43"/>
      <c r="SBJ125" s="43"/>
      <c r="SBK125" s="43"/>
      <c r="SBL125" s="43"/>
      <c r="SBM125" s="43"/>
      <c r="SBN125" s="43"/>
      <c r="SBO125" s="43"/>
      <c r="SBP125" s="43"/>
      <c r="SBQ125" s="43"/>
      <c r="SBR125" s="43"/>
      <c r="SBS125" s="43"/>
      <c r="SBT125" s="43"/>
      <c r="SBU125" s="43"/>
      <c r="SBV125" s="43"/>
      <c r="SBW125" s="43"/>
      <c r="SBX125" s="43"/>
      <c r="SBY125" s="43"/>
      <c r="SBZ125" s="43"/>
      <c r="SCA125" s="43"/>
      <c r="SCB125" s="43"/>
      <c r="SCC125" s="43"/>
      <c r="SCD125" s="43"/>
      <c r="SCE125" s="43"/>
      <c r="SCF125" s="43"/>
      <c r="SCG125" s="43"/>
      <c r="SCH125" s="43"/>
      <c r="SCI125" s="43"/>
      <c r="SCJ125" s="43"/>
      <c r="SCK125" s="43"/>
      <c r="SCL125" s="43"/>
      <c r="SCM125" s="43"/>
      <c r="SCN125" s="43"/>
      <c r="SCO125" s="43"/>
      <c r="SCP125" s="43"/>
      <c r="SCQ125" s="43"/>
      <c r="SCR125" s="43"/>
      <c r="SCS125" s="43"/>
      <c r="SCT125" s="43"/>
      <c r="SCU125" s="43"/>
      <c r="SCV125" s="43"/>
      <c r="SCW125" s="43"/>
      <c r="SCX125" s="43"/>
      <c r="SCY125" s="43"/>
      <c r="SCZ125" s="43"/>
      <c r="SDA125" s="43"/>
      <c r="SDB125" s="43"/>
      <c r="SDC125" s="43"/>
      <c r="SDD125" s="43"/>
      <c r="SDE125" s="43"/>
      <c r="SDF125" s="43"/>
      <c r="SDG125" s="43"/>
      <c r="SDH125" s="43"/>
      <c r="SDI125" s="43"/>
      <c r="SDJ125" s="43"/>
      <c r="SDK125" s="43"/>
      <c r="SDL125" s="43"/>
      <c r="SDM125" s="43"/>
      <c r="SDN125" s="43"/>
      <c r="SDO125" s="43"/>
      <c r="SDP125" s="43"/>
      <c r="SDQ125" s="43"/>
      <c r="SDR125" s="43"/>
      <c r="SDS125" s="43"/>
      <c r="SDT125" s="43"/>
      <c r="SDU125" s="43"/>
      <c r="SDV125" s="43"/>
      <c r="SDW125" s="43"/>
      <c r="SDX125" s="43"/>
      <c r="SDY125" s="43"/>
      <c r="SDZ125" s="43"/>
      <c r="SEA125" s="43"/>
      <c r="SEB125" s="43"/>
      <c r="SEC125" s="43"/>
      <c r="SED125" s="43"/>
      <c r="SEE125" s="43"/>
      <c r="SEF125" s="43"/>
      <c r="SEG125" s="43"/>
      <c r="SEH125" s="43"/>
      <c r="SEI125" s="43"/>
      <c r="SEJ125" s="43"/>
      <c r="SEK125" s="43"/>
      <c r="SEL125" s="43"/>
      <c r="SEM125" s="43"/>
      <c r="SEN125" s="43"/>
      <c r="SEO125" s="43"/>
      <c r="SEP125" s="43"/>
      <c r="SEQ125" s="43"/>
      <c r="SER125" s="43"/>
      <c r="SES125" s="43"/>
      <c r="SET125" s="43"/>
      <c r="SEU125" s="43"/>
      <c r="SEV125" s="43"/>
      <c r="SEW125" s="43"/>
      <c r="SEX125" s="43"/>
      <c r="SEY125" s="43"/>
      <c r="SEZ125" s="43"/>
      <c r="SFA125" s="43"/>
      <c r="SFB125" s="43"/>
      <c r="SFC125" s="43"/>
      <c r="SFD125" s="43"/>
      <c r="SFE125" s="43"/>
      <c r="SFF125" s="43"/>
      <c r="SFG125" s="43"/>
      <c r="SFH125" s="43"/>
      <c r="SFI125" s="43"/>
      <c r="SFJ125" s="43"/>
      <c r="SFK125" s="43"/>
      <c r="SFL125" s="43"/>
      <c r="SFM125" s="43"/>
      <c r="SFN125" s="43"/>
      <c r="SFO125" s="43"/>
      <c r="SFP125" s="43"/>
      <c r="SFQ125" s="43"/>
      <c r="SFR125" s="43"/>
      <c r="SFS125" s="43"/>
      <c r="SFT125" s="43"/>
      <c r="SFU125" s="43"/>
      <c r="SFV125" s="43"/>
      <c r="SFW125" s="43"/>
      <c r="SFX125" s="43"/>
      <c r="SFY125" s="43"/>
      <c r="SFZ125" s="43"/>
      <c r="SGA125" s="43"/>
      <c r="SGB125" s="43"/>
      <c r="SGC125" s="43"/>
      <c r="SGD125" s="43"/>
      <c r="SGE125" s="43"/>
      <c r="SGF125" s="43"/>
      <c r="SGG125" s="43"/>
      <c r="SGH125" s="43"/>
      <c r="SGI125" s="43"/>
      <c r="SGJ125" s="43"/>
      <c r="SGK125" s="43"/>
      <c r="SGL125" s="43"/>
      <c r="SGM125" s="43"/>
      <c r="SGN125" s="43"/>
      <c r="SGO125" s="43"/>
      <c r="SGP125" s="43"/>
      <c r="SGQ125" s="43"/>
      <c r="SGR125" s="43"/>
      <c r="SGS125" s="43"/>
      <c r="SGT125" s="43"/>
      <c r="SGU125" s="43"/>
      <c r="SGV125" s="43"/>
      <c r="SGW125" s="43"/>
      <c r="SGX125" s="43"/>
      <c r="SGY125" s="43"/>
      <c r="SGZ125" s="43"/>
      <c r="SHA125" s="43"/>
      <c r="SHB125" s="43"/>
      <c r="SHC125" s="43"/>
      <c r="SHD125" s="43"/>
      <c r="SHE125" s="43"/>
      <c r="SHF125" s="43"/>
      <c r="SHG125" s="43"/>
      <c r="SHH125" s="43"/>
      <c r="SHI125" s="43"/>
      <c r="SHJ125" s="43"/>
      <c r="SHK125" s="43"/>
      <c r="SHL125" s="43"/>
      <c r="SHM125" s="43"/>
      <c r="SHN125" s="43"/>
      <c r="SHO125" s="43"/>
      <c r="SHP125" s="43"/>
      <c r="SHQ125" s="43"/>
      <c r="SHR125" s="43"/>
      <c r="SHS125" s="43"/>
      <c r="SHT125" s="43"/>
      <c r="SHU125" s="43"/>
      <c r="SHV125" s="43"/>
      <c r="SHW125" s="43"/>
      <c r="SHX125" s="43"/>
      <c r="SHY125" s="43"/>
      <c r="SHZ125" s="43"/>
      <c r="SIA125" s="43"/>
      <c r="SIB125" s="43"/>
      <c r="SIC125" s="43"/>
      <c r="SID125" s="43"/>
      <c r="SIE125" s="43"/>
      <c r="SIF125" s="43"/>
      <c r="SIG125" s="43"/>
      <c r="SIH125" s="43"/>
      <c r="SII125" s="43"/>
      <c r="SIJ125" s="43"/>
      <c r="SIK125" s="43"/>
      <c r="SIL125" s="43"/>
      <c r="SIM125" s="43"/>
      <c r="SIN125" s="43"/>
      <c r="SIO125" s="43"/>
      <c r="SIP125" s="43"/>
      <c r="SIQ125" s="43"/>
      <c r="SIR125" s="43"/>
      <c r="SIS125" s="43"/>
      <c r="SIT125" s="43"/>
      <c r="SIU125" s="43"/>
      <c r="SIV125" s="43"/>
      <c r="SIW125" s="43"/>
      <c r="SIX125" s="43"/>
      <c r="SIY125" s="43"/>
      <c r="SIZ125" s="43"/>
      <c r="SJA125" s="43"/>
      <c r="SJB125" s="43"/>
      <c r="SJC125" s="43"/>
      <c r="SJD125" s="43"/>
      <c r="SJE125" s="43"/>
      <c r="SJF125" s="43"/>
      <c r="SJG125" s="43"/>
      <c r="SJH125" s="43"/>
      <c r="SJI125" s="43"/>
      <c r="SJJ125" s="43"/>
      <c r="SJK125" s="43"/>
      <c r="SJL125" s="43"/>
      <c r="SJM125" s="43"/>
      <c r="SJN125" s="43"/>
      <c r="SJO125" s="43"/>
      <c r="SJP125" s="43"/>
      <c r="SJQ125" s="43"/>
      <c r="SJR125" s="43"/>
      <c r="SJS125" s="43"/>
      <c r="SJT125" s="43"/>
      <c r="SJU125" s="43"/>
      <c r="SJV125" s="43"/>
      <c r="SJW125" s="43"/>
      <c r="SJX125" s="43"/>
      <c r="SJY125" s="43"/>
      <c r="SJZ125" s="43"/>
      <c r="SKA125" s="43"/>
      <c r="SKB125" s="43"/>
      <c r="SKC125" s="43"/>
      <c r="SKD125" s="43"/>
      <c r="SKE125" s="43"/>
      <c r="SKF125" s="43"/>
      <c r="SKG125" s="43"/>
      <c r="SKH125" s="43"/>
      <c r="SKI125" s="43"/>
      <c r="SKJ125" s="43"/>
      <c r="SKK125" s="43"/>
      <c r="SKL125" s="43"/>
      <c r="SKM125" s="43"/>
      <c r="SKN125" s="43"/>
      <c r="SKO125" s="43"/>
      <c r="SKP125" s="43"/>
      <c r="SKQ125" s="43"/>
      <c r="SKR125" s="43"/>
      <c r="SKS125" s="43"/>
      <c r="SKT125" s="43"/>
      <c r="SKU125" s="43"/>
      <c r="SKV125" s="43"/>
      <c r="SKW125" s="43"/>
      <c r="SKX125" s="43"/>
      <c r="SKY125" s="43"/>
      <c r="SKZ125" s="43"/>
      <c r="SLA125" s="43"/>
      <c r="SLB125" s="43"/>
      <c r="SLC125" s="43"/>
      <c r="SLD125" s="43"/>
      <c r="SLE125" s="43"/>
      <c r="SLF125" s="43"/>
      <c r="SLG125" s="43"/>
      <c r="SLH125" s="43"/>
      <c r="SLI125" s="43"/>
      <c r="SLJ125" s="43"/>
      <c r="SLK125" s="43"/>
      <c r="SLL125" s="43"/>
      <c r="SLM125" s="43"/>
      <c r="SLN125" s="43"/>
      <c r="SLO125" s="43"/>
      <c r="SLP125" s="43"/>
      <c r="SLQ125" s="43"/>
      <c r="SLR125" s="43"/>
      <c r="SLS125" s="43"/>
      <c r="SLT125" s="43"/>
      <c r="SLU125" s="43"/>
      <c r="SLV125" s="43"/>
      <c r="SLW125" s="43"/>
      <c r="SLX125" s="43"/>
      <c r="SLY125" s="43"/>
      <c r="SLZ125" s="43"/>
      <c r="SMA125" s="43"/>
      <c r="SMB125" s="43"/>
      <c r="SMC125" s="43"/>
      <c r="SMD125" s="43"/>
      <c r="SME125" s="43"/>
      <c r="SMF125" s="43"/>
      <c r="SMG125" s="43"/>
      <c r="SMH125" s="43"/>
      <c r="SMI125" s="43"/>
      <c r="SMJ125" s="43"/>
      <c r="SMK125" s="43"/>
      <c r="SML125" s="43"/>
      <c r="SMM125" s="43"/>
      <c r="SMN125" s="43"/>
      <c r="SMO125" s="43"/>
      <c r="SMP125" s="43"/>
      <c r="SMQ125" s="43"/>
      <c r="SMR125" s="43"/>
      <c r="SMS125" s="43"/>
      <c r="SMT125" s="43"/>
      <c r="SMU125" s="43"/>
      <c r="SMV125" s="43"/>
      <c r="SMW125" s="43"/>
      <c r="SMX125" s="43"/>
      <c r="SMY125" s="43"/>
      <c r="SMZ125" s="43"/>
      <c r="SNA125" s="43"/>
      <c r="SNB125" s="43"/>
      <c r="SNC125" s="43"/>
      <c r="SND125" s="43"/>
      <c r="SNE125" s="43"/>
      <c r="SNF125" s="43"/>
      <c r="SNG125" s="43"/>
      <c r="SNH125" s="43"/>
      <c r="SNI125" s="43"/>
      <c r="SNJ125" s="43"/>
      <c r="SNK125" s="43"/>
      <c r="SNL125" s="43"/>
      <c r="SNM125" s="43"/>
      <c r="SNN125" s="43"/>
      <c r="SNO125" s="43"/>
      <c r="SNP125" s="43"/>
      <c r="SNQ125" s="43"/>
      <c r="SNR125" s="43"/>
      <c r="SNS125" s="43"/>
      <c r="SNT125" s="43"/>
      <c r="SNU125" s="43"/>
      <c r="SNV125" s="43"/>
      <c r="SNW125" s="43"/>
      <c r="SNX125" s="43"/>
      <c r="SNY125" s="43"/>
      <c r="SNZ125" s="43"/>
      <c r="SOA125" s="43"/>
      <c r="SOB125" s="43"/>
      <c r="SOC125" s="43"/>
      <c r="SOD125" s="43"/>
      <c r="SOE125" s="43"/>
      <c r="SOF125" s="43"/>
      <c r="SOG125" s="43"/>
      <c r="SOH125" s="43"/>
      <c r="SOI125" s="43"/>
      <c r="SOJ125" s="43"/>
      <c r="SOK125" s="43"/>
      <c r="SOL125" s="43"/>
      <c r="SOM125" s="43"/>
      <c r="SON125" s="43"/>
      <c r="SOO125" s="43"/>
      <c r="SOP125" s="43"/>
      <c r="SOQ125" s="43"/>
      <c r="SOR125" s="43"/>
      <c r="SOS125" s="43"/>
      <c r="SOT125" s="43"/>
      <c r="SOU125" s="43"/>
      <c r="SOV125" s="43"/>
      <c r="SOW125" s="43"/>
      <c r="SOX125" s="43"/>
      <c r="SOY125" s="43"/>
      <c r="SOZ125" s="43"/>
      <c r="SPA125" s="43"/>
      <c r="SPB125" s="43"/>
      <c r="SPC125" s="43"/>
      <c r="SPD125" s="43"/>
      <c r="SPE125" s="43"/>
      <c r="SPF125" s="43"/>
      <c r="SPG125" s="43"/>
      <c r="SPH125" s="43"/>
      <c r="SPI125" s="43"/>
      <c r="SPJ125" s="43"/>
      <c r="SPK125" s="43"/>
      <c r="SPL125" s="43"/>
      <c r="SPM125" s="43"/>
      <c r="SPN125" s="43"/>
      <c r="SPO125" s="43"/>
      <c r="SPP125" s="43"/>
      <c r="SPQ125" s="43"/>
      <c r="SPR125" s="43"/>
      <c r="SPS125" s="43"/>
      <c r="SPT125" s="43"/>
      <c r="SPU125" s="43"/>
      <c r="SPV125" s="43"/>
      <c r="SPW125" s="43"/>
      <c r="SPX125" s="43"/>
      <c r="SPY125" s="43"/>
      <c r="SPZ125" s="43"/>
      <c r="SQA125" s="43"/>
      <c r="SQB125" s="43"/>
      <c r="SQC125" s="43"/>
      <c r="SQD125" s="43"/>
      <c r="SQE125" s="43"/>
      <c r="SQF125" s="43"/>
      <c r="SQG125" s="43"/>
      <c r="SQH125" s="43"/>
      <c r="SQI125" s="43"/>
      <c r="SQJ125" s="43"/>
      <c r="SQK125" s="43"/>
      <c r="SQL125" s="43"/>
      <c r="SQM125" s="43"/>
      <c r="SQN125" s="43"/>
      <c r="SQO125" s="43"/>
      <c r="SQP125" s="43"/>
      <c r="SQQ125" s="43"/>
      <c r="SQR125" s="43"/>
      <c r="SQS125" s="43"/>
      <c r="SQT125" s="43"/>
      <c r="SQU125" s="43"/>
      <c r="SQV125" s="43"/>
      <c r="SQW125" s="43"/>
      <c r="SQX125" s="43"/>
      <c r="SQY125" s="43"/>
      <c r="SQZ125" s="43"/>
      <c r="SRA125" s="43"/>
      <c r="SRB125" s="43"/>
      <c r="SRC125" s="43"/>
      <c r="SRD125" s="43"/>
      <c r="SRE125" s="43"/>
      <c r="SRF125" s="43"/>
      <c r="SRG125" s="43"/>
      <c r="SRH125" s="43"/>
      <c r="SRI125" s="43"/>
      <c r="SRJ125" s="43"/>
      <c r="SRK125" s="43"/>
      <c r="SRL125" s="43"/>
      <c r="SRM125" s="43"/>
      <c r="SRN125" s="43"/>
      <c r="SRO125" s="43"/>
      <c r="SRP125" s="43"/>
      <c r="SRQ125" s="43"/>
      <c r="SRR125" s="43"/>
      <c r="SRS125" s="43"/>
      <c r="SRT125" s="43"/>
      <c r="SRU125" s="43"/>
      <c r="SRV125" s="43"/>
      <c r="SRW125" s="43"/>
      <c r="SRX125" s="43"/>
      <c r="SRY125" s="43"/>
      <c r="SRZ125" s="43"/>
      <c r="SSA125" s="43"/>
      <c r="SSB125" s="43"/>
      <c r="SSC125" s="43"/>
      <c r="SSD125" s="43"/>
      <c r="SSE125" s="43"/>
      <c r="SSF125" s="43"/>
      <c r="SSG125" s="43"/>
      <c r="SSH125" s="43"/>
      <c r="SSI125" s="43"/>
      <c r="SSJ125" s="43"/>
      <c r="SSK125" s="43"/>
      <c r="SSL125" s="43"/>
      <c r="SSM125" s="43"/>
      <c r="SSN125" s="43"/>
      <c r="SSO125" s="43"/>
      <c r="SSP125" s="43"/>
      <c r="SSQ125" s="43"/>
      <c r="SSR125" s="43"/>
      <c r="SSS125" s="43"/>
      <c r="SST125" s="43"/>
      <c r="SSU125" s="43"/>
      <c r="SSV125" s="43"/>
      <c r="SSW125" s="43"/>
      <c r="SSX125" s="43"/>
      <c r="SSY125" s="43"/>
      <c r="SSZ125" s="43"/>
      <c r="STA125" s="43"/>
      <c r="STB125" s="43"/>
      <c r="STC125" s="43"/>
      <c r="STD125" s="43"/>
      <c r="STE125" s="43"/>
      <c r="STF125" s="43"/>
      <c r="STG125" s="43"/>
      <c r="STH125" s="43"/>
      <c r="STI125" s="43"/>
      <c r="STJ125" s="43"/>
      <c r="STK125" s="43"/>
      <c r="STL125" s="43"/>
      <c r="STM125" s="43"/>
      <c r="STN125" s="43"/>
      <c r="STO125" s="43"/>
      <c r="STP125" s="43"/>
      <c r="STQ125" s="43"/>
      <c r="STR125" s="43"/>
      <c r="STS125" s="43"/>
      <c r="STT125" s="43"/>
      <c r="STU125" s="43"/>
      <c r="STV125" s="43"/>
      <c r="STW125" s="43"/>
      <c r="STX125" s="43"/>
      <c r="STY125" s="43"/>
      <c r="STZ125" s="43"/>
      <c r="SUA125" s="43"/>
      <c r="SUB125" s="43"/>
      <c r="SUC125" s="43"/>
      <c r="SUD125" s="43"/>
      <c r="SUE125" s="43"/>
      <c r="SUF125" s="43"/>
      <c r="SUG125" s="43"/>
      <c r="SUH125" s="43"/>
      <c r="SUI125" s="43"/>
      <c r="SUJ125" s="43"/>
      <c r="SUK125" s="43"/>
      <c r="SUL125" s="43"/>
      <c r="SUM125" s="43"/>
      <c r="SUN125" s="43"/>
      <c r="SUO125" s="43"/>
      <c r="SUP125" s="43"/>
      <c r="SUQ125" s="43"/>
      <c r="SUR125" s="43"/>
      <c r="SUS125" s="43"/>
      <c r="SUT125" s="43"/>
      <c r="SUU125" s="43"/>
      <c r="SUV125" s="43"/>
      <c r="SUW125" s="43"/>
      <c r="SUX125" s="43"/>
      <c r="SUY125" s="43"/>
      <c r="SUZ125" s="43"/>
      <c r="SVA125" s="43"/>
      <c r="SVB125" s="43"/>
      <c r="SVC125" s="43"/>
      <c r="SVD125" s="43"/>
      <c r="SVE125" s="43"/>
      <c r="SVF125" s="43"/>
      <c r="SVG125" s="43"/>
      <c r="SVH125" s="43"/>
      <c r="SVI125" s="43"/>
      <c r="SVJ125" s="43"/>
      <c r="SVK125" s="43"/>
      <c r="SVL125" s="43"/>
      <c r="SVM125" s="43"/>
      <c r="SVN125" s="43"/>
      <c r="SVO125" s="43"/>
      <c r="SVP125" s="43"/>
      <c r="SVQ125" s="43"/>
      <c r="SVR125" s="43"/>
      <c r="SVS125" s="43"/>
      <c r="SVT125" s="43"/>
      <c r="SVU125" s="43"/>
      <c r="SVV125" s="43"/>
      <c r="SVW125" s="43"/>
      <c r="SVX125" s="43"/>
      <c r="SVY125" s="43"/>
      <c r="SVZ125" s="43"/>
      <c r="SWA125" s="43"/>
      <c r="SWB125" s="43"/>
      <c r="SWC125" s="43"/>
      <c r="SWD125" s="43"/>
      <c r="SWE125" s="43"/>
      <c r="SWF125" s="43"/>
      <c r="SWG125" s="43"/>
      <c r="SWH125" s="43"/>
      <c r="SWI125" s="43"/>
      <c r="SWJ125" s="43"/>
      <c r="SWK125" s="43"/>
      <c r="SWL125" s="43"/>
      <c r="SWM125" s="43"/>
      <c r="SWN125" s="43"/>
      <c r="SWO125" s="43"/>
      <c r="SWP125" s="43"/>
      <c r="SWQ125" s="43"/>
      <c r="SWR125" s="43"/>
      <c r="SWS125" s="43"/>
      <c r="SWT125" s="43"/>
      <c r="SWU125" s="43"/>
      <c r="SWV125" s="43"/>
      <c r="SWW125" s="43"/>
      <c r="SWX125" s="43"/>
      <c r="SWY125" s="43"/>
      <c r="SWZ125" s="43"/>
      <c r="SXA125" s="43"/>
      <c r="SXB125" s="43"/>
      <c r="SXC125" s="43"/>
      <c r="SXD125" s="43"/>
      <c r="SXE125" s="43"/>
      <c r="SXF125" s="43"/>
      <c r="SXG125" s="43"/>
      <c r="SXH125" s="43"/>
      <c r="SXI125" s="43"/>
      <c r="SXJ125" s="43"/>
      <c r="SXK125" s="43"/>
      <c r="SXL125" s="43"/>
      <c r="SXM125" s="43"/>
      <c r="SXN125" s="43"/>
      <c r="SXO125" s="43"/>
      <c r="SXP125" s="43"/>
      <c r="SXQ125" s="43"/>
      <c r="SXR125" s="43"/>
      <c r="SXS125" s="43"/>
      <c r="SXT125" s="43"/>
      <c r="SXU125" s="43"/>
      <c r="SXV125" s="43"/>
      <c r="SXW125" s="43"/>
      <c r="SXX125" s="43"/>
      <c r="SXY125" s="43"/>
      <c r="SXZ125" s="43"/>
      <c r="SYA125" s="43"/>
      <c r="SYB125" s="43"/>
      <c r="SYC125" s="43"/>
      <c r="SYD125" s="43"/>
      <c r="SYE125" s="43"/>
      <c r="SYF125" s="43"/>
      <c r="SYG125" s="43"/>
      <c r="SYH125" s="43"/>
      <c r="SYI125" s="43"/>
      <c r="SYJ125" s="43"/>
      <c r="SYK125" s="43"/>
      <c r="SYL125" s="43"/>
      <c r="SYM125" s="43"/>
      <c r="SYN125" s="43"/>
      <c r="SYO125" s="43"/>
      <c r="SYP125" s="43"/>
      <c r="SYQ125" s="43"/>
      <c r="SYR125" s="43"/>
      <c r="SYS125" s="43"/>
      <c r="SYT125" s="43"/>
      <c r="SYU125" s="43"/>
      <c r="SYV125" s="43"/>
      <c r="SYW125" s="43"/>
      <c r="SYX125" s="43"/>
      <c r="SYY125" s="43"/>
      <c r="SYZ125" s="43"/>
      <c r="SZA125" s="43"/>
      <c r="SZB125" s="43"/>
      <c r="SZC125" s="43"/>
      <c r="SZD125" s="43"/>
      <c r="SZE125" s="43"/>
      <c r="SZF125" s="43"/>
      <c r="SZG125" s="43"/>
      <c r="SZH125" s="43"/>
      <c r="SZI125" s="43"/>
      <c r="SZJ125" s="43"/>
      <c r="SZK125" s="43"/>
      <c r="SZL125" s="43"/>
      <c r="SZM125" s="43"/>
      <c r="SZN125" s="43"/>
      <c r="SZO125" s="43"/>
      <c r="SZP125" s="43"/>
      <c r="SZQ125" s="43"/>
      <c r="SZR125" s="43"/>
      <c r="SZS125" s="43"/>
      <c r="SZT125" s="43"/>
      <c r="SZU125" s="43"/>
      <c r="SZV125" s="43"/>
      <c r="SZW125" s="43"/>
      <c r="SZX125" s="43"/>
      <c r="SZY125" s="43"/>
      <c r="SZZ125" s="43"/>
      <c r="TAA125" s="43"/>
      <c r="TAB125" s="43"/>
      <c r="TAC125" s="43"/>
      <c r="TAD125" s="43"/>
      <c r="TAE125" s="43"/>
      <c r="TAF125" s="43"/>
      <c r="TAG125" s="43"/>
      <c r="TAH125" s="43"/>
      <c r="TAI125" s="43"/>
      <c r="TAJ125" s="43"/>
      <c r="TAK125" s="43"/>
      <c r="TAL125" s="43"/>
      <c r="TAM125" s="43"/>
      <c r="TAN125" s="43"/>
      <c r="TAO125" s="43"/>
      <c r="TAP125" s="43"/>
      <c r="TAQ125" s="43"/>
      <c r="TAR125" s="43"/>
      <c r="TAS125" s="43"/>
      <c r="TAT125" s="43"/>
      <c r="TAU125" s="43"/>
      <c r="TAV125" s="43"/>
      <c r="TAW125" s="43"/>
      <c r="TAX125" s="43"/>
      <c r="TAY125" s="43"/>
      <c r="TAZ125" s="43"/>
      <c r="TBA125" s="43"/>
      <c r="TBB125" s="43"/>
      <c r="TBC125" s="43"/>
      <c r="TBD125" s="43"/>
      <c r="TBE125" s="43"/>
      <c r="TBF125" s="43"/>
      <c r="TBG125" s="43"/>
      <c r="TBH125" s="43"/>
      <c r="TBI125" s="43"/>
      <c r="TBJ125" s="43"/>
      <c r="TBK125" s="43"/>
      <c r="TBL125" s="43"/>
      <c r="TBM125" s="43"/>
      <c r="TBN125" s="43"/>
      <c r="TBO125" s="43"/>
      <c r="TBP125" s="43"/>
      <c r="TBQ125" s="43"/>
      <c r="TBR125" s="43"/>
      <c r="TBS125" s="43"/>
      <c r="TBT125" s="43"/>
      <c r="TBU125" s="43"/>
      <c r="TBV125" s="43"/>
      <c r="TBW125" s="43"/>
      <c r="TBX125" s="43"/>
      <c r="TBY125" s="43"/>
      <c r="TBZ125" s="43"/>
      <c r="TCA125" s="43"/>
      <c r="TCB125" s="43"/>
      <c r="TCC125" s="43"/>
      <c r="TCD125" s="43"/>
      <c r="TCE125" s="43"/>
      <c r="TCF125" s="43"/>
      <c r="TCG125" s="43"/>
      <c r="TCH125" s="43"/>
      <c r="TCI125" s="43"/>
      <c r="TCJ125" s="43"/>
      <c r="TCK125" s="43"/>
      <c r="TCL125" s="43"/>
      <c r="TCM125" s="43"/>
      <c r="TCN125" s="43"/>
      <c r="TCO125" s="43"/>
      <c r="TCP125" s="43"/>
      <c r="TCQ125" s="43"/>
      <c r="TCR125" s="43"/>
      <c r="TCS125" s="43"/>
      <c r="TCT125" s="43"/>
      <c r="TCU125" s="43"/>
      <c r="TCV125" s="43"/>
      <c r="TCW125" s="43"/>
      <c r="TCX125" s="43"/>
      <c r="TCY125" s="43"/>
      <c r="TCZ125" s="43"/>
      <c r="TDA125" s="43"/>
      <c r="TDB125" s="43"/>
      <c r="TDC125" s="43"/>
      <c r="TDD125" s="43"/>
      <c r="TDE125" s="43"/>
      <c r="TDF125" s="43"/>
      <c r="TDG125" s="43"/>
      <c r="TDH125" s="43"/>
      <c r="TDI125" s="43"/>
      <c r="TDJ125" s="43"/>
      <c r="TDK125" s="43"/>
      <c r="TDL125" s="43"/>
      <c r="TDM125" s="43"/>
      <c r="TDN125" s="43"/>
      <c r="TDO125" s="43"/>
      <c r="TDP125" s="43"/>
      <c r="TDQ125" s="43"/>
      <c r="TDR125" s="43"/>
      <c r="TDS125" s="43"/>
      <c r="TDT125" s="43"/>
      <c r="TDU125" s="43"/>
      <c r="TDV125" s="43"/>
      <c r="TDW125" s="43"/>
      <c r="TDX125" s="43"/>
      <c r="TDY125" s="43"/>
      <c r="TDZ125" s="43"/>
      <c r="TEA125" s="43"/>
      <c r="TEB125" s="43"/>
      <c r="TEC125" s="43"/>
      <c r="TED125" s="43"/>
      <c r="TEE125" s="43"/>
      <c r="TEF125" s="43"/>
      <c r="TEG125" s="43"/>
      <c r="TEH125" s="43"/>
      <c r="TEI125" s="43"/>
      <c r="TEJ125" s="43"/>
      <c r="TEK125" s="43"/>
      <c r="TEL125" s="43"/>
      <c r="TEM125" s="43"/>
      <c r="TEN125" s="43"/>
      <c r="TEO125" s="43"/>
      <c r="TEP125" s="43"/>
      <c r="TEQ125" s="43"/>
      <c r="TER125" s="43"/>
      <c r="TES125" s="43"/>
      <c r="TET125" s="43"/>
      <c r="TEU125" s="43"/>
      <c r="TEV125" s="43"/>
      <c r="TEW125" s="43"/>
      <c r="TEX125" s="43"/>
      <c r="TEY125" s="43"/>
      <c r="TEZ125" s="43"/>
      <c r="TFA125" s="43"/>
      <c r="TFB125" s="43"/>
      <c r="TFC125" s="43"/>
      <c r="TFD125" s="43"/>
      <c r="TFE125" s="43"/>
      <c r="TFF125" s="43"/>
      <c r="TFG125" s="43"/>
      <c r="TFH125" s="43"/>
      <c r="TFI125" s="43"/>
      <c r="TFJ125" s="43"/>
      <c r="TFK125" s="43"/>
      <c r="TFL125" s="43"/>
      <c r="TFM125" s="43"/>
      <c r="TFN125" s="43"/>
      <c r="TFO125" s="43"/>
      <c r="TFP125" s="43"/>
      <c r="TFQ125" s="43"/>
      <c r="TFR125" s="43"/>
      <c r="TFS125" s="43"/>
      <c r="TFT125" s="43"/>
      <c r="TFU125" s="43"/>
      <c r="TFV125" s="43"/>
      <c r="TFW125" s="43"/>
      <c r="TFX125" s="43"/>
      <c r="TFY125" s="43"/>
      <c r="TFZ125" s="43"/>
      <c r="TGA125" s="43"/>
      <c r="TGB125" s="43"/>
      <c r="TGC125" s="43"/>
      <c r="TGD125" s="43"/>
      <c r="TGE125" s="43"/>
      <c r="TGF125" s="43"/>
      <c r="TGG125" s="43"/>
      <c r="TGH125" s="43"/>
      <c r="TGI125" s="43"/>
      <c r="TGJ125" s="43"/>
      <c r="TGK125" s="43"/>
      <c r="TGL125" s="43"/>
      <c r="TGM125" s="43"/>
      <c r="TGN125" s="43"/>
      <c r="TGO125" s="43"/>
      <c r="TGP125" s="43"/>
      <c r="TGQ125" s="43"/>
      <c r="TGR125" s="43"/>
      <c r="TGS125" s="43"/>
      <c r="TGT125" s="43"/>
      <c r="TGU125" s="43"/>
      <c r="TGV125" s="43"/>
      <c r="TGW125" s="43"/>
      <c r="TGX125" s="43"/>
      <c r="TGY125" s="43"/>
      <c r="TGZ125" s="43"/>
      <c r="THA125" s="43"/>
      <c r="THB125" s="43"/>
      <c r="THC125" s="43"/>
      <c r="THD125" s="43"/>
      <c r="THE125" s="43"/>
      <c r="THF125" s="43"/>
      <c r="THG125" s="43"/>
      <c r="THH125" s="43"/>
      <c r="THI125" s="43"/>
      <c r="THJ125" s="43"/>
      <c r="THK125" s="43"/>
      <c r="THL125" s="43"/>
      <c r="THM125" s="43"/>
      <c r="THN125" s="43"/>
      <c r="THO125" s="43"/>
      <c r="THP125" s="43"/>
      <c r="THQ125" s="43"/>
      <c r="THR125" s="43"/>
      <c r="THS125" s="43"/>
      <c r="THT125" s="43"/>
      <c r="THU125" s="43"/>
      <c r="THV125" s="43"/>
      <c r="THW125" s="43"/>
      <c r="THX125" s="43"/>
      <c r="THY125" s="43"/>
      <c r="THZ125" s="43"/>
      <c r="TIA125" s="43"/>
      <c r="TIB125" s="43"/>
      <c r="TIC125" s="43"/>
      <c r="TID125" s="43"/>
      <c r="TIE125" s="43"/>
      <c r="TIF125" s="43"/>
      <c r="TIG125" s="43"/>
      <c r="TIH125" s="43"/>
      <c r="TII125" s="43"/>
      <c r="TIJ125" s="43"/>
      <c r="TIK125" s="43"/>
      <c r="TIL125" s="43"/>
      <c r="TIM125" s="43"/>
      <c r="TIN125" s="43"/>
      <c r="TIO125" s="43"/>
      <c r="TIP125" s="43"/>
      <c r="TIQ125" s="43"/>
      <c r="TIR125" s="43"/>
      <c r="TIS125" s="43"/>
      <c r="TIT125" s="43"/>
      <c r="TIU125" s="43"/>
      <c r="TIV125" s="43"/>
      <c r="TIW125" s="43"/>
      <c r="TIX125" s="43"/>
      <c r="TIY125" s="43"/>
      <c r="TIZ125" s="43"/>
      <c r="TJA125" s="43"/>
      <c r="TJB125" s="43"/>
      <c r="TJC125" s="43"/>
      <c r="TJD125" s="43"/>
      <c r="TJE125" s="43"/>
      <c r="TJF125" s="43"/>
      <c r="TJG125" s="43"/>
      <c r="TJH125" s="43"/>
      <c r="TJI125" s="43"/>
      <c r="TJJ125" s="43"/>
      <c r="TJK125" s="43"/>
      <c r="TJL125" s="43"/>
      <c r="TJM125" s="43"/>
      <c r="TJN125" s="43"/>
      <c r="TJO125" s="43"/>
      <c r="TJP125" s="43"/>
      <c r="TJQ125" s="43"/>
      <c r="TJR125" s="43"/>
      <c r="TJS125" s="43"/>
      <c r="TJT125" s="43"/>
      <c r="TJU125" s="43"/>
      <c r="TJV125" s="43"/>
      <c r="TJW125" s="43"/>
      <c r="TJX125" s="43"/>
      <c r="TJY125" s="43"/>
      <c r="TJZ125" s="43"/>
      <c r="TKA125" s="43"/>
      <c r="TKB125" s="43"/>
      <c r="TKC125" s="43"/>
      <c r="TKD125" s="43"/>
      <c r="TKE125" s="43"/>
      <c r="TKF125" s="43"/>
      <c r="TKG125" s="43"/>
      <c r="TKH125" s="43"/>
      <c r="TKI125" s="43"/>
      <c r="TKJ125" s="43"/>
      <c r="TKK125" s="43"/>
      <c r="TKL125" s="43"/>
      <c r="TKM125" s="43"/>
      <c r="TKN125" s="43"/>
      <c r="TKO125" s="43"/>
      <c r="TKP125" s="43"/>
      <c r="TKQ125" s="43"/>
      <c r="TKR125" s="43"/>
      <c r="TKS125" s="43"/>
      <c r="TKT125" s="43"/>
      <c r="TKU125" s="43"/>
      <c r="TKV125" s="43"/>
      <c r="TKW125" s="43"/>
      <c r="TKX125" s="43"/>
      <c r="TKY125" s="43"/>
      <c r="TKZ125" s="43"/>
      <c r="TLA125" s="43"/>
      <c r="TLB125" s="43"/>
      <c r="TLC125" s="43"/>
      <c r="TLD125" s="43"/>
      <c r="TLE125" s="43"/>
      <c r="TLF125" s="43"/>
      <c r="TLG125" s="43"/>
      <c r="TLH125" s="43"/>
      <c r="TLI125" s="43"/>
      <c r="TLJ125" s="43"/>
      <c r="TLK125" s="43"/>
      <c r="TLL125" s="43"/>
      <c r="TLM125" s="43"/>
      <c r="TLN125" s="43"/>
      <c r="TLO125" s="43"/>
      <c r="TLP125" s="43"/>
      <c r="TLQ125" s="43"/>
      <c r="TLR125" s="43"/>
      <c r="TLS125" s="43"/>
      <c r="TLT125" s="43"/>
      <c r="TLU125" s="43"/>
      <c r="TLV125" s="43"/>
      <c r="TLW125" s="43"/>
      <c r="TLX125" s="43"/>
      <c r="TLY125" s="43"/>
      <c r="TLZ125" s="43"/>
      <c r="TMA125" s="43"/>
      <c r="TMB125" s="43"/>
      <c r="TMC125" s="43"/>
      <c r="TMD125" s="43"/>
      <c r="TME125" s="43"/>
      <c r="TMF125" s="43"/>
      <c r="TMG125" s="43"/>
      <c r="TMH125" s="43"/>
      <c r="TMI125" s="43"/>
      <c r="TMJ125" s="43"/>
      <c r="TMK125" s="43"/>
      <c r="TML125" s="43"/>
      <c r="TMM125" s="43"/>
      <c r="TMN125" s="43"/>
      <c r="TMO125" s="43"/>
      <c r="TMP125" s="43"/>
      <c r="TMQ125" s="43"/>
      <c r="TMR125" s="43"/>
      <c r="TMS125" s="43"/>
      <c r="TMT125" s="43"/>
      <c r="TMU125" s="43"/>
      <c r="TMV125" s="43"/>
      <c r="TMW125" s="43"/>
      <c r="TMX125" s="43"/>
      <c r="TMY125" s="43"/>
      <c r="TMZ125" s="43"/>
      <c r="TNA125" s="43"/>
      <c r="TNB125" s="43"/>
      <c r="TNC125" s="43"/>
      <c r="TND125" s="43"/>
      <c r="TNE125" s="43"/>
      <c r="TNF125" s="43"/>
      <c r="TNG125" s="43"/>
      <c r="TNH125" s="43"/>
      <c r="TNI125" s="43"/>
      <c r="TNJ125" s="43"/>
      <c r="TNK125" s="43"/>
      <c r="TNL125" s="43"/>
      <c r="TNM125" s="43"/>
      <c r="TNN125" s="43"/>
      <c r="TNO125" s="43"/>
      <c r="TNP125" s="43"/>
      <c r="TNQ125" s="43"/>
      <c r="TNR125" s="43"/>
      <c r="TNS125" s="43"/>
      <c r="TNT125" s="43"/>
      <c r="TNU125" s="43"/>
      <c r="TNV125" s="43"/>
      <c r="TNW125" s="43"/>
      <c r="TNX125" s="43"/>
      <c r="TNY125" s="43"/>
      <c r="TNZ125" s="43"/>
      <c r="TOA125" s="43"/>
      <c r="TOB125" s="43"/>
      <c r="TOC125" s="43"/>
      <c r="TOD125" s="43"/>
      <c r="TOE125" s="43"/>
      <c r="TOF125" s="43"/>
      <c r="TOG125" s="43"/>
      <c r="TOH125" s="43"/>
      <c r="TOI125" s="43"/>
      <c r="TOJ125" s="43"/>
      <c r="TOK125" s="43"/>
      <c r="TOL125" s="43"/>
      <c r="TOM125" s="43"/>
      <c r="TON125" s="43"/>
      <c r="TOO125" s="43"/>
      <c r="TOP125" s="43"/>
      <c r="TOQ125" s="43"/>
      <c r="TOR125" s="43"/>
      <c r="TOS125" s="43"/>
      <c r="TOT125" s="43"/>
      <c r="TOU125" s="43"/>
      <c r="TOV125" s="43"/>
      <c r="TOW125" s="43"/>
      <c r="TOX125" s="43"/>
      <c r="TOY125" s="43"/>
      <c r="TOZ125" s="43"/>
      <c r="TPA125" s="43"/>
      <c r="TPB125" s="43"/>
      <c r="TPC125" s="43"/>
      <c r="TPD125" s="43"/>
      <c r="TPE125" s="43"/>
      <c r="TPF125" s="43"/>
      <c r="TPG125" s="43"/>
      <c r="TPH125" s="43"/>
      <c r="TPI125" s="43"/>
      <c r="TPJ125" s="43"/>
      <c r="TPK125" s="43"/>
      <c r="TPL125" s="43"/>
      <c r="TPM125" s="43"/>
      <c r="TPN125" s="43"/>
      <c r="TPO125" s="43"/>
      <c r="TPP125" s="43"/>
      <c r="TPQ125" s="43"/>
      <c r="TPR125" s="43"/>
      <c r="TPS125" s="43"/>
      <c r="TPT125" s="43"/>
      <c r="TPU125" s="43"/>
      <c r="TPV125" s="43"/>
      <c r="TPW125" s="43"/>
      <c r="TPX125" s="43"/>
      <c r="TPY125" s="43"/>
      <c r="TPZ125" s="43"/>
      <c r="TQA125" s="43"/>
      <c r="TQB125" s="43"/>
      <c r="TQC125" s="43"/>
      <c r="TQD125" s="43"/>
      <c r="TQE125" s="43"/>
      <c r="TQF125" s="43"/>
      <c r="TQG125" s="43"/>
      <c r="TQH125" s="43"/>
      <c r="TQI125" s="43"/>
      <c r="TQJ125" s="43"/>
      <c r="TQK125" s="43"/>
      <c r="TQL125" s="43"/>
      <c r="TQM125" s="43"/>
      <c r="TQN125" s="43"/>
      <c r="TQO125" s="43"/>
      <c r="TQP125" s="43"/>
      <c r="TQQ125" s="43"/>
      <c r="TQR125" s="43"/>
      <c r="TQS125" s="43"/>
      <c r="TQT125" s="43"/>
      <c r="TQU125" s="43"/>
      <c r="TQV125" s="43"/>
      <c r="TQW125" s="43"/>
      <c r="TQX125" s="43"/>
      <c r="TQY125" s="43"/>
      <c r="TQZ125" s="43"/>
      <c r="TRA125" s="43"/>
      <c r="TRB125" s="43"/>
      <c r="TRC125" s="43"/>
      <c r="TRD125" s="43"/>
      <c r="TRE125" s="43"/>
      <c r="TRF125" s="43"/>
      <c r="TRG125" s="43"/>
      <c r="TRH125" s="43"/>
      <c r="TRI125" s="43"/>
      <c r="TRJ125" s="43"/>
      <c r="TRK125" s="43"/>
      <c r="TRL125" s="43"/>
      <c r="TRM125" s="43"/>
      <c r="TRN125" s="43"/>
      <c r="TRO125" s="43"/>
      <c r="TRP125" s="43"/>
      <c r="TRQ125" s="43"/>
      <c r="TRR125" s="43"/>
      <c r="TRS125" s="43"/>
      <c r="TRT125" s="43"/>
      <c r="TRU125" s="43"/>
      <c r="TRV125" s="43"/>
      <c r="TRW125" s="43"/>
      <c r="TRX125" s="43"/>
      <c r="TRY125" s="43"/>
      <c r="TRZ125" s="43"/>
      <c r="TSA125" s="43"/>
      <c r="TSB125" s="43"/>
      <c r="TSC125" s="43"/>
      <c r="TSD125" s="43"/>
      <c r="TSE125" s="43"/>
      <c r="TSF125" s="43"/>
      <c r="TSG125" s="43"/>
      <c r="TSH125" s="43"/>
      <c r="TSI125" s="43"/>
      <c r="TSJ125" s="43"/>
      <c r="TSK125" s="43"/>
      <c r="TSL125" s="43"/>
      <c r="TSM125" s="43"/>
      <c r="TSN125" s="43"/>
      <c r="TSO125" s="43"/>
      <c r="TSP125" s="43"/>
      <c r="TSQ125" s="43"/>
      <c r="TSR125" s="43"/>
      <c r="TSS125" s="43"/>
      <c r="TST125" s="43"/>
      <c r="TSU125" s="43"/>
      <c r="TSV125" s="43"/>
      <c r="TSW125" s="43"/>
      <c r="TSX125" s="43"/>
      <c r="TSY125" s="43"/>
      <c r="TSZ125" s="43"/>
      <c r="TTA125" s="43"/>
      <c r="TTB125" s="43"/>
      <c r="TTC125" s="43"/>
      <c r="TTD125" s="43"/>
      <c r="TTE125" s="43"/>
      <c r="TTF125" s="43"/>
      <c r="TTG125" s="43"/>
      <c r="TTH125" s="43"/>
      <c r="TTI125" s="43"/>
      <c r="TTJ125" s="43"/>
      <c r="TTK125" s="43"/>
      <c r="TTL125" s="43"/>
      <c r="TTM125" s="43"/>
      <c r="TTN125" s="43"/>
      <c r="TTO125" s="43"/>
      <c r="TTP125" s="43"/>
      <c r="TTQ125" s="43"/>
      <c r="TTR125" s="43"/>
      <c r="TTS125" s="43"/>
      <c r="TTT125" s="43"/>
      <c r="TTU125" s="43"/>
      <c r="TTV125" s="43"/>
      <c r="TTW125" s="43"/>
      <c r="TTX125" s="43"/>
      <c r="TTY125" s="43"/>
      <c r="TTZ125" s="43"/>
      <c r="TUA125" s="43"/>
      <c r="TUB125" s="43"/>
      <c r="TUC125" s="43"/>
      <c r="TUD125" s="43"/>
      <c r="TUE125" s="43"/>
      <c r="TUF125" s="43"/>
      <c r="TUG125" s="43"/>
      <c r="TUH125" s="43"/>
      <c r="TUI125" s="43"/>
      <c r="TUJ125" s="43"/>
      <c r="TUK125" s="43"/>
      <c r="TUL125" s="43"/>
      <c r="TUM125" s="43"/>
      <c r="TUN125" s="43"/>
      <c r="TUO125" s="43"/>
      <c r="TUP125" s="43"/>
      <c r="TUQ125" s="43"/>
      <c r="TUR125" s="43"/>
      <c r="TUS125" s="43"/>
      <c r="TUT125" s="43"/>
      <c r="TUU125" s="43"/>
      <c r="TUV125" s="43"/>
      <c r="TUW125" s="43"/>
      <c r="TUX125" s="43"/>
      <c r="TUY125" s="43"/>
      <c r="TUZ125" s="43"/>
      <c r="TVA125" s="43"/>
      <c r="TVB125" s="43"/>
      <c r="TVC125" s="43"/>
      <c r="TVD125" s="43"/>
      <c r="TVE125" s="43"/>
      <c r="TVF125" s="43"/>
      <c r="TVG125" s="43"/>
      <c r="TVH125" s="43"/>
      <c r="TVI125" s="43"/>
      <c r="TVJ125" s="43"/>
      <c r="TVK125" s="43"/>
      <c r="TVL125" s="43"/>
      <c r="TVM125" s="43"/>
      <c r="TVN125" s="43"/>
      <c r="TVO125" s="43"/>
      <c r="TVP125" s="43"/>
      <c r="TVQ125" s="43"/>
      <c r="TVR125" s="43"/>
      <c r="TVS125" s="43"/>
      <c r="TVT125" s="43"/>
      <c r="TVU125" s="43"/>
      <c r="TVV125" s="43"/>
      <c r="TVW125" s="43"/>
      <c r="TVX125" s="43"/>
      <c r="TVY125" s="43"/>
      <c r="TVZ125" s="43"/>
      <c r="TWA125" s="43"/>
      <c r="TWB125" s="43"/>
      <c r="TWC125" s="43"/>
      <c r="TWD125" s="43"/>
      <c r="TWE125" s="43"/>
      <c r="TWF125" s="43"/>
      <c r="TWG125" s="43"/>
      <c r="TWH125" s="43"/>
      <c r="TWI125" s="43"/>
      <c r="TWJ125" s="43"/>
      <c r="TWK125" s="43"/>
      <c r="TWL125" s="43"/>
      <c r="TWM125" s="43"/>
      <c r="TWN125" s="43"/>
      <c r="TWO125" s="43"/>
      <c r="TWP125" s="43"/>
      <c r="TWQ125" s="43"/>
      <c r="TWR125" s="43"/>
      <c r="TWS125" s="43"/>
      <c r="TWT125" s="43"/>
      <c r="TWU125" s="43"/>
      <c r="TWV125" s="43"/>
      <c r="TWW125" s="43"/>
      <c r="TWX125" s="43"/>
      <c r="TWY125" s="43"/>
      <c r="TWZ125" s="43"/>
      <c r="TXA125" s="43"/>
      <c r="TXB125" s="43"/>
      <c r="TXC125" s="43"/>
      <c r="TXD125" s="43"/>
      <c r="TXE125" s="43"/>
      <c r="TXF125" s="43"/>
      <c r="TXG125" s="43"/>
      <c r="TXH125" s="43"/>
      <c r="TXI125" s="43"/>
      <c r="TXJ125" s="43"/>
      <c r="TXK125" s="43"/>
      <c r="TXL125" s="43"/>
      <c r="TXM125" s="43"/>
      <c r="TXN125" s="43"/>
      <c r="TXO125" s="43"/>
      <c r="TXP125" s="43"/>
      <c r="TXQ125" s="43"/>
      <c r="TXR125" s="43"/>
      <c r="TXS125" s="43"/>
      <c r="TXT125" s="43"/>
      <c r="TXU125" s="43"/>
      <c r="TXV125" s="43"/>
      <c r="TXW125" s="43"/>
      <c r="TXX125" s="43"/>
      <c r="TXY125" s="43"/>
      <c r="TXZ125" s="43"/>
      <c r="TYA125" s="43"/>
      <c r="TYB125" s="43"/>
      <c r="TYC125" s="43"/>
      <c r="TYD125" s="43"/>
      <c r="TYE125" s="43"/>
      <c r="TYF125" s="43"/>
      <c r="TYG125" s="43"/>
      <c r="TYH125" s="43"/>
      <c r="TYI125" s="43"/>
      <c r="TYJ125" s="43"/>
      <c r="TYK125" s="43"/>
      <c r="TYL125" s="43"/>
      <c r="TYM125" s="43"/>
      <c r="TYN125" s="43"/>
      <c r="TYO125" s="43"/>
      <c r="TYP125" s="43"/>
      <c r="TYQ125" s="43"/>
      <c r="TYR125" s="43"/>
      <c r="TYS125" s="43"/>
      <c r="TYT125" s="43"/>
      <c r="TYU125" s="43"/>
      <c r="TYV125" s="43"/>
      <c r="TYW125" s="43"/>
      <c r="TYX125" s="43"/>
      <c r="TYY125" s="43"/>
      <c r="TYZ125" s="43"/>
      <c r="TZA125" s="43"/>
      <c r="TZB125" s="43"/>
      <c r="TZC125" s="43"/>
      <c r="TZD125" s="43"/>
      <c r="TZE125" s="43"/>
      <c r="TZF125" s="43"/>
      <c r="TZG125" s="43"/>
      <c r="TZH125" s="43"/>
      <c r="TZI125" s="43"/>
      <c r="TZJ125" s="43"/>
      <c r="TZK125" s="43"/>
      <c r="TZL125" s="43"/>
      <c r="TZM125" s="43"/>
      <c r="TZN125" s="43"/>
      <c r="TZO125" s="43"/>
      <c r="TZP125" s="43"/>
      <c r="TZQ125" s="43"/>
      <c r="TZR125" s="43"/>
      <c r="TZS125" s="43"/>
      <c r="TZT125" s="43"/>
      <c r="TZU125" s="43"/>
      <c r="TZV125" s="43"/>
      <c r="TZW125" s="43"/>
      <c r="TZX125" s="43"/>
      <c r="TZY125" s="43"/>
      <c r="TZZ125" s="43"/>
      <c r="UAA125" s="43"/>
      <c r="UAB125" s="43"/>
      <c r="UAC125" s="43"/>
      <c r="UAD125" s="43"/>
      <c r="UAE125" s="43"/>
      <c r="UAF125" s="43"/>
      <c r="UAG125" s="43"/>
      <c r="UAH125" s="43"/>
      <c r="UAI125" s="43"/>
      <c r="UAJ125" s="43"/>
      <c r="UAK125" s="43"/>
      <c r="UAL125" s="43"/>
      <c r="UAM125" s="43"/>
      <c r="UAN125" s="43"/>
      <c r="UAO125" s="43"/>
      <c r="UAP125" s="43"/>
      <c r="UAQ125" s="43"/>
      <c r="UAR125" s="43"/>
      <c r="UAS125" s="43"/>
      <c r="UAT125" s="43"/>
      <c r="UAU125" s="43"/>
      <c r="UAV125" s="43"/>
      <c r="UAW125" s="43"/>
      <c r="UAX125" s="43"/>
      <c r="UAY125" s="43"/>
      <c r="UAZ125" s="43"/>
      <c r="UBA125" s="43"/>
      <c r="UBB125" s="43"/>
      <c r="UBC125" s="43"/>
      <c r="UBD125" s="43"/>
      <c r="UBE125" s="43"/>
      <c r="UBF125" s="43"/>
      <c r="UBG125" s="43"/>
      <c r="UBH125" s="43"/>
      <c r="UBI125" s="43"/>
      <c r="UBJ125" s="43"/>
      <c r="UBK125" s="43"/>
      <c r="UBL125" s="43"/>
      <c r="UBM125" s="43"/>
      <c r="UBN125" s="43"/>
      <c r="UBO125" s="43"/>
      <c r="UBP125" s="43"/>
      <c r="UBQ125" s="43"/>
      <c r="UBR125" s="43"/>
      <c r="UBS125" s="43"/>
      <c r="UBT125" s="43"/>
      <c r="UBU125" s="43"/>
      <c r="UBV125" s="43"/>
      <c r="UBW125" s="43"/>
      <c r="UBX125" s="43"/>
      <c r="UBY125" s="43"/>
      <c r="UBZ125" s="43"/>
      <c r="UCA125" s="43"/>
      <c r="UCB125" s="43"/>
      <c r="UCC125" s="43"/>
      <c r="UCD125" s="43"/>
      <c r="UCE125" s="43"/>
      <c r="UCF125" s="43"/>
      <c r="UCG125" s="43"/>
      <c r="UCH125" s="43"/>
      <c r="UCI125" s="43"/>
      <c r="UCJ125" s="43"/>
      <c r="UCK125" s="43"/>
      <c r="UCL125" s="43"/>
      <c r="UCM125" s="43"/>
      <c r="UCN125" s="43"/>
      <c r="UCO125" s="43"/>
      <c r="UCP125" s="43"/>
      <c r="UCQ125" s="43"/>
      <c r="UCR125" s="43"/>
      <c r="UCS125" s="43"/>
      <c r="UCT125" s="43"/>
      <c r="UCU125" s="43"/>
      <c r="UCV125" s="43"/>
      <c r="UCW125" s="43"/>
      <c r="UCX125" s="43"/>
      <c r="UCY125" s="43"/>
      <c r="UCZ125" s="43"/>
      <c r="UDA125" s="43"/>
      <c r="UDB125" s="43"/>
      <c r="UDC125" s="43"/>
      <c r="UDD125" s="43"/>
      <c r="UDE125" s="43"/>
      <c r="UDF125" s="43"/>
      <c r="UDG125" s="43"/>
      <c r="UDH125" s="43"/>
      <c r="UDI125" s="43"/>
      <c r="UDJ125" s="43"/>
      <c r="UDK125" s="43"/>
      <c r="UDL125" s="43"/>
      <c r="UDM125" s="43"/>
      <c r="UDN125" s="43"/>
      <c r="UDO125" s="43"/>
      <c r="UDP125" s="43"/>
      <c r="UDQ125" s="43"/>
      <c r="UDR125" s="43"/>
      <c r="UDS125" s="43"/>
      <c r="UDT125" s="43"/>
      <c r="UDU125" s="43"/>
      <c r="UDV125" s="43"/>
      <c r="UDW125" s="43"/>
      <c r="UDX125" s="43"/>
      <c r="UDY125" s="43"/>
      <c r="UDZ125" s="43"/>
      <c r="UEA125" s="43"/>
      <c r="UEB125" s="43"/>
      <c r="UEC125" s="43"/>
      <c r="UED125" s="43"/>
      <c r="UEE125" s="43"/>
      <c r="UEF125" s="43"/>
      <c r="UEG125" s="43"/>
      <c r="UEH125" s="43"/>
      <c r="UEI125" s="43"/>
      <c r="UEJ125" s="43"/>
      <c r="UEK125" s="43"/>
      <c r="UEL125" s="43"/>
      <c r="UEM125" s="43"/>
      <c r="UEN125" s="43"/>
      <c r="UEO125" s="43"/>
      <c r="UEP125" s="43"/>
      <c r="UEQ125" s="43"/>
      <c r="UER125" s="43"/>
      <c r="UES125" s="43"/>
      <c r="UET125" s="43"/>
      <c r="UEU125" s="43"/>
      <c r="UEV125" s="43"/>
      <c r="UEW125" s="43"/>
      <c r="UEX125" s="43"/>
      <c r="UEY125" s="43"/>
      <c r="UEZ125" s="43"/>
      <c r="UFA125" s="43"/>
      <c r="UFB125" s="43"/>
      <c r="UFC125" s="43"/>
      <c r="UFD125" s="43"/>
      <c r="UFE125" s="43"/>
      <c r="UFF125" s="43"/>
      <c r="UFG125" s="43"/>
      <c r="UFH125" s="43"/>
      <c r="UFI125" s="43"/>
      <c r="UFJ125" s="43"/>
      <c r="UFK125" s="43"/>
      <c r="UFL125" s="43"/>
      <c r="UFM125" s="43"/>
      <c r="UFN125" s="43"/>
      <c r="UFO125" s="43"/>
      <c r="UFP125" s="43"/>
      <c r="UFQ125" s="43"/>
      <c r="UFR125" s="43"/>
      <c r="UFS125" s="43"/>
      <c r="UFT125" s="43"/>
      <c r="UFU125" s="43"/>
      <c r="UFV125" s="43"/>
      <c r="UFW125" s="43"/>
      <c r="UFX125" s="43"/>
      <c r="UFY125" s="43"/>
      <c r="UFZ125" s="43"/>
      <c r="UGA125" s="43"/>
      <c r="UGB125" s="43"/>
      <c r="UGC125" s="43"/>
      <c r="UGD125" s="43"/>
      <c r="UGE125" s="43"/>
      <c r="UGF125" s="43"/>
      <c r="UGG125" s="43"/>
      <c r="UGH125" s="43"/>
      <c r="UGI125" s="43"/>
      <c r="UGJ125" s="43"/>
      <c r="UGK125" s="43"/>
      <c r="UGL125" s="43"/>
      <c r="UGM125" s="43"/>
      <c r="UGN125" s="43"/>
      <c r="UGO125" s="43"/>
      <c r="UGP125" s="43"/>
      <c r="UGQ125" s="43"/>
      <c r="UGR125" s="43"/>
      <c r="UGS125" s="43"/>
      <c r="UGT125" s="43"/>
      <c r="UGU125" s="43"/>
      <c r="UGV125" s="43"/>
      <c r="UGW125" s="43"/>
      <c r="UGX125" s="43"/>
      <c r="UGY125" s="43"/>
      <c r="UGZ125" s="43"/>
      <c r="UHA125" s="43"/>
      <c r="UHB125" s="43"/>
      <c r="UHC125" s="43"/>
      <c r="UHD125" s="43"/>
      <c r="UHE125" s="43"/>
      <c r="UHF125" s="43"/>
      <c r="UHG125" s="43"/>
      <c r="UHH125" s="43"/>
      <c r="UHI125" s="43"/>
      <c r="UHJ125" s="43"/>
      <c r="UHK125" s="43"/>
      <c r="UHL125" s="43"/>
      <c r="UHM125" s="43"/>
      <c r="UHN125" s="43"/>
      <c r="UHO125" s="43"/>
      <c r="UHP125" s="43"/>
      <c r="UHQ125" s="43"/>
      <c r="UHR125" s="43"/>
      <c r="UHS125" s="43"/>
      <c r="UHT125" s="43"/>
      <c r="UHU125" s="43"/>
      <c r="UHV125" s="43"/>
      <c r="UHW125" s="43"/>
      <c r="UHX125" s="43"/>
      <c r="UHY125" s="43"/>
      <c r="UHZ125" s="43"/>
      <c r="UIA125" s="43"/>
      <c r="UIB125" s="43"/>
      <c r="UIC125" s="43"/>
      <c r="UID125" s="43"/>
      <c r="UIE125" s="43"/>
      <c r="UIF125" s="43"/>
      <c r="UIG125" s="43"/>
      <c r="UIH125" s="43"/>
      <c r="UII125" s="43"/>
      <c r="UIJ125" s="43"/>
      <c r="UIK125" s="43"/>
      <c r="UIL125" s="43"/>
      <c r="UIM125" s="43"/>
      <c r="UIN125" s="43"/>
      <c r="UIO125" s="43"/>
      <c r="UIP125" s="43"/>
      <c r="UIQ125" s="43"/>
      <c r="UIR125" s="43"/>
      <c r="UIS125" s="43"/>
      <c r="UIT125" s="43"/>
      <c r="UIU125" s="43"/>
      <c r="UIV125" s="43"/>
      <c r="UIW125" s="43"/>
      <c r="UIX125" s="43"/>
      <c r="UIY125" s="43"/>
      <c r="UIZ125" s="43"/>
      <c r="UJA125" s="43"/>
      <c r="UJB125" s="43"/>
      <c r="UJC125" s="43"/>
      <c r="UJD125" s="43"/>
      <c r="UJE125" s="43"/>
      <c r="UJF125" s="43"/>
      <c r="UJG125" s="43"/>
      <c r="UJH125" s="43"/>
      <c r="UJI125" s="43"/>
      <c r="UJJ125" s="43"/>
      <c r="UJK125" s="43"/>
      <c r="UJL125" s="43"/>
      <c r="UJM125" s="43"/>
      <c r="UJN125" s="43"/>
      <c r="UJO125" s="43"/>
      <c r="UJP125" s="43"/>
      <c r="UJQ125" s="43"/>
      <c r="UJR125" s="43"/>
      <c r="UJS125" s="43"/>
      <c r="UJT125" s="43"/>
      <c r="UJU125" s="43"/>
      <c r="UJV125" s="43"/>
      <c r="UJW125" s="43"/>
      <c r="UJX125" s="43"/>
      <c r="UJY125" s="43"/>
      <c r="UJZ125" s="43"/>
      <c r="UKA125" s="43"/>
      <c r="UKB125" s="43"/>
      <c r="UKC125" s="43"/>
      <c r="UKD125" s="43"/>
      <c r="UKE125" s="43"/>
      <c r="UKF125" s="43"/>
      <c r="UKG125" s="43"/>
      <c r="UKH125" s="43"/>
      <c r="UKI125" s="43"/>
      <c r="UKJ125" s="43"/>
      <c r="UKK125" s="43"/>
      <c r="UKL125" s="43"/>
      <c r="UKM125" s="43"/>
      <c r="UKN125" s="43"/>
      <c r="UKO125" s="43"/>
      <c r="UKP125" s="43"/>
      <c r="UKQ125" s="43"/>
      <c r="UKR125" s="43"/>
      <c r="UKS125" s="43"/>
      <c r="UKT125" s="43"/>
      <c r="UKU125" s="43"/>
      <c r="UKV125" s="43"/>
      <c r="UKW125" s="43"/>
      <c r="UKX125" s="43"/>
      <c r="UKY125" s="43"/>
      <c r="UKZ125" s="43"/>
      <c r="ULA125" s="43"/>
      <c r="ULB125" s="43"/>
      <c r="ULC125" s="43"/>
      <c r="ULD125" s="43"/>
      <c r="ULE125" s="43"/>
      <c r="ULF125" s="43"/>
      <c r="ULG125" s="43"/>
      <c r="ULH125" s="43"/>
      <c r="ULI125" s="43"/>
      <c r="ULJ125" s="43"/>
      <c r="ULK125" s="43"/>
      <c r="ULL125" s="43"/>
      <c r="ULM125" s="43"/>
      <c r="ULN125" s="43"/>
      <c r="ULO125" s="43"/>
      <c r="ULP125" s="43"/>
      <c r="ULQ125" s="43"/>
      <c r="ULR125" s="43"/>
      <c r="ULS125" s="43"/>
      <c r="ULT125" s="43"/>
      <c r="ULU125" s="43"/>
      <c r="ULV125" s="43"/>
      <c r="ULW125" s="43"/>
      <c r="ULX125" s="43"/>
      <c r="ULY125" s="43"/>
      <c r="ULZ125" s="43"/>
      <c r="UMA125" s="43"/>
      <c r="UMB125" s="43"/>
      <c r="UMC125" s="43"/>
      <c r="UMD125" s="43"/>
      <c r="UME125" s="43"/>
      <c r="UMF125" s="43"/>
      <c r="UMG125" s="43"/>
      <c r="UMH125" s="43"/>
      <c r="UMI125" s="43"/>
      <c r="UMJ125" s="43"/>
      <c r="UMK125" s="43"/>
      <c r="UML125" s="43"/>
      <c r="UMM125" s="43"/>
      <c r="UMN125" s="43"/>
      <c r="UMO125" s="43"/>
      <c r="UMP125" s="43"/>
      <c r="UMQ125" s="43"/>
      <c r="UMR125" s="43"/>
      <c r="UMS125" s="43"/>
      <c r="UMT125" s="43"/>
      <c r="UMU125" s="43"/>
      <c r="UMV125" s="43"/>
      <c r="UMW125" s="43"/>
      <c r="UMX125" s="43"/>
      <c r="UMY125" s="43"/>
      <c r="UMZ125" s="43"/>
      <c r="UNA125" s="43"/>
      <c r="UNB125" s="43"/>
      <c r="UNC125" s="43"/>
      <c r="UND125" s="43"/>
      <c r="UNE125" s="43"/>
      <c r="UNF125" s="43"/>
      <c r="UNG125" s="43"/>
      <c r="UNH125" s="43"/>
      <c r="UNI125" s="43"/>
      <c r="UNJ125" s="43"/>
      <c r="UNK125" s="43"/>
      <c r="UNL125" s="43"/>
      <c r="UNM125" s="43"/>
      <c r="UNN125" s="43"/>
      <c r="UNO125" s="43"/>
      <c r="UNP125" s="43"/>
      <c r="UNQ125" s="43"/>
      <c r="UNR125" s="43"/>
      <c r="UNS125" s="43"/>
      <c r="UNT125" s="43"/>
      <c r="UNU125" s="43"/>
      <c r="UNV125" s="43"/>
      <c r="UNW125" s="43"/>
      <c r="UNX125" s="43"/>
      <c r="UNY125" s="43"/>
      <c r="UNZ125" s="43"/>
      <c r="UOA125" s="43"/>
      <c r="UOB125" s="43"/>
      <c r="UOC125" s="43"/>
      <c r="UOD125" s="43"/>
      <c r="UOE125" s="43"/>
      <c r="UOF125" s="43"/>
      <c r="UOG125" s="43"/>
      <c r="UOH125" s="43"/>
      <c r="UOI125" s="43"/>
      <c r="UOJ125" s="43"/>
      <c r="UOK125" s="43"/>
      <c r="UOL125" s="43"/>
      <c r="UOM125" s="43"/>
      <c r="UON125" s="43"/>
      <c r="UOO125" s="43"/>
      <c r="UOP125" s="43"/>
      <c r="UOQ125" s="43"/>
      <c r="UOR125" s="43"/>
      <c r="UOS125" s="43"/>
      <c r="UOT125" s="43"/>
      <c r="UOU125" s="43"/>
      <c r="UOV125" s="43"/>
      <c r="UOW125" s="43"/>
      <c r="UOX125" s="43"/>
      <c r="UOY125" s="43"/>
      <c r="UOZ125" s="43"/>
      <c r="UPA125" s="43"/>
      <c r="UPB125" s="43"/>
      <c r="UPC125" s="43"/>
      <c r="UPD125" s="43"/>
      <c r="UPE125" s="43"/>
      <c r="UPF125" s="43"/>
      <c r="UPG125" s="43"/>
      <c r="UPH125" s="43"/>
      <c r="UPI125" s="43"/>
      <c r="UPJ125" s="43"/>
      <c r="UPK125" s="43"/>
      <c r="UPL125" s="43"/>
      <c r="UPM125" s="43"/>
      <c r="UPN125" s="43"/>
      <c r="UPO125" s="43"/>
      <c r="UPP125" s="43"/>
      <c r="UPQ125" s="43"/>
      <c r="UPR125" s="43"/>
      <c r="UPS125" s="43"/>
      <c r="UPT125" s="43"/>
      <c r="UPU125" s="43"/>
      <c r="UPV125" s="43"/>
      <c r="UPW125" s="43"/>
      <c r="UPX125" s="43"/>
      <c r="UPY125" s="43"/>
      <c r="UPZ125" s="43"/>
      <c r="UQA125" s="43"/>
      <c r="UQB125" s="43"/>
      <c r="UQC125" s="43"/>
      <c r="UQD125" s="43"/>
      <c r="UQE125" s="43"/>
      <c r="UQF125" s="43"/>
      <c r="UQG125" s="43"/>
      <c r="UQH125" s="43"/>
      <c r="UQI125" s="43"/>
      <c r="UQJ125" s="43"/>
      <c r="UQK125" s="43"/>
      <c r="UQL125" s="43"/>
      <c r="UQM125" s="43"/>
      <c r="UQN125" s="43"/>
      <c r="UQO125" s="43"/>
      <c r="UQP125" s="43"/>
      <c r="UQQ125" s="43"/>
      <c r="UQR125" s="43"/>
      <c r="UQS125" s="43"/>
      <c r="UQT125" s="43"/>
      <c r="UQU125" s="43"/>
      <c r="UQV125" s="43"/>
      <c r="UQW125" s="43"/>
      <c r="UQX125" s="43"/>
      <c r="UQY125" s="43"/>
      <c r="UQZ125" s="43"/>
      <c r="URA125" s="43"/>
      <c r="URB125" s="43"/>
      <c r="URC125" s="43"/>
      <c r="URD125" s="43"/>
      <c r="URE125" s="43"/>
      <c r="URF125" s="43"/>
      <c r="URG125" s="43"/>
      <c r="URH125" s="43"/>
      <c r="URI125" s="43"/>
      <c r="URJ125" s="43"/>
      <c r="URK125" s="43"/>
      <c r="URL125" s="43"/>
      <c r="URM125" s="43"/>
      <c r="URN125" s="43"/>
      <c r="URO125" s="43"/>
      <c r="URP125" s="43"/>
      <c r="URQ125" s="43"/>
      <c r="URR125" s="43"/>
      <c r="URS125" s="43"/>
      <c r="URT125" s="43"/>
      <c r="URU125" s="43"/>
      <c r="URV125" s="43"/>
      <c r="URW125" s="43"/>
      <c r="URX125" s="43"/>
      <c r="URY125" s="43"/>
      <c r="URZ125" s="43"/>
      <c r="USA125" s="43"/>
      <c r="USB125" s="43"/>
      <c r="USC125" s="43"/>
      <c r="USD125" s="43"/>
      <c r="USE125" s="43"/>
      <c r="USF125" s="43"/>
      <c r="USG125" s="43"/>
      <c r="USH125" s="43"/>
      <c r="USI125" s="43"/>
      <c r="USJ125" s="43"/>
      <c r="USK125" s="43"/>
      <c r="USL125" s="43"/>
      <c r="USM125" s="43"/>
      <c r="USN125" s="43"/>
      <c r="USO125" s="43"/>
      <c r="USP125" s="43"/>
      <c r="USQ125" s="43"/>
      <c r="USR125" s="43"/>
      <c r="USS125" s="43"/>
      <c r="UST125" s="43"/>
      <c r="USU125" s="43"/>
      <c r="USV125" s="43"/>
      <c r="USW125" s="43"/>
      <c r="USX125" s="43"/>
      <c r="USY125" s="43"/>
      <c r="USZ125" s="43"/>
      <c r="UTA125" s="43"/>
      <c r="UTB125" s="43"/>
      <c r="UTC125" s="43"/>
      <c r="UTD125" s="43"/>
      <c r="UTE125" s="43"/>
      <c r="UTF125" s="43"/>
      <c r="UTG125" s="43"/>
      <c r="UTH125" s="43"/>
      <c r="UTI125" s="43"/>
      <c r="UTJ125" s="43"/>
      <c r="UTK125" s="43"/>
      <c r="UTL125" s="43"/>
      <c r="UTM125" s="43"/>
      <c r="UTN125" s="43"/>
      <c r="UTO125" s="43"/>
      <c r="UTP125" s="43"/>
      <c r="UTQ125" s="43"/>
      <c r="UTR125" s="43"/>
      <c r="UTS125" s="43"/>
      <c r="UTT125" s="43"/>
      <c r="UTU125" s="43"/>
      <c r="UTV125" s="43"/>
      <c r="UTW125" s="43"/>
      <c r="UTX125" s="43"/>
      <c r="UTY125" s="43"/>
      <c r="UTZ125" s="43"/>
      <c r="UUA125" s="43"/>
      <c r="UUB125" s="43"/>
      <c r="UUC125" s="43"/>
      <c r="UUD125" s="43"/>
      <c r="UUE125" s="43"/>
      <c r="UUF125" s="43"/>
      <c r="UUG125" s="43"/>
      <c r="UUH125" s="43"/>
      <c r="UUI125" s="43"/>
      <c r="UUJ125" s="43"/>
      <c r="UUK125" s="43"/>
      <c r="UUL125" s="43"/>
      <c r="UUM125" s="43"/>
      <c r="UUN125" s="43"/>
      <c r="UUO125" s="43"/>
      <c r="UUP125" s="43"/>
      <c r="UUQ125" s="43"/>
      <c r="UUR125" s="43"/>
      <c r="UUS125" s="43"/>
      <c r="UUT125" s="43"/>
      <c r="UUU125" s="43"/>
      <c r="UUV125" s="43"/>
      <c r="UUW125" s="43"/>
      <c r="UUX125" s="43"/>
      <c r="UUY125" s="43"/>
      <c r="UUZ125" s="43"/>
      <c r="UVA125" s="43"/>
      <c r="UVB125" s="43"/>
      <c r="UVC125" s="43"/>
      <c r="UVD125" s="43"/>
      <c r="UVE125" s="43"/>
      <c r="UVF125" s="43"/>
      <c r="UVG125" s="43"/>
      <c r="UVH125" s="43"/>
      <c r="UVI125" s="43"/>
      <c r="UVJ125" s="43"/>
      <c r="UVK125" s="43"/>
      <c r="UVL125" s="43"/>
      <c r="UVM125" s="43"/>
      <c r="UVN125" s="43"/>
      <c r="UVO125" s="43"/>
      <c r="UVP125" s="43"/>
      <c r="UVQ125" s="43"/>
      <c r="UVR125" s="43"/>
      <c r="UVS125" s="43"/>
      <c r="UVT125" s="43"/>
      <c r="UVU125" s="43"/>
      <c r="UVV125" s="43"/>
      <c r="UVW125" s="43"/>
      <c r="UVX125" s="43"/>
      <c r="UVY125" s="43"/>
      <c r="UVZ125" s="43"/>
      <c r="UWA125" s="43"/>
      <c r="UWB125" s="43"/>
      <c r="UWC125" s="43"/>
      <c r="UWD125" s="43"/>
      <c r="UWE125" s="43"/>
      <c r="UWF125" s="43"/>
      <c r="UWG125" s="43"/>
      <c r="UWH125" s="43"/>
      <c r="UWI125" s="43"/>
      <c r="UWJ125" s="43"/>
      <c r="UWK125" s="43"/>
      <c r="UWL125" s="43"/>
      <c r="UWM125" s="43"/>
      <c r="UWN125" s="43"/>
      <c r="UWO125" s="43"/>
      <c r="UWP125" s="43"/>
      <c r="UWQ125" s="43"/>
      <c r="UWR125" s="43"/>
      <c r="UWS125" s="43"/>
      <c r="UWT125" s="43"/>
      <c r="UWU125" s="43"/>
      <c r="UWV125" s="43"/>
      <c r="UWW125" s="43"/>
      <c r="UWX125" s="43"/>
      <c r="UWY125" s="43"/>
      <c r="UWZ125" s="43"/>
      <c r="UXA125" s="43"/>
      <c r="UXB125" s="43"/>
      <c r="UXC125" s="43"/>
      <c r="UXD125" s="43"/>
      <c r="UXE125" s="43"/>
      <c r="UXF125" s="43"/>
      <c r="UXG125" s="43"/>
      <c r="UXH125" s="43"/>
      <c r="UXI125" s="43"/>
      <c r="UXJ125" s="43"/>
      <c r="UXK125" s="43"/>
      <c r="UXL125" s="43"/>
      <c r="UXM125" s="43"/>
      <c r="UXN125" s="43"/>
      <c r="UXO125" s="43"/>
      <c r="UXP125" s="43"/>
      <c r="UXQ125" s="43"/>
      <c r="UXR125" s="43"/>
      <c r="UXS125" s="43"/>
      <c r="UXT125" s="43"/>
      <c r="UXU125" s="43"/>
      <c r="UXV125" s="43"/>
      <c r="UXW125" s="43"/>
      <c r="UXX125" s="43"/>
      <c r="UXY125" s="43"/>
      <c r="UXZ125" s="43"/>
      <c r="UYA125" s="43"/>
      <c r="UYB125" s="43"/>
      <c r="UYC125" s="43"/>
      <c r="UYD125" s="43"/>
      <c r="UYE125" s="43"/>
      <c r="UYF125" s="43"/>
      <c r="UYG125" s="43"/>
      <c r="UYH125" s="43"/>
      <c r="UYI125" s="43"/>
      <c r="UYJ125" s="43"/>
      <c r="UYK125" s="43"/>
      <c r="UYL125" s="43"/>
      <c r="UYM125" s="43"/>
      <c r="UYN125" s="43"/>
      <c r="UYO125" s="43"/>
      <c r="UYP125" s="43"/>
      <c r="UYQ125" s="43"/>
      <c r="UYR125" s="43"/>
      <c r="UYS125" s="43"/>
      <c r="UYT125" s="43"/>
      <c r="UYU125" s="43"/>
      <c r="UYV125" s="43"/>
      <c r="UYW125" s="43"/>
      <c r="UYX125" s="43"/>
      <c r="UYY125" s="43"/>
      <c r="UYZ125" s="43"/>
      <c r="UZA125" s="43"/>
      <c r="UZB125" s="43"/>
      <c r="UZC125" s="43"/>
      <c r="UZD125" s="43"/>
      <c r="UZE125" s="43"/>
      <c r="UZF125" s="43"/>
      <c r="UZG125" s="43"/>
      <c r="UZH125" s="43"/>
      <c r="UZI125" s="43"/>
      <c r="UZJ125" s="43"/>
      <c r="UZK125" s="43"/>
      <c r="UZL125" s="43"/>
      <c r="UZM125" s="43"/>
      <c r="UZN125" s="43"/>
      <c r="UZO125" s="43"/>
      <c r="UZP125" s="43"/>
      <c r="UZQ125" s="43"/>
      <c r="UZR125" s="43"/>
      <c r="UZS125" s="43"/>
      <c r="UZT125" s="43"/>
      <c r="UZU125" s="43"/>
      <c r="UZV125" s="43"/>
      <c r="UZW125" s="43"/>
      <c r="UZX125" s="43"/>
      <c r="UZY125" s="43"/>
      <c r="UZZ125" s="43"/>
      <c r="VAA125" s="43"/>
      <c r="VAB125" s="43"/>
      <c r="VAC125" s="43"/>
      <c r="VAD125" s="43"/>
      <c r="VAE125" s="43"/>
      <c r="VAF125" s="43"/>
      <c r="VAG125" s="43"/>
      <c r="VAH125" s="43"/>
      <c r="VAI125" s="43"/>
      <c r="VAJ125" s="43"/>
      <c r="VAK125" s="43"/>
      <c r="VAL125" s="43"/>
      <c r="VAM125" s="43"/>
      <c r="VAN125" s="43"/>
      <c r="VAO125" s="43"/>
      <c r="VAP125" s="43"/>
      <c r="VAQ125" s="43"/>
      <c r="VAR125" s="43"/>
      <c r="VAS125" s="43"/>
      <c r="VAT125" s="43"/>
      <c r="VAU125" s="43"/>
      <c r="VAV125" s="43"/>
      <c r="VAW125" s="43"/>
      <c r="VAX125" s="43"/>
      <c r="VAY125" s="43"/>
      <c r="VAZ125" s="43"/>
      <c r="VBA125" s="43"/>
      <c r="VBB125" s="43"/>
      <c r="VBC125" s="43"/>
      <c r="VBD125" s="43"/>
      <c r="VBE125" s="43"/>
      <c r="VBF125" s="43"/>
      <c r="VBG125" s="43"/>
      <c r="VBH125" s="43"/>
      <c r="VBI125" s="43"/>
      <c r="VBJ125" s="43"/>
      <c r="VBK125" s="43"/>
      <c r="VBL125" s="43"/>
      <c r="VBM125" s="43"/>
      <c r="VBN125" s="43"/>
      <c r="VBO125" s="43"/>
      <c r="VBP125" s="43"/>
      <c r="VBQ125" s="43"/>
      <c r="VBR125" s="43"/>
      <c r="VBS125" s="43"/>
      <c r="VBT125" s="43"/>
      <c r="VBU125" s="43"/>
      <c r="VBV125" s="43"/>
      <c r="VBW125" s="43"/>
      <c r="VBX125" s="43"/>
      <c r="VBY125" s="43"/>
      <c r="VBZ125" s="43"/>
      <c r="VCA125" s="43"/>
      <c r="VCB125" s="43"/>
      <c r="VCC125" s="43"/>
      <c r="VCD125" s="43"/>
      <c r="VCE125" s="43"/>
      <c r="VCF125" s="43"/>
      <c r="VCG125" s="43"/>
      <c r="VCH125" s="43"/>
      <c r="VCI125" s="43"/>
      <c r="VCJ125" s="43"/>
      <c r="VCK125" s="43"/>
      <c r="VCL125" s="43"/>
      <c r="VCM125" s="43"/>
      <c r="VCN125" s="43"/>
      <c r="VCO125" s="43"/>
      <c r="VCP125" s="43"/>
      <c r="VCQ125" s="43"/>
      <c r="VCR125" s="43"/>
      <c r="VCS125" s="43"/>
      <c r="VCT125" s="43"/>
      <c r="VCU125" s="43"/>
      <c r="VCV125" s="43"/>
      <c r="VCW125" s="43"/>
      <c r="VCX125" s="43"/>
      <c r="VCY125" s="43"/>
      <c r="VCZ125" s="43"/>
      <c r="VDA125" s="43"/>
      <c r="VDB125" s="43"/>
      <c r="VDC125" s="43"/>
      <c r="VDD125" s="43"/>
      <c r="VDE125" s="43"/>
      <c r="VDF125" s="43"/>
      <c r="VDG125" s="43"/>
      <c r="VDH125" s="43"/>
      <c r="VDI125" s="43"/>
      <c r="VDJ125" s="43"/>
      <c r="VDK125" s="43"/>
      <c r="VDL125" s="43"/>
      <c r="VDM125" s="43"/>
      <c r="VDN125" s="43"/>
      <c r="VDO125" s="43"/>
      <c r="VDP125" s="43"/>
      <c r="VDQ125" s="43"/>
      <c r="VDR125" s="43"/>
      <c r="VDS125" s="43"/>
      <c r="VDT125" s="43"/>
      <c r="VDU125" s="43"/>
      <c r="VDV125" s="43"/>
      <c r="VDW125" s="43"/>
      <c r="VDX125" s="43"/>
      <c r="VDY125" s="43"/>
      <c r="VDZ125" s="43"/>
      <c r="VEA125" s="43"/>
      <c r="VEB125" s="43"/>
      <c r="VEC125" s="43"/>
      <c r="VED125" s="43"/>
      <c r="VEE125" s="43"/>
      <c r="VEF125" s="43"/>
      <c r="VEG125" s="43"/>
      <c r="VEH125" s="43"/>
      <c r="VEI125" s="43"/>
      <c r="VEJ125" s="43"/>
      <c r="VEK125" s="43"/>
      <c r="VEL125" s="43"/>
      <c r="VEM125" s="43"/>
      <c r="VEN125" s="43"/>
      <c r="VEO125" s="43"/>
      <c r="VEP125" s="43"/>
      <c r="VEQ125" s="43"/>
      <c r="VER125" s="43"/>
      <c r="VES125" s="43"/>
      <c r="VET125" s="43"/>
      <c r="VEU125" s="43"/>
      <c r="VEV125" s="43"/>
      <c r="VEW125" s="43"/>
      <c r="VEX125" s="43"/>
      <c r="VEY125" s="43"/>
      <c r="VEZ125" s="43"/>
      <c r="VFA125" s="43"/>
      <c r="VFB125" s="43"/>
      <c r="VFC125" s="43"/>
      <c r="VFD125" s="43"/>
      <c r="VFE125" s="43"/>
      <c r="VFF125" s="43"/>
      <c r="VFG125" s="43"/>
      <c r="VFH125" s="43"/>
      <c r="VFI125" s="43"/>
      <c r="VFJ125" s="43"/>
      <c r="VFK125" s="43"/>
      <c r="VFL125" s="43"/>
      <c r="VFM125" s="43"/>
      <c r="VFN125" s="43"/>
      <c r="VFO125" s="43"/>
      <c r="VFP125" s="43"/>
      <c r="VFQ125" s="43"/>
      <c r="VFR125" s="43"/>
      <c r="VFS125" s="43"/>
      <c r="VFT125" s="43"/>
      <c r="VFU125" s="43"/>
      <c r="VFV125" s="43"/>
      <c r="VFW125" s="43"/>
      <c r="VFX125" s="43"/>
      <c r="VFY125" s="43"/>
      <c r="VFZ125" s="43"/>
      <c r="VGA125" s="43"/>
      <c r="VGB125" s="43"/>
      <c r="VGC125" s="43"/>
      <c r="VGD125" s="43"/>
      <c r="VGE125" s="43"/>
      <c r="VGF125" s="43"/>
      <c r="VGG125" s="43"/>
      <c r="VGH125" s="43"/>
      <c r="VGI125" s="43"/>
      <c r="VGJ125" s="43"/>
      <c r="VGK125" s="43"/>
      <c r="VGL125" s="43"/>
      <c r="VGM125" s="43"/>
      <c r="VGN125" s="43"/>
      <c r="VGO125" s="43"/>
      <c r="VGP125" s="43"/>
      <c r="VGQ125" s="43"/>
      <c r="VGR125" s="43"/>
      <c r="VGS125" s="43"/>
      <c r="VGT125" s="43"/>
      <c r="VGU125" s="43"/>
      <c r="VGV125" s="43"/>
      <c r="VGW125" s="43"/>
      <c r="VGX125" s="43"/>
      <c r="VGY125" s="43"/>
      <c r="VGZ125" s="43"/>
      <c r="VHA125" s="43"/>
      <c r="VHB125" s="43"/>
      <c r="VHC125" s="43"/>
      <c r="VHD125" s="43"/>
      <c r="VHE125" s="43"/>
      <c r="VHF125" s="43"/>
      <c r="VHG125" s="43"/>
      <c r="VHH125" s="43"/>
      <c r="VHI125" s="43"/>
      <c r="VHJ125" s="43"/>
      <c r="VHK125" s="43"/>
      <c r="VHL125" s="43"/>
      <c r="VHM125" s="43"/>
      <c r="VHN125" s="43"/>
      <c r="VHO125" s="43"/>
      <c r="VHP125" s="43"/>
      <c r="VHQ125" s="43"/>
      <c r="VHR125" s="43"/>
      <c r="VHS125" s="43"/>
      <c r="VHT125" s="43"/>
      <c r="VHU125" s="43"/>
      <c r="VHV125" s="43"/>
      <c r="VHW125" s="43"/>
      <c r="VHX125" s="43"/>
      <c r="VHY125" s="43"/>
      <c r="VHZ125" s="43"/>
      <c r="VIA125" s="43"/>
      <c r="VIB125" s="43"/>
      <c r="VIC125" s="43"/>
      <c r="VID125" s="43"/>
      <c r="VIE125" s="43"/>
      <c r="VIF125" s="43"/>
      <c r="VIG125" s="43"/>
      <c r="VIH125" s="43"/>
      <c r="VII125" s="43"/>
      <c r="VIJ125" s="43"/>
      <c r="VIK125" s="43"/>
      <c r="VIL125" s="43"/>
      <c r="VIM125" s="43"/>
      <c r="VIN125" s="43"/>
      <c r="VIO125" s="43"/>
      <c r="VIP125" s="43"/>
      <c r="VIQ125" s="43"/>
      <c r="VIR125" s="43"/>
      <c r="VIS125" s="43"/>
      <c r="VIT125" s="43"/>
      <c r="VIU125" s="43"/>
      <c r="VIV125" s="43"/>
      <c r="VIW125" s="43"/>
      <c r="VIX125" s="43"/>
      <c r="VIY125" s="43"/>
      <c r="VIZ125" s="43"/>
      <c r="VJA125" s="43"/>
      <c r="VJB125" s="43"/>
      <c r="VJC125" s="43"/>
      <c r="VJD125" s="43"/>
      <c r="VJE125" s="43"/>
      <c r="VJF125" s="43"/>
      <c r="VJG125" s="43"/>
      <c r="VJH125" s="43"/>
      <c r="VJI125" s="43"/>
      <c r="VJJ125" s="43"/>
      <c r="VJK125" s="43"/>
      <c r="VJL125" s="43"/>
      <c r="VJM125" s="43"/>
      <c r="VJN125" s="43"/>
      <c r="VJO125" s="43"/>
      <c r="VJP125" s="43"/>
      <c r="VJQ125" s="43"/>
      <c r="VJR125" s="43"/>
      <c r="VJS125" s="43"/>
      <c r="VJT125" s="43"/>
      <c r="VJU125" s="43"/>
      <c r="VJV125" s="43"/>
      <c r="VJW125" s="43"/>
      <c r="VJX125" s="43"/>
      <c r="VJY125" s="43"/>
      <c r="VJZ125" s="43"/>
      <c r="VKA125" s="43"/>
      <c r="VKB125" s="43"/>
      <c r="VKC125" s="43"/>
      <c r="VKD125" s="43"/>
      <c r="VKE125" s="43"/>
      <c r="VKF125" s="43"/>
      <c r="VKG125" s="43"/>
      <c r="VKH125" s="43"/>
      <c r="VKI125" s="43"/>
      <c r="VKJ125" s="43"/>
      <c r="VKK125" s="43"/>
      <c r="VKL125" s="43"/>
      <c r="VKM125" s="43"/>
      <c r="VKN125" s="43"/>
      <c r="VKO125" s="43"/>
      <c r="VKP125" s="43"/>
      <c r="VKQ125" s="43"/>
      <c r="VKR125" s="43"/>
      <c r="VKS125" s="43"/>
      <c r="VKT125" s="43"/>
      <c r="VKU125" s="43"/>
      <c r="VKV125" s="43"/>
      <c r="VKW125" s="43"/>
      <c r="VKX125" s="43"/>
      <c r="VKY125" s="43"/>
      <c r="VKZ125" s="43"/>
      <c r="VLA125" s="43"/>
      <c r="VLB125" s="43"/>
      <c r="VLC125" s="43"/>
      <c r="VLD125" s="43"/>
      <c r="VLE125" s="43"/>
      <c r="VLF125" s="43"/>
      <c r="VLG125" s="43"/>
      <c r="VLH125" s="43"/>
      <c r="VLI125" s="43"/>
      <c r="VLJ125" s="43"/>
      <c r="VLK125" s="43"/>
      <c r="VLL125" s="43"/>
      <c r="VLM125" s="43"/>
      <c r="VLN125" s="43"/>
      <c r="VLO125" s="43"/>
      <c r="VLP125" s="43"/>
      <c r="VLQ125" s="43"/>
      <c r="VLR125" s="43"/>
      <c r="VLS125" s="43"/>
      <c r="VLT125" s="43"/>
      <c r="VLU125" s="43"/>
      <c r="VLV125" s="43"/>
      <c r="VLW125" s="43"/>
      <c r="VLX125" s="43"/>
      <c r="VLY125" s="43"/>
      <c r="VLZ125" s="43"/>
      <c r="VMA125" s="43"/>
      <c r="VMB125" s="43"/>
      <c r="VMC125" s="43"/>
      <c r="VMD125" s="43"/>
      <c r="VME125" s="43"/>
      <c r="VMF125" s="43"/>
      <c r="VMG125" s="43"/>
      <c r="VMH125" s="43"/>
      <c r="VMI125" s="43"/>
      <c r="VMJ125" s="43"/>
      <c r="VMK125" s="43"/>
      <c r="VML125" s="43"/>
      <c r="VMM125" s="43"/>
      <c r="VMN125" s="43"/>
      <c r="VMO125" s="43"/>
      <c r="VMP125" s="43"/>
      <c r="VMQ125" s="43"/>
      <c r="VMR125" s="43"/>
      <c r="VMS125" s="43"/>
      <c r="VMT125" s="43"/>
      <c r="VMU125" s="43"/>
      <c r="VMV125" s="43"/>
      <c r="VMW125" s="43"/>
      <c r="VMX125" s="43"/>
      <c r="VMY125" s="43"/>
      <c r="VMZ125" s="43"/>
      <c r="VNA125" s="43"/>
      <c r="VNB125" s="43"/>
      <c r="VNC125" s="43"/>
      <c r="VND125" s="43"/>
      <c r="VNE125" s="43"/>
      <c r="VNF125" s="43"/>
      <c r="VNG125" s="43"/>
      <c r="VNH125" s="43"/>
      <c r="VNI125" s="43"/>
      <c r="VNJ125" s="43"/>
      <c r="VNK125" s="43"/>
      <c r="VNL125" s="43"/>
      <c r="VNM125" s="43"/>
      <c r="VNN125" s="43"/>
      <c r="VNO125" s="43"/>
      <c r="VNP125" s="43"/>
      <c r="VNQ125" s="43"/>
      <c r="VNR125" s="43"/>
      <c r="VNS125" s="43"/>
      <c r="VNT125" s="43"/>
      <c r="VNU125" s="43"/>
      <c r="VNV125" s="43"/>
      <c r="VNW125" s="43"/>
      <c r="VNX125" s="43"/>
      <c r="VNY125" s="43"/>
      <c r="VNZ125" s="43"/>
      <c r="VOA125" s="43"/>
      <c r="VOB125" s="43"/>
      <c r="VOC125" s="43"/>
      <c r="VOD125" s="43"/>
      <c r="VOE125" s="43"/>
      <c r="VOF125" s="43"/>
      <c r="VOG125" s="43"/>
      <c r="VOH125" s="43"/>
      <c r="VOI125" s="43"/>
      <c r="VOJ125" s="43"/>
      <c r="VOK125" s="43"/>
      <c r="VOL125" s="43"/>
      <c r="VOM125" s="43"/>
      <c r="VON125" s="43"/>
      <c r="VOO125" s="43"/>
      <c r="VOP125" s="43"/>
      <c r="VOQ125" s="43"/>
      <c r="VOR125" s="43"/>
      <c r="VOS125" s="43"/>
      <c r="VOT125" s="43"/>
      <c r="VOU125" s="43"/>
      <c r="VOV125" s="43"/>
      <c r="VOW125" s="43"/>
      <c r="VOX125" s="43"/>
      <c r="VOY125" s="43"/>
      <c r="VOZ125" s="43"/>
      <c r="VPA125" s="43"/>
      <c r="VPB125" s="43"/>
      <c r="VPC125" s="43"/>
      <c r="VPD125" s="43"/>
      <c r="VPE125" s="43"/>
      <c r="VPF125" s="43"/>
      <c r="VPG125" s="43"/>
      <c r="VPH125" s="43"/>
      <c r="VPI125" s="43"/>
      <c r="VPJ125" s="43"/>
      <c r="VPK125" s="43"/>
      <c r="VPL125" s="43"/>
      <c r="VPM125" s="43"/>
      <c r="VPN125" s="43"/>
      <c r="VPO125" s="43"/>
      <c r="VPP125" s="43"/>
      <c r="VPQ125" s="43"/>
      <c r="VPR125" s="43"/>
      <c r="VPS125" s="43"/>
      <c r="VPT125" s="43"/>
      <c r="VPU125" s="43"/>
      <c r="VPV125" s="43"/>
      <c r="VPW125" s="43"/>
      <c r="VPX125" s="43"/>
      <c r="VPY125" s="43"/>
      <c r="VPZ125" s="43"/>
      <c r="VQA125" s="43"/>
      <c r="VQB125" s="43"/>
      <c r="VQC125" s="43"/>
      <c r="VQD125" s="43"/>
      <c r="VQE125" s="43"/>
      <c r="VQF125" s="43"/>
      <c r="VQG125" s="43"/>
      <c r="VQH125" s="43"/>
      <c r="VQI125" s="43"/>
      <c r="VQJ125" s="43"/>
      <c r="VQK125" s="43"/>
      <c r="VQL125" s="43"/>
      <c r="VQM125" s="43"/>
      <c r="VQN125" s="43"/>
      <c r="VQO125" s="43"/>
      <c r="VQP125" s="43"/>
      <c r="VQQ125" s="43"/>
      <c r="VQR125" s="43"/>
      <c r="VQS125" s="43"/>
      <c r="VQT125" s="43"/>
      <c r="VQU125" s="43"/>
      <c r="VQV125" s="43"/>
      <c r="VQW125" s="43"/>
      <c r="VQX125" s="43"/>
      <c r="VQY125" s="43"/>
      <c r="VQZ125" s="43"/>
      <c r="VRA125" s="43"/>
      <c r="VRB125" s="43"/>
      <c r="VRC125" s="43"/>
      <c r="VRD125" s="43"/>
      <c r="VRE125" s="43"/>
      <c r="VRF125" s="43"/>
      <c r="VRG125" s="43"/>
      <c r="VRH125" s="43"/>
      <c r="VRI125" s="43"/>
      <c r="VRJ125" s="43"/>
      <c r="VRK125" s="43"/>
      <c r="VRL125" s="43"/>
      <c r="VRM125" s="43"/>
      <c r="VRN125" s="43"/>
      <c r="VRO125" s="43"/>
      <c r="VRP125" s="43"/>
      <c r="VRQ125" s="43"/>
      <c r="VRR125" s="43"/>
      <c r="VRS125" s="43"/>
      <c r="VRT125" s="43"/>
      <c r="VRU125" s="43"/>
      <c r="VRV125" s="43"/>
      <c r="VRW125" s="43"/>
      <c r="VRX125" s="43"/>
      <c r="VRY125" s="43"/>
      <c r="VRZ125" s="43"/>
      <c r="VSA125" s="43"/>
      <c r="VSB125" s="43"/>
      <c r="VSC125" s="43"/>
      <c r="VSD125" s="43"/>
      <c r="VSE125" s="43"/>
      <c r="VSF125" s="43"/>
      <c r="VSG125" s="43"/>
      <c r="VSH125" s="43"/>
      <c r="VSI125" s="43"/>
      <c r="VSJ125" s="43"/>
      <c r="VSK125" s="43"/>
      <c r="VSL125" s="43"/>
      <c r="VSM125" s="43"/>
      <c r="VSN125" s="43"/>
      <c r="VSO125" s="43"/>
      <c r="VSP125" s="43"/>
      <c r="VSQ125" s="43"/>
      <c r="VSR125" s="43"/>
      <c r="VSS125" s="43"/>
      <c r="VST125" s="43"/>
      <c r="VSU125" s="43"/>
      <c r="VSV125" s="43"/>
      <c r="VSW125" s="43"/>
      <c r="VSX125" s="43"/>
      <c r="VSY125" s="43"/>
      <c r="VSZ125" s="43"/>
      <c r="VTA125" s="43"/>
      <c r="VTB125" s="43"/>
      <c r="VTC125" s="43"/>
      <c r="VTD125" s="43"/>
      <c r="VTE125" s="43"/>
      <c r="VTF125" s="43"/>
      <c r="VTG125" s="43"/>
      <c r="VTH125" s="43"/>
      <c r="VTI125" s="43"/>
      <c r="VTJ125" s="43"/>
      <c r="VTK125" s="43"/>
      <c r="VTL125" s="43"/>
      <c r="VTM125" s="43"/>
      <c r="VTN125" s="43"/>
      <c r="VTO125" s="43"/>
      <c r="VTP125" s="43"/>
      <c r="VTQ125" s="43"/>
      <c r="VTR125" s="43"/>
      <c r="VTS125" s="43"/>
      <c r="VTT125" s="43"/>
      <c r="VTU125" s="43"/>
      <c r="VTV125" s="43"/>
      <c r="VTW125" s="43"/>
      <c r="VTX125" s="43"/>
      <c r="VTY125" s="43"/>
      <c r="VTZ125" s="43"/>
      <c r="VUA125" s="43"/>
      <c r="VUB125" s="43"/>
      <c r="VUC125" s="43"/>
      <c r="VUD125" s="43"/>
      <c r="VUE125" s="43"/>
      <c r="VUF125" s="43"/>
      <c r="VUG125" s="43"/>
      <c r="VUH125" s="43"/>
      <c r="VUI125" s="43"/>
      <c r="VUJ125" s="43"/>
      <c r="VUK125" s="43"/>
      <c r="VUL125" s="43"/>
      <c r="VUM125" s="43"/>
      <c r="VUN125" s="43"/>
      <c r="VUO125" s="43"/>
      <c r="VUP125" s="43"/>
      <c r="VUQ125" s="43"/>
      <c r="VUR125" s="43"/>
      <c r="VUS125" s="43"/>
      <c r="VUT125" s="43"/>
      <c r="VUU125" s="43"/>
      <c r="VUV125" s="43"/>
      <c r="VUW125" s="43"/>
      <c r="VUX125" s="43"/>
      <c r="VUY125" s="43"/>
      <c r="VUZ125" s="43"/>
      <c r="VVA125" s="43"/>
      <c r="VVB125" s="43"/>
      <c r="VVC125" s="43"/>
      <c r="VVD125" s="43"/>
      <c r="VVE125" s="43"/>
      <c r="VVF125" s="43"/>
      <c r="VVG125" s="43"/>
      <c r="VVH125" s="43"/>
      <c r="VVI125" s="43"/>
      <c r="VVJ125" s="43"/>
      <c r="VVK125" s="43"/>
      <c r="VVL125" s="43"/>
      <c r="VVM125" s="43"/>
      <c r="VVN125" s="43"/>
      <c r="VVO125" s="43"/>
      <c r="VVP125" s="43"/>
      <c r="VVQ125" s="43"/>
      <c r="VVR125" s="43"/>
      <c r="VVS125" s="43"/>
      <c r="VVT125" s="43"/>
      <c r="VVU125" s="43"/>
      <c r="VVV125" s="43"/>
      <c r="VVW125" s="43"/>
      <c r="VVX125" s="43"/>
      <c r="VVY125" s="43"/>
      <c r="VVZ125" s="43"/>
      <c r="VWA125" s="43"/>
      <c r="VWB125" s="43"/>
      <c r="VWC125" s="43"/>
      <c r="VWD125" s="43"/>
      <c r="VWE125" s="43"/>
      <c r="VWF125" s="43"/>
      <c r="VWG125" s="43"/>
      <c r="VWH125" s="43"/>
      <c r="VWI125" s="43"/>
      <c r="VWJ125" s="43"/>
      <c r="VWK125" s="43"/>
      <c r="VWL125" s="43"/>
      <c r="VWM125" s="43"/>
      <c r="VWN125" s="43"/>
      <c r="VWO125" s="43"/>
      <c r="VWP125" s="43"/>
      <c r="VWQ125" s="43"/>
      <c r="VWR125" s="43"/>
      <c r="VWS125" s="43"/>
      <c r="VWT125" s="43"/>
      <c r="VWU125" s="43"/>
      <c r="VWV125" s="43"/>
      <c r="VWW125" s="43"/>
      <c r="VWX125" s="43"/>
      <c r="VWY125" s="43"/>
      <c r="VWZ125" s="43"/>
      <c r="VXA125" s="43"/>
      <c r="VXB125" s="43"/>
      <c r="VXC125" s="43"/>
      <c r="VXD125" s="43"/>
      <c r="VXE125" s="43"/>
      <c r="VXF125" s="43"/>
      <c r="VXG125" s="43"/>
      <c r="VXH125" s="43"/>
      <c r="VXI125" s="43"/>
      <c r="VXJ125" s="43"/>
      <c r="VXK125" s="43"/>
      <c r="VXL125" s="43"/>
      <c r="VXM125" s="43"/>
      <c r="VXN125" s="43"/>
      <c r="VXO125" s="43"/>
      <c r="VXP125" s="43"/>
      <c r="VXQ125" s="43"/>
      <c r="VXR125" s="43"/>
      <c r="VXS125" s="43"/>
      <c r="VXT125" s="43"/>
      <c r="VXU125" s="43"/>
      <c r="VXV125" s="43"/>
      <c r="VXW125" s="43"/>
      <c r="VXX125" s="43"/>
      <c r="VXY125" s="43"/>
      <c r="VXZ125" s="43"/>
      <c r="VYA125" s="43"/>
      <c r="VYB125" s="43"/>
      <c r="VYC125" s="43"/>
      <c r="VYD125" s="43"/>
      <c r="VYE125" s="43"/>
      <c r="VYF125" s="43"/>
      <c r="VYG125" s="43"/>
      <c r="VYH125" s="43"/>
      <c r="VYI125" s="43"/>
      <c r="VYJ125" s="43"/>
      <c r="VYK125" s="43"/>
      <c r="VYL125" s="43"/>
      <c r="VYM125" s="43"/>
      <c r="VYN125" s="43"/>
      <c r="VYO125" s="43"/>
      <c r="VYP125" s="43"/>
      <c r="VYQ125" s="43"/>
      <c r="VYR125" s="43"/>
      <c r="VYS125" s="43"/>
      <c r="VYT125" s="43"/>
      <c r="VYU125" s="43"/>
      <c r="VYV125" s="43"/>
      <c r="VYW125" s="43"/>
      <c r="VYX125" s="43"/>
      <c r="VYY125" s="43"/>
      <c r="VYZ125" s="43"/>
      <c r="VZA125" s="43"/>
      <c r="VZB125" s="43"/>
      <c r="VZC125" s="43"/>
      <c r="VZD125" s="43"/>
      <c r="VZE125" s="43"/>
      <c r="VZF125" s="43"/>
      <c r="VZG125" s="43"/>
      <c r="VZH125" s="43"/>
      <c r="VZI125" s="43"/>
      <c r="VZJ125" s="43"/>
      <c r="VZK125" s="43"/>
      <c r="VZL125" s="43"/>
      <c r="VZM125" s="43"/>
      <c r="VZN125" s="43"/>
      <c r="VZO125" s="43"/>
      <c r="VZP125" s="43"/>
      <c r="VZQ125" s="43"/>
      <c r="VZR125" s="43"/>
      <c r="VZS125" s="43"/>
      <c r="VZT125" s="43"/>
      <c r="VZU125" s="43"/>
      <c r="VZV125" s="43"/>
      <c r="VZW125" s="43"/>
      <c r="VZX125" s="43"/>
      <c r="VZY125" s="43"/>
      <c r="VZZ125" s="43"/>
      <c r="WAA125" s="43"/>
      <c r="WAB125" s="43"/>
      <c r="WAC125" s="43"/>
      <c r="WAD125" s="43"/>
      <c r="WAE125" s="43"/>
      <c r="WAF125" s="43"/>
      <c r="WAG125" s="43"/>
      <c r="WAH125" s="43"/>
      <c r="WAI125" s="43"/>
      <c r="WAJ125" s="43"/>
      <c r="WAK125" s="43"/>
      <c r="WAL125" s="43"/>
      <c r="WAM125" s="43"/>
      <c r="WAN125" s="43"/>
      <c r="WAO125" s="43"/>
      <c r="WAP125" s="43"/>
      <c r="WAQ125" s="43"/>
      <c r="WAR125" s="43"/>
      <c r="WAS125" s="43"/>
      <c r="WAT125" s="43"/>
      <c r="WAU125" s="43"/>
      <c r="WAV125" s="43"/>
      <c r="WAW125" s="43"/>
      <c r="WAX125" s="43"/>
      <c r="WAY125" s="43"/>
      <c r="WAZ125" s="43"/>
      <c r="WBA125" s="43"/>
      <c r="WBB125" s="43"/>
      <c r="WBC125" s="43"/>
      <c r="WBD125" s="43"/>
      <c r="WBE125" s="43"/>
      <c r="WBF125" s="43"/>
      <c r="WBG125" s="43"/>
      <c r="WBH125" s="43"/>
      <c r="WBI125" s="43"/>
      <c r="WBJ125" s="43"/>
      <c r="WBK125" s="43"/>
      <c r="WBL125" s="43"/>
      <c r="WBM125" s="43"/>
      <c r="WBN125" s="43"/>
      <c r="WBO125" s="43"/>
      <c r="WBP125" s="43"/>
      <c r="WBQ125" s="43"/>
      <c r="WBR125" s="43"/>
      <c r="WBS125" s="43"/>
      <c r="WBT125" s="43"/>
      <c r="WBU125" s="43"/>
      <c r="WBV125" s="43"/>
      <c r="WBW125" s="43"/>
      <c r="WBX125" s="43"/>
      <c r="WBY125" s="43"/>
      <c r="WBZ125" s="43"/>
      <c r="WCA125" s="43"/>
      <c r="WCB125" s="43"/>
      <c r="WCC125" s="43"/>
      <c r="WCD125" s="43"/>
      <c r="WCE125" s="43"/>
      <c r="WCF125" s="43"/>
      <c r="WCG125" s="43"/>
      <c r="WCH125" s="43"/>
      <c r="WCI125" s="43"/>
      <c r="WCJ125" s="43"/>
      <c r="WCK125" s="43"/>
      <c r="WCL125" s="43"/>
      <c r="WCM125" s="43"/>
      <c r="WCN125" s="43"/>
      <c r="WCO125" s="43"/>
      <c r="WCP125" s="43"/>
      <c r="WCQ125" s="43"/>
      <c r="WCR125" s="43"/>
      <c r="WCS125" s="43"/>
      <c r="WCT125" s="43"/>
      <c r="WCU125" s="43"/>
      <c r="WCV125" s="43"/>
      <c r="WCW125" s="43"/>
      <c r="WCX125" s="43"/>
      <c r="WCY125" s="43"/>
      <c r="WCZ125" s="43"/>
      <c r="WDA125" s="43"/>
      <c r="WDB125" s="43"/>
      <c r="WDC125" s="43"/>
      <c r="WDD125" s="43"/>
      <c r="WDE125" s="43"/>
      <c r="WDF125" s="43"/>
      <c r="WDG125" s="43"/>
      <c r="WDH125" s="43"/>
      <c r="WDI125" s="43"/>
      <c r="WDJ125" s="43"/>
      <c r="WDK125" s="43"/>
      <c r="WDL125" s="43"/>
      <c r="WDM125" s="43"/>
      <c r="WDN125" s="43"/>
      <c r="WDO125" s="43"/>
      <c r="WDP125" s="43"/>
      <c r="WDQ125" s="43"/>
      <c r="WDR125" s="43"/>
      <c r="WDS125" s="43"/>
      <c r="WDT125" s="43"/>
      <c r="WDU125" s="43"/>
      <c r="WDV125" s="43"/>
      <c r="WDW125" s="43"/>
      <c r="WDX125" s="43"/>
      <c r="WDY125" s="43"/>
      <c r="WDZ125" s="43"/>
      <c r="WEA125" s="43"/>
      <c r="WEB125" s="43"/>
      <c r="WEC125" s="43"/>
      <c r="WED125" s="43"/>
      <c r="WEE125" s="43"/>
      <c r="WEF125" s="43"/>
      <c r="WEG125" s="43"/>
      <c r="WEH125" s="43"/>
      <c r="WEI125" s="43"/>
      <c r="WEJ125" s="43"/>
      <c r="WEK125" s="43"/>
      <c r="WEL125" s="43"/>
      <c r="WEM125" s="43"/>
      <c r="WEN125" s="43"/>
      <c r="WEO125" s="43"/>
      <c r="WEP125" s="43"/>
      <c r="WEQ125" s="43"/>
      <c r="WER125" s="43"/>
      <c r="WES125" s="43"/>
      <c r="WET125" s="43"/>
      <c r="WEU125" s="43"/>
      <c r="WEV125" s="43"/>
      <c r="WEW125" s="43"/>
      <c r="WEX125" s="43"/>
      <c r="WEY125" s="43"/>
      <c r="WEZ125" s="43"/>
      <c r="WFA125" s="43"/>
      <c r="WFB125" s="43"/>
      <c r="WFC125" s="43"/>
      <c r="WFD125" s="43"/>
      <c r="WFE125" s="43"/>
      <c r="WFF125" s="43"/>
      <c r="WFG125" s="43"/>
      <c r="WFH125" s="43"/>
      <c r="WFI125" s="43"/>
      <c r="WFJ125" s="43"/>
      <c r="WFK125" s="43"/>
      <c r="WFL125" s="43"/>
      <c r="WFM125" s="43"/>
      <c r="WFN125" s="43"/>
      <c r="WFO125" s="43"/>
      <c r="WFP125" s="43"/>
      <c r="WFQ125" s="43"/>
      <c r="WFR125" s="43"/>
      <c r="WFS125" s="43"/>
      <c r="WFT125" s="43"/>
      <c r="WFU125" s="43"/>
      <c r="WFV125" s="43"/>
      <c r="WFW125" s="43"/>
      <c r="WFX125" s="43"/>
      <c r="WFY125" s="43"/>
      <c r="WFZ125" s="43"/>
      <c r="WGA125" s="43"/>
      <c r="WGB125" s="43"/>
      <c r="WGC125" s="43"/>
      <c r="WGD125" s="43"/>
      <c r="WGE125" s="43"/>
      <c r="WGF125" s="43"/>
      <c r="WGG125" s="43"/>
      <c r="WGH125" s="43"/>
      <c r="WGI125" s="43"/>
      <c r="WGJ125" s="43"/>
      <c r="WGK125" s="43"/>
      <c r="WGL125" s="43"/>
      <c r="WGM125" s="43"/>
      <c r="WGN125" s="43"/>
      <c r="WGO125" s="43"/>
      <c r="WGP125" s="43"/>
      <c r="WGQ125" s="43"/>
      <c r="WGR125" s="43"/>
      <c r="WGS125" s="43"/>
      <c r="WGT125" s="43"/>
      <c r="WGU125" s="43"/>
      <c r="WGV125" s="43"/>
      <c r="WGW125" s="43"/>
      <c r="WGX125" s="43"/>
      <c r="WGY125" s="43"/>
      <c r="WGZ125" s="43"/>
      <c r="WHA125" s="43"/>
      <c r="WHB125" s="43"/>
      <c r="WHC125" s="43"/>
      <c r="WHD125" s="43"/>
      <c r="WHE125" s="43"/>
      <c r="WHF125" s="43"/>
      <c r="WHG125" s="43"/>
      <c r="WHH125" s="43"/>
      <c r="WHI125" s="43"/>
      <c r="WHJ125" s="43"/>
      <c r="WHK125" s="43"/>
      <c r="WHL125" s="43"/>
      <c r="WHM125" s="43"/>
      <c r="WHN125" s="43"/>
      <c r="WHO125" s="43"/>
      <c r="WHP125" s="43"/>
      <c r="WHQ125" s="43"/>
      <c r="WHR125" s="43"/>
      <c r="WHS125" s="43"/>
      <c r="WHT125" s="43"/>
      <c r="WHU125" s="43"/>
      <c r="WHV125" s="43"/>
      <c r="WHW125" s="43"/>
      <c r="WHX125" s="43"/>
      <c r="WHY125" s="43"/>
      <c r="WHZ125" s="43"/>
      <c r="WIA125" s="43"/>
      <c r="WIB125" s="43"/>
      <c r="WIC125" s="43"/>
      <c r="WID125" s="43"/>
      <c r="WIE125" s="43"/>
      <c r="WIF125" s="43"/>
      <c r="WIG125" s="43"/>
      <c r="WIH125" s="43"/>
      <c r="WII125" s="43"/>
      <c r="WIJ125" s="43"/>
      <c r="WIK125" s="43"/>
      <c r="WIL125" s="43"/>
      <c r="WIM125" s="43"/>
      <c r="WIN125" s="43"/>
      <c r="WIO125" s="43"/>
      <c r="WIP125" s="43"/>
      <c r="WIQ125" s="43"/>
      <c r="WIR125" s="43"/>
      <c r="WIS125" s="43"/>
      <c r="WIT125" s="43"/>
      <c r="WIU125" s="43"/>
      <c r="WIV125" s="43"/>
      <c r="WIW125" s="43"/>
      <c r="WIX125" s="43"/>
      <c r="WIY125" s="43"/>
      <c r="WIZ125" s="43"/>
      <c r="WJA125" s="43"/>
      <c r="WJB125" s="43"/>
      <c r="WJC125" s="43"/>
      <c r="WJD125" s="43"/>
      <c r="WJE125" s="43"/>
      <c r="WJF125" s="43"/>
      <c r="WJG125" s="43"/>
      <c r="WJH125" s="43"/>
      <c r="WJI125" s="43"/>
      <c r="WJJ125" s="43"/>
      <c r="WJK125" s="43"/>
      <c r="WJL125" s="43"/>
      <c r="WJM125" s="43"/>
      <c r="WJN125" s="43"/>
      <c r="WJO125" s="43"/>
      <c r="WJP125" s="43"/>
      <c r="WJQ125" s="43"/>
      <c r="WJR125" s="43"/>
      <c r="WJS125" s="43"/>
      <c r="WJT125" s="43"/>
      <c r="WJU125" s="43"/>
      <c r="WJV125" s="43"/>
      <c r="WJW125" s="43"/>
      <c r="WJX125" s="43"/>
      <c r="WJY125" s="43"/>
      <c r="WJZ125" s="43"/>
      <c r="WKA125" s="43"/>
      <c r="WKB125" s="43"/>
      <c r="WKC125" s="43"/>
      <c r="WKD125" s="43"/>
      <c r="WKE125" s="43"/>
      <c r="WKF125" s="43"/>
      <c r="WKG125" s="43"/>
      <c r="WKH125" s="43"/>
      <c r="WKI125" s="43"/>
      <c r="WKJ125" s="43"/>
      <c r="WKK125" s="43"/>
      <c r="WKL125" s="43"/>
      <c r="WKM125" s="43"/>
      <c r="WKN125" s="43"/>
      <c r="WKO125" s="43"/>
      <c r="WKP125" s="43"/>
      <c r="WKQ125" s="43"/>
      <c r="WKR125" s="43"/>
      <c r="WKS125" s="43"/>
      <c r="WKT125" s="43"/>
      <c r="WKU125" s="43"/>
      <c r="WKV125" s="43"/>
      <c r="WKW125" s="43"/>
      <c r="WKX125" s="43"/>
      <c r="WKY125" s="43"/>
      <c r="WKZ125" s="43"/>
      <c r="WLA125" s="43"/>
      <c r="WLB125" s="43"/>
      <c r="WLC125" s="43"/>
      <c r="WLD125" s="43"/>
      <c r="WLE125" s="43"/>
      <c r="WLF125" s="43"/>
      <c r="WLG125" s="43"/>
      <c r="WLH125" s="43"/>
      <c r="WLI125" s="43"/>
      <c r="WLJ125" s="43"/>
      <c r="WLK125" s="43"/>
      <c r="WLL125" s="43"/>
      <c r="WLM125" s="43"/>
      <c r="WLN125" s="43"/>
      <c r="WLO125" s="43"/>
      <c r="WLP125" s="43"/>
      <c r="WLQ125" s="43"/>
      <c r="WLR125" s="43"/>
      <c r="WLS125" s="43"/>
      <c r="WLT125" s="43"/>
      <c r="WLU125" s="43"/>
      <c r="WLV125" s="43"/>
      <c r="WLW125" s="43"/>
      <c r="WLX125" s="43"/>
      <c r="WLY125" s="43"/>
      <c r="WLZ125" s="43"/>
      <c r="WMA125" s="43"/>
      <c r="WMB125" s="43"/>
      <c r="WMC125" s="43"/>
      <c r="WMD125" s="43"/>
      <c r="WME125" s="43"/>
      <c r="WMF125" s="43"/>
      <c r="WMG125" s="43"/>
      <c r="WMH125" s="43"/>
      <c r="WMI125" s="43"/>
      <c r="WMJ125" s="43"/>
      <c r="WMK125" s="43"/>
      <c r="WML125" s="43"/>
      <c r="WMM125" s="43"/>
      <c r="WMN125" s="43"/>
      <c r="WMO125" s="43"/>
      <c r="WMP125" s="43"/>
      <c r="WMQ125" s="43"/>
      <c r="WMR125" s="43"/>
      <c r="WMS125" s="43"/>
      <c r="WMT125" s="43"/>
      <c r="WMU125" s="43"/>
      <c r="WMV125" s="43"/>
      <c r="WMW125" s="43"/>
      <c r="WMX125" s="43"/>
      <c r="WMY125" s="43"/>
      <c r="WMZ125" s="43"/>
      <c r="WNA125" s="43"/>
      <c r="WNB125" s="43"/>
      <c r="WNC125" s="43"/>
      <c r="WND125" s="43"/>
      <c r="WNE125" s="43"/>
      <c r="WNF125" s="43"/>
      <c r="WNG125" s="43"/>
      <c r="WNH125" s="43"/>
      <c r="WNI125" s="43"/>
      <c r="WNJ125" s="43"/>
      <c r="WNK125" s="43"/>
      <c r="WNL125" s="43"/>
      <c r="WNM125" s="43"/>
      <c r="WNN125" s="43"/>
      <c r="WNO125" s="43"/>
      <c r="WNP125" s="43"/>
      <c r="WNQ125" s="43"/>
      <c r="WNR125" s="43"/>
      <c r="WNS125" s="43"/>
      <c r="WNT125" s="43"/>
      <c r="WNU125" s="43"/>
      <c r="WNV125" s="43"/>
      <c r="WNW125" s="43"/>
      <c r="WNX125" s="43"/>
      <c r="WNY125" s="43"/>
      <c r="WNZ125" s="43"/>
      <c r="WOA125" s="43"/>
      <c r="WOB125" s="43"/>
      <c r="WOC125" s="43"/>
      <c r="WOD125" s="43"/>
      <c r="WOE125" s="43"/>
      <c r="WOF125" s="43"/>
      <c r="WOG125" s="43"/>
      <c r="WOH125" s="43"/>
      <c r="WOI125" s="43"/>
      <c r="WOJ125" s="43"/>
      <c r="WOK125" s="43"/>
      <c r="WOL125" s="43"/>
      <c r="WOM125" s="43"/>
      <c r="WON125" s="43"/>
      <c r="WOO125" s="43"/>
      <c r="WOP125" s="43"/>
      <c r="WOQ125" s="43"/>
      <c r="WOR125" s="43"/>
      <c r="WOS125" s="43"/>
      <c r="WOT125" s="43"/>
      <c r="WOU125" s="43"/>
      <c r="WOV125" s="43"/>
      <c r="WOW125" s="43"/>
      <c r="WOX125" s="43"/>
      <c r="WOY125" s="43"/>
      <c r="WOZ125" s="43"/>
      <c r="WPA125" s="43"/>
      <c r="WPB125" s="43"/>
      <c r="WPC125" s="43"/>
      <c r="WPD125" s="43"/>
      <c r="WPE125" s="43"/>
      <c r="WPF125" s="43"/>
      <c r="WPG125" s="43"/>
      <c r="WPH125" s="43"/>
      <c r="WPI125" s="43"/>
      <c r="WPJ125" s="43"/>
      <c r="WPK125" s="43"/>
      <c r="WPL125" s="43"/>
      <c r="WPM125" s="43"/>
      <c r="WPN125" s="43"/>
      <c r="WPO125" s="43"/>
      <c r="WPP125" s="43"/>
      <c r="WPQ125" s="43"/>
      <c r="WPR125" s="43"/>
      <c r="WPS125" s="43"/>
      <c r="WPT125" s="43"/>
      <c r="WPU125" s="43"/>
      <c r="WPV125" s="43"/>
      <c r="WPW125" s="43"/>
      <c r="WPX125" s="43"/>
      <c r="WPY125" s="43"/>
      <c r="WPZ125" s="43"/>
      <c r="WQA125" s="43"/>
      <c r="WQB125" s="43"/>
      <c r="WQC125" s="43"/>
      <c r="WQD125" s="43"/>
      <c r="WQE125" s="43"/>
      <c r="WQF125" s="43"/>
      <c r="WQG125" s="43"/>
      <c r="WQH125" s="43"/>
      <c r="WQI125" s="43"/>
      <c r="WQJ125" s="43"/>
      <c r="WQK125" s="43"/>
      <c r="WQL125" s="43"/>
      <c r="WQM125" s="43"/>
      <c r="WQN125" s="43"/>
      <c r="WQO125" s="43"/>
      <c r="WQP125" s="43"/>
      <c r="WQQ125" s="43"/>
      <c r="WQR125" s="43"/>
      <c r="WQS125" s="43"/>
      <c r="WQT125" s="43"/>
      <c r="WQU125" s="43"/>
      <c r="WQV125" s="43"/>
      <c r="WQW125" s="43"/>
      <c r="WQX125" s="43"/>
      <c r="WQY125" s="43"/>
      <c r="WQZ125" s="43"/>
      <c r="WRA125" s="43"/>
      <c r="WRB125" s="43"/>
      <c r="WRC125" s="43"/>
      <c r="WRD125" s="43"/>
      <c r="WRE125" s="43"/>
      <c r="WRF125" s="43"/>
      <c r="WRG125" s="43"/>
      <c r="WRH125" s="43"/>
      <c r="WRI125" s="43"/>
      <c r="WRJ125" s="43"/>
      <c r="WRK125" s="43"/>
      <c r="WRL125" s="43"/>
      <c r="WRM125" s="43"/>
      <c r="WRN125" s="43"/>
      <c r="WRO125" s="43"/>
      <c r="WRP125" s="43"/>
      <c r="WRQ125" s="43"/>
      <c r="WRR125" s="43"/>
      <c r="WRS125" s="43"/>
      <c r="WRT125" s="43"/>
      <c r="WRU125" s="43"/>
      <c r="WRV125" s="43"/>
      <c r="WRW125" s="43"/>
      <c r="WRX125" s="43"/>
      <c r="WRY125" s="43"/>
      <c r="WRZ125" s="43"/>
      <c r="WSA125" s="43"/>
      <c r="WSB125" s="43"/>
      <c r="WSC125" s="43"/>
      <c r="WSD125" s="43"/>
      <c r="WSE125" s="43"/>
      <c r="WSF125" s="43"/>
      <c r="WSG125" s="43"/>
      <c r="WSH125" s="43"/>
      <c r="WSI125" s="43"/>
      <c r="WSJ125" s="43"/>
      <c r="WSK125" s="43"/>
      <c r="WSL125" s="43"/>
      <c r="WSM125" s="43"/>
      <c r="WSN125" s="43"/>
      <c r="WSO125" s="43"/>
      <c r="WSP125" s="43"/>
      <c r="WSQ125" s="43"/>
      <c r="WSR125" s="43"/>
      <c r="WSS125" s="43"/>
      <c r="WST125" s="43"/>
      <c r="WSU125" s="43"/>
      <c r="WSV125" s="43"/>
      <c r="WSW125" s="43"/>
      <c r="WSX125" s="43"/>
      <c r="WSY125" s="43"/>
      <c r="WSZ125" s="43"/>
      <c r="WTA125" s="43"/>
      <c r="WTB125" s="43"/>
      <c r="WTC125" s="43"/>
      <c r="WTD125" s="43"/>
      <c r="WTE125" s="43"/>
      <c r="WTF125" s="43"/>
      <c r="WTG125" s="43"/>
      <c r="WTH125" s="43"/>
      <c r="WTI125" s="43"/>
      <c r="WTJ125" s="43"/>
      <c r="WTK125" s="43"/>
      <c r="WTL125" s="43"/>
      <c r="WTM125" s="43"/>
      <c r="WTN125" s="43"/>
      <c r="WTO125" s="43"/>
      <c r="WTP125" s="43"/>
      <c r="WTQ125" s="43"/>
      <c r="WTR125" s="43"/>
      <c r="WTS125" s="43"/>
      <c r="WTT125" s="43"/>
      <c r="WTU125" s="43"/>
      <c r="WTV125" s="43"/>
      <c r="WTW125" s="43"/>
      <c r="WTX125" s="43"/>
      <c r="WTY125" s="43"/>
      <c r="WTZ125" s="43"/>
      <c r="WUA125" s="43"/>
      <c r="WUB125" s="43"/>
      <c r="WUC125" s="43"/>
      <c r="WUD125" s="43"/>
      <c r="WUE125" s="43"/>
      <c r="WUF125" s="43"/>
      <c r="WUG125" s="43"/>
      <c r="WUH125" s="43"/>
      <c r="WUI125" s="43"/>
      <c r="WUJ125" s="43"/>
      <c r="WUK125" s="43"/>
      <c r="WUL125" s="43"/>
      <c r="WUM125" s="43"/>
      <c r="WUN125" s="43"/>
      <c r="WUO125" s="43"/>
      <c r="WUP125" s="43"/>
      <c r="WUQ125" s="43"/>
      <c r="WUR125" s="43"/>
      <c r="WUS125" s="43"/>
      <c r="WUT125" s="43"/>
      <c r="WUU125" s="43"/>
      <c r="WUV125" s="43"/>
      <c r="WUW125" s="43"/>
      <c r="WUX125" s="43"/>
      <c r="WUY125" s="43"/>
      <c r="WUZ125" s="43"/>
      <c r="WVA125" s="43"/>
      <c r="WVB125" s="43"/>
      <c r="WVC125" s="43"/>
      <c r="WVD125" s="43"/>
      <c r="WVE125" s="43"/>
      <c r="WVF125" s="43"/>
      <c r="WVG125" s="43"/>
      <c r="WVH125" s="43"/>
      <c r="WVI125" s="43"/>
      <c r="WVJ125" s="43"/>
      <c r="WVK125" s="43"/>
      <c r="WVL125" s="43"/>
      <c r="WVM125" s="43"/>
      <c r="WVN125" s="43"/>
      <c r="WVO125" s="43"/>
      <c r="WVP125" s="43"/>
      <c r="WVQ125" s="43"/>
      <c r="WVR125" s="43"/>
      <c r="WVS125" s="43"/>
      <c r="WVT125" s="43"/>
      <c r="WVU125" s="43"/>
      <c r="WVV125" s="43"/>
      <c r="WVW125" s="43"/>
      <c r="WVX125" s="43"/>
      <c r="WVY125" s="43"/>
      <c r="WVZ125" s="43"/>
      <c r="WWA125" s="43"/>
      <c r="WWB125" s="43"/>
      <c r="WWC125" s="43"/>
      <c r="WWD125" s="43"/>
      <c r="WWE125" s="43"/>
      <c r="WWF125" s="43"/>
      <c r="WWG125" s="43"/>
      <c r="WWH125" s="43"/>
      <c r="WWI125" s="43"/>
      <c r="WWJ125" s="43"/>
      <c r="WWK125" s="43"/>
      <c r="WWL125" s="43"/>
      <c r="WWM125" s="43"/>
      <c r="WWN125" s="43"/>
      <c r="WWO125" s="43"/>
      <c r="WWP125" s="43"/>
      <c r="WWQ125" s="43"/>
      <c r="WWR125" s="43"/>
      <c r="WWS125" s="43"/>
      <c r="WWT125" s="43"/>
      <c r="WWU125" s="43"/>
      <c r="WWV125" s="43"/>
      <c r="WWW125" s="43"/>
      <c r="WWX125" s="43"/>
      <c r="WWY125" s="43"/>
      <c r="WWZ125" s="43"/>
      <c r="WXA125" s="43"/>
      <c r="WXB125" s="43"/>
      <c r="WXC125" s="43"/>
      <c r="WXD125" s="43"/>
      <c r="WXE125" s="43"/>
      <c r="WXF125" s="43"/>
      <c r="WXG125" s="43"/>
      <c r="WXH125" s="43"/>
      <c r="WXI125" s="43"/>
      <c r="WXJ125" s="43"/>
      <c r="WXK125" s="43"/>
      <c r="WXL125" s="43"/>
      <c r="WXM125" s="43"/>
      <c r="WXN125" s="43"/>
      <c r="WXO125" s="43"/>
      <c r="WXP125" s="43"/>
      <c r="WXQ125" s="43"/>
      <c r="WXR125" s="43"/>
      <c r="WXS125" s="43"/>
      <c r="WXT125" s="43"/>
      <c r="WXU125" s="43"/>
      <c r="WXV125" s="43"/>
      <c r="WXW125" s="43"/>
      <c r="WXX125" s="43"/>
      <c r="WXY125" s="43"/>
      <c r="WXZ125" s="43"/>
      <c r="WYA125" s="43"/>
      <c r="WYB125" s="43"/>
      <c r="WYC125" s="43"/>
      <c r="WYD125" s="43"/>
      <c r="WYE125" s="43"/>
      <c r="WYF125" s="43"/>
      <c r="WYG125" s="43"/>
      <c r="WYH125" s="43"/>
      <c r="WYI125" s="43"/>
      <c r="WYJ125" s="43"/>
      <c r="WYK125" s="43"/>
      <c r="WYL125" s="43"/>
      <c r="WYM125" s="43"/>
      <c r="WYN125" s="43"/>
      <c r="WYO125" s="43"/>
      <c r="WYP125" s="43"/>
      <c r="WYQ125" s="43"/>
      <c r="WYR125" s="43"/>
      <c r="WYS125" s="43"/>
      <c r="WYT125" s="43"/>
      <c r="WYU125" s="43"/>
      <c r="WYV125" s="43"/>
      <c r="WYW125" s="43"/>
      <c r="WYX125" s="43"/>
      <c r="WYY125" s="43"/>
      <c r="WYZ125" s="43"/>
      <c r="WZA125" s="43"/>
      <c r="WZB125" s="43"/>
      <c r="WZC125" s="43"/>
      <c r="WZD125" s="43"/>
      <c r="WZE125" s="43"/>
      <c r="WZF125" s="43"/>
      <c r="WZG125" s="43"/>
      <c r="WZH125" s="43"/>
      <c r="WZI125" s="43"/>
      <c r="WZJ125" s="43"/>
      <c r="WZK125" s="43"/>
      <c r="WZL125" s="43"/>
      <c r="WZM125" s="43"/>
      <c r="WZN125" s="43"/>
      <c r="WZO125" s="43"/>
      <c r="WZP125" s="43"/>
      <c r="WZQ125" s="43"/>
      <c r="WZR125" s="43"/>
      <c r="WZS125" s="43"/>
      <c r="WZT125" s="43"/>
      <c r="WZU125" s="43"/>
      <c r="WZV125" s="43"/>
      <c r="WZW125" s="43"/>
      <c r="WZX125" s="43"/>
      <c r="WZY125" s="43"/>
      <c r="WZZ125" s="43"/>
      <c r="XAA125" s="43"/>
      <c r="XAB125" s="43"/>
      <c r="XAC125" s="43"/>
      <c r="XAD125" s="43"/>
      <c r="XAE125" s="43"/>
      <c r="XAF125" s="43"/>
      <c r="XAG125" s="43"/>
      <c r="XAH125" s="43"/>
      <c r="XAI125" s="43"/>
      <c r="XAJ125" s="43"/>
      <c r="XAK125" s="43"/>
      <c r="XAL125" s="43"/>
      <c r="XAM125" s="43"/>
      <c r="XAN125" s="43"/>
      <c r="XAO125" s="43"/>
      <c r="XAP125" s="43"/>
      <c r="XAQ125" s="43"/>
      <c r="XAR125" s="43"/>
      <c r="XAS125" s="43"/>
      <c r="XAT125" s="43"/>
      <c r="XAU125" s="43"/>
      <c r="XAV125" s="43"/>
      <c r="XAW125" s="43"/>
      <c r="XAX125" s="43"/>
      <c r="XAY125" s="43"/>
      <c r="XAZ125" s="43"/>
      <c r="XBA125" s="43"/>
      <c r="XBB125" s="43"/>
      <c r="XBC125" s="43"/>
      <c r="XBD125" s="43"/>
      <c r="XBE125" s="43"/>
      <c r="XBF125" s="43"/>
      <c r="XBG125" s="43"/>
      <c r="XBH125" s="43"/>
      <c r="XBI125" s="43"/>
      <c r="XBJ125" s="43"/>
      <c r="XBK125" s="43"/>
      <c r="XBL125" s="43"/>
      <c r="XBM125" s="43"/>
      <c r="XBN125" s="43"/>
      <c r="XBO125" s="43"/>
      <c r="XBP125" s="43"/>
      <c r="XBQ125" s="43"/>
      <c r="XBR125" s="43"/>
      <c r="XBS125" s="43"/>
      <c r="XBT125" s="43"/>
      <c r="XBU125" s="43"/>
      <c r="XBV125" s="43"/>
      <c r="XBW125" s="43"/>
      <c r="XBX125" s="43"/>
      <c r="XBY125" s="43"/>
      <c r="XBZ125" s="43"/>
      <c r="XCA125" s="43"/>
      <c r="XCB125" s="43"/>
      <c r="XCC125" s="43"/>
      <c r="XCD125" s="43"/>
      <c r="XCE125" s="43"/>
      <c r="XCF125" s="43"/>
      <c r="XCG125" s="43"/>
      <c r="XCH125" s="43"/>
      <c r="XCI125" s="43"/>
      <c r="XCJ125" s="43"/>
      <c r="XCK125" s="43"/>
      <c r="XCL125" s="43"/>
      <c r="XCM125" s="43"/>
      <c r="XCN125" s="43"/>
      <c r="XCO125" s="43"/>
      <c r="XCP125" s="43"/>
      <c r="XCQ125" s="43"/>
      <c r="XCR125" s="43"/>
      <c r="XCS125" s="43"/>
      <c r="XCT125" s="43"/>
      <c r="XCU125" s="43"/>
      <c r="XCV125" s="43"/>
      <c r="XCW125" s="43"/>
      <c r="XCX125" s="43"/>
      <c r="XCY125" s="43"/>
      <c r="XCZ125" s="43"/>
      <c r="XDA125" s="43"/>
      <c r="XDB125" s="43"/>
      <c r="XDC125" s="43"/>
      <c r="XDD125" s="43"/>
      <c r="XDE125" s="43"/>
      <c r="XDF125" s="43"/>
      <c r="XDG125" s="43"/>
      <c r="XDH125" s="43"/>
      <c r="XDI125" s="43"/>
      <c r="XDJ125" s="43"/>
      <c r="XDK125" s="43"/>
      <c r="XDL125" s="43"/>
      <c r="XDM125" s="43"/>
      <c r="XDN125" s="43"/>
      <c r="XDO125" s="43"/>
      <c r="XDP125" s="43"/>
      <c r="XDQ125" s="43"/>
      <c r="XDR125" s="43"/>
      <c r="XDS125" s="43"/>
      <c r="XDT125" s="43"/>
      <c r="XDU125" s="43"/>
      <c r="XDV125" s="43"/>
      <c r="XDW125" s="43"/>
      <c r="XDX125" s="43"/>
      <c r="XDY125" s="43"/>
      <c r="XDZ125" s="43"/>
      <c r="XEA125" s="43"/>
      <c r="XEB125" s="43"/>
      <c r="XEC125" s="43"/>
      <c r="XED125" s="43"/>
      <c r="XEE125" s="43"/>
      <c r="XEF125" s="43"/>
      <c r="XEG125" s="43"/>
      <c r="XEH125" s="43"/>
      <c r="XEI125" s="43"/>
      <c r="XEJ125" s="43"/>
    </row>
    <row r="126" spans="1:16364" ht="12" customHeight="1" x14ac:dyDescent="0.3"/>
    <row r="127" spans="1:16364" ht="12" customHeight="1" x14ac:dyDescent="0.3"/>
  </sheetData>
  <mergeCells count="1">
    <mergeCell ref="A3:C3"/>
  </mergeCells>
  <hyperlinks>
    <hyperlink ref="A3" location="Contents!A1" display="contents" xr:uid="{EB13FDA4-552D-4174-B687-2245862620CE}"/>
  </hyperlink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7D0352-E320-4345-BB70-C4F7D300D046}">
  <sheetPr>
    <tabColor rgb="FF003B5C"/>
  </sheetPr>
  <dimension ref="A1:XFC62"/>
  <sheetViews>
    <sheetView showGridLines="0" workbookViewId="0"/>
  </sheetViews>
  <sheetFormatPr defaultColWidth="0" defaultRowHeight="12" customHeight="1" zeroHeight="1" x14ac:dyDescent="0.3"/>
  <cols>
    <col min="1" max="4" width="2.6640625" style="3" customWidth="1"/>
    <col min="5" max="5" width="58.109375" style="3" bestFit="1" customWidth="1"/>
    <col min="6" max="6" width="2.6640625" style="3" customWidth="1"/>
    <col min="7" max="7" width="8.88671875" style="3" customWidth="1"/>
    <col min="8" max="8" width="2.6640625" style="3" customWidth="1"/>
    <col min="9" max="18" width="12.6640625" style="3" customWidth="1"/>
    <col min="19" max="19" width="2.6640625" style="7" customWidth="1"/>
    <col min="20" max="45" width="8.88671875" style="7" hidden="1" customWidth="1"/>
    <col min="46" max="16383" width="8.88671875" style="7" hidden="1"/>
    <col min="16384" max="16384" width="2.109375" style="7" hidden="1"/>
  </cols>
  <sheetData>
    <row r="1" spans="1:24" s="58" customFormat="1" ht="18.75" customHeight="1" x14ac:dyDescent="0.35">
      <c r="A1" s="81" t="str">
        <f>'Contract Information'!E8&amp;" Bus Contract Tender Price Template"</f>
        <v>[PTA Name] Bus Contract Tender Price Template</v>
      </c>
      <c r="B1" s="56"/>
      <c r="C1" s="57"/>
      <c r="D1" s="57"/>
      <c r="E1" s="57"/>
      <c r="F1" s="57"/>
      <c r="G1" s="57"/>
      <c r="H1" s="57"/>
      <c r="I1" s="57"/>
      <c r="J1" s="57"/>
      <c r="K1" s="57"/>
      <c r="L1" s="57"/>
      <c r="M1" s="57"/>
      <c r="N1" s="57"/>
      <c r="O1" s="57"/>
      <c r="P1" s="57"/>
      <c r="Q1" s="57"/>
      <c r="R1" s="57"/>
    </row>
    <row r="2" spans="1:24" ht="15" customHeight="1" x14ac:dyDescent="0.3">
      <c r="A2" s="15" t="str">
        <f ca="1">IFERROR(MID(CELL("filename",A1),FIND("]",CELL("filename",A1))+1,255),"&lt; Save workbook to show tab name &gt;")</f>
        <v>Other Operating Costs</v>
      </c>
      <c r="B2" s="13"/>
      <c r="C2" s="1"/>
      <c r="D2" s="1"/>
      <c r="E2" s="1"/>
      <c r="F2" s="1"/>
      <c r="G2" s="1"/>
      <c r="H2" s="1"/>
      <c r="I2" s="1"/>
      <c r="J2" s="1"/>
      <c r="K2" s="1"/>
      <c r="L2" s="1"/>
      <c r="M2" s="1"/>
      <c r="N2" s="1"/>
      <c r="O2" s="1"/>
      <c r="P2" s="1"/>
      <c r="Q2" s="1"/>
      <c r="R2" s="1"/>
    </row>
    <row r="3" spans="1:24" ht="12" customHeight="1" x14ac:dyDescent="0.3">
      <c r="A3" s="209" t="s">
        <v>257</v>
      </c>
      <c r="B3" s="209"/>
      <c r="C3" s="209"/>
      <c r="D3" s="1"/>
      <c r="E3" s="1"/>
      <c r="F3" s="1"/>
      <c r="G3" s="8"/>
      <c r="H3" s="8"/>
      <c r="I3" s="9"/>
      <c r="J3" s="35">
        <f>Time!J14</f>
        <v>45839</v>
      </c>
      <c r="K3" s="35">
        <f>Time!K14</f>
        <v>46204</v>
      </c>
      <c r="L3" s="35">
        <f>Time!L14</f>
        <v>46569</v>
      </c>
      <c r="M3" s="35">
        <f>Time!M14</f>
        <v>46935</v>
      </c>
      <c r="N3" s="35">
        <f>Time!N14</f>
        <v>47300</v>
      </c>
      <c r="O3" s="35">
        <f>Time!O14</f>
        <v>47665</v>
      </c>
      <c r="P3" s="35">
        <f>Time!P14</f>
        <v>48030</v>
      </c>
      <c r="Q3" s="35">
        <f>Time!Q14</f>
        <v>48396</v>
      </c>
      <c r="R3" s="35">
        <f>Time!R14</f>
        <v>48761</v>
      </c>
      <c r="S3" s="10"/>
      <c r="T3" s="10"/>
      <c r="U3" s="10"/>
      <c r="V3" s="10"/>
      <c r="W3" s="10"/>
      <c r="X3" s="10"/>
    </row>
    <row r="4" spans="1:24" ht="12" customHeight="1" x14ac:dyDescent="0.3">
      <c r="A4" s="1"/>
      <c r="B4" s="1"/>
      <c r="C4" s="1"/>
      <c r="D4" s="1"/>
      <c r="E4" s="1"/>
      <c r="F4" s="1"/>
      <c r="G4" s="11" t="s">
        <v>4</v>
      </c>
      <c r="H4" s="8"/>
      <c r="I4" s="9"/>
      <c r="J4" s="35">
        <f>Time!J15</f>
        <v>46203</v>
      </c>
      <c r="K4" s="35">
        <f>Time!K15</f>
        <v>46568</v>
      </c>
      <c r="L4" s="35">
        <f>Time!L15</f>
        <v>46934</v>
      </c>
      <c r="M4" s="35">
        <f>Time!M15</f>
        <v>47299</v>
      </c>
      <c r="N4" s="35">
        <f>Time!N15</f>
        <v>47664</v>
      </c>
      <c r="O4" s="35">
        <f>Time!O15</f>
        <v>48029</v>
      </c>
      <c r="P4" s="35">
        <f>Time!P15</f>
        <v>48395</v>
      </c>
      <c r="Q4" s="35">
        <f>Time!Q15</f>
        <v>48760</v>
      </c>
      <c r="R4" s="35">
        <f>Time!R15</f>
        <v>49125</v>
      </c>
      <c r="S4" s="10"/>
      <c r="T4" s="10"/>
      <c r="U4" s="10"/>
      <c r="V4" s="10"/>
      <c r="W4" s="10"/>
      <c r="X4" s="10"/>
    </row>
    <row r="5" spans="1:24" ht="12" customHeight="1" x14ac:dyDescent="0.3"/>
    <row r="6" spans="1:24" s="19" customFormat="1" ht="12" customHeight="1" x14ac:dyDescent="0.3">
      <c r="A6" s="17"/>
      <c r="B6" s="47" t="s">
        <v>15</v>
      </c>
      <c r="C6" s="82"/>
      <c r="D6" s="83"/>
      <c r="E6" s="83"/>
      <c r="F6" s="83"/>
      <c r="G6" s="83"/>
      <c r="H6" s="83"/>
      <c r="I6" s="83"/>
      <c r="J6" s="83"/>
      <c r="K6" s="83"/>
      <c r="L6" s="83"/>
      <c r="M6" s="83"/>
      <c r="N6" s="83"/>
      <c r="O6" s="83"/>
      <c r="P6" s="83"/>
      <c r="Q6" s="83"/>
      <c r="R6" s="83"/>
    </row>
    <row r="7" spans="1:24" ht="12" customHeight="1" x14ac:dyDescent="0.3">
      <c r="B7" s="59"/>
      <c r="C7" s="66"/>
      <c r="D7" s="73"/>
      <c r="E7" s="74"/>
      <c r="F7" s="74"/>
      <c r="G7" s="75"/>
      <c r="H7" s="74"/>
      <c r="I7" s="74"/>
      <c r="J7" s="76"/>
      <c r="K7" s="76"/>
      <c r="L7" s="76"/>
      <c r="M7" s="76"/>
      <c r="N7" s="76"/>
      <c r="O7" s="76"/>
      <c r="P7" s="76"/>
      <c r="Q7" s="76"/>
      <c r="R7" s="76"/>
    </row>
    <row r="8" spans="1:24" s="20" customFormat="1" ht="12" customHeight="1" x14ac:dyDescent="0.25">
      <c r="A8" s="6"/>
      <c r="B8" s="59"/>
      <c r="C8" s="60" t="s">
        <v>308</v>
      </c>
      <c r="D8" s="59"/>
      <c r="E8" s="59"/>
      <c r="F8" s="59"/>
      <c r="G8" s="62" t="s">
        <v>12</v>
      </c>
      <c r="H8" s="59"/>
      <c r="I8" s="59"/>
      <c r="J8" s="64"/>
      <c r="K8" s="64"/>
      <c r="L8" s="64"/>
      <c r="M8" s="64"/>
      <c r="N8" s="64"/>
      <c r="O8" s="64"/>
      <c r="P8" s="64"/>
      <c r="Q8" s="64"/>
      <c r="R8" s="64"/>
    </row>
    <row r="9" spans="1:24" s="20" customFormat="1" ht="12" customHeight="1" x14ac:dyDescent="0.25">
      <c r="A9" s="6"/>
      <c r="B9" s="59"/>
      <c r="C9" s="60" t="s">
        <v>310</v>
      </c>
      <c r="D9" s="59"/>
      <c r="E9" s="59"/>
      <c r="F9" s="59"/>
      <c r="G9" s="62" t="s">
        <v>12</v>
      </c>
      <c r="H9" s="59"/>
      <c r="I9" s="59"/>
      <c r="J9" s="64"/>
      <c r="K9" s="64"/>
      <c r="L9" s="64"/>
      <c r="M9" s="64"/>
      <c r="N9" s="64"/>
      <c r="O9" s="64"/>
      <c r="P9" s="64"/>
      <c r="Q9" s="64"/>
      <c r="R9" s="64"/>
    </row>
    <row r="10" spans="1:24" s="20" customFormat="1" ht="12" customHeight="1" x14ac:dyDescent="0.25">
      <c r="A10" s="6"/>
      <c r="B10" s="59"/>
      <c r="C10" s="60" t="s">
        <v>433</v>
      </c>
      <c r="D10" s="59"/>
      <c r="E10" s="59"/>
      <c r="F10" s="59"/>
      <c r="G10" s="62" t="s">
        <v>12</v>
      </c>
      <c r="H10" s="59"/>
      <c r="I10" s="59"/>
      <c r="J10" s="64"/>
      <c r="K10" s="64"/>
      <c r="L10" s="64"/>
      <c r="M10" s="64"/>
      <c r="N10" s="64"/>
      <c r="O10" s="64"/>
      <c r="P10" s="64"/>
      <c r="Q10" s="64"/>
      <c r="R10" s="64"/>
    </row>
    <row r="11" spans="1:24" ht="12" customHeight="1" x14ac:dyDescent="0.3">
      <c r="B11" s="59"/>
      <c r="C11" s="84" t="s">
        <v>354</v>
      </c>
      <c r="D11" s="61"/>
      <c r="E11" s="68"/>
      <c r="F11" s="68"/>
      <c r="G11" s="63" t="s">
        <v>12</v>
      </c>
      <c r="H11" s="68"/>
      <c r="I11" s="68"/>
      <c r="J11" s="65">
        <f>SUM(J8:J10)</f>
        <v>0</v>
      </c>
      <c r="K11" s="65">
        <f t="shared" ref="K11:R11" si="0">SUM(K8:K10)</f>
        <v>0</v>
      </c>
      <c r="L11" s="65">
        <f t="shared" si="0"/>
        <v>0</v>
      </c>
      <c r="M11" s="65">
        <f t="shared" si="0"/>
        <v>0</v>
      </c>
      <c r="N11" s="65">
        <f t="shared" si="0"/>
        <v>0</v>
      </c>
      <c r="O11" s="65">
        <f t="shared" si="0"/>
        <v>0</v>
      </c>
      <c r="P11" s="65">
        <f t="shared" si="0"/>
        <v>0</v>
      </c>
      <c r="Q11" s="65">
        <f t="shared" si="0"/>
        <v>0</v>
      </c>
      <c r="R11" s="65">
        <f t="shared" si="0"/>
        <v>0</v>
      </c>
    </row>
    <row r="12" spans="1:24" s="20" customFormat="1" ht="12" customHeight="1" x14ac:dyDescent="0.25">
      <c r="A12" s="6"/>
      <c r="B12" s="59"/>
      <c r="C12" s="60"/>
      <c r="D12" s="59"/>
      <c r="E12" s="59"/>
      <c r="F12" s="59"/>
      <c r="G12" s="62"/>
      <c r="H12" s="59"/>
      <c r="I12" s="59"/>
      <c r="J12" s="59"/>
      <c r="K12" s="59"/>
      <c r="L12" s="59"/>
      <c r="M12" s="59"/>
      <c r="N12" s="59"/>
      <c r="O12" s="59"/>
      <c r="P12" s="59"/>
      <c r="Q12" s="59"/>
      <c r="R12" s="59"/>
      <c r="S12" s="6"/>
    </row>
    <row r="13" spans="1:24" s="20" customFormat="1" ht="12" customHeight="1" x14ac:dyDescent="0.25">
      <c r="A13" s="6"/>
      <c r="B13" s="59"/>
      <c r="C13" s="60" t="s">
        <v>309</v>
      </c>
      <c r="D13" s="59"/>
      <c r="E13" s="59"/>
      <c r="F13" s="59"/>
      <c r="G13" s="62" t="s">
        <v>272</v>
      </c>
      <c r="H13" s="59"/>
      <c r="I13" s="59"/>
      <c r="J13" s="64"/>
      <c r="K13" s="64"/>
      <c r="L13" s="64"/>
      <c r="M13" s="64"/>
      <c r="N13" s="64"/>
      <c r="O13" s="64"/>
      <c r="P13" s="64"/>
      <c r="Q13" s="64"/>
      <c r="R13" s="64"/>
    </row>
    <row r="14" spans="1:24" s="20" customFormat="1" ht="12" customHeight="1" x14ac:dyDescent="0.25">
      <c r="A14" s="6"/>
      <c r="B14" s="59"/>
      <c r="C14" s="60" t="s">
        <v>311</v>
      </c>
      <c r="D14" s="59"/>
      <c r="E14" s="59"/>
      <c r="F14" s="59"/>
      <c r="G14" s="62" t="s">
        <v>272</v>
      </c>
      <c r="H14" s="59"/>
      <c r="I14" s="59"/>
      <c r="J14" s="64"/>
      <c r="K14" s="64"/>
      <c r="L14" s="64"/>
      <c r="M14" s="64"/>
      <c r="N14" s="64"/>
      <c r="O14" s="64"/>
      <c r="P14" s="64"/>
      <c r="Q14" s="64"/>
      <c r="R14" s="64"/>
    </row>
    <row r="15" spans="1:24" s="20" customFormat="1" ht="12" customHeight="1" x14ac:dyDescent="0.25">
      <c r="A15" s="6"/>
      <c r="B15" s="59"/>
      <c r="C15" s="60" t="s">
        <v>434</v>
      </c>
      <c r="D15" s="59"/>
      <c r="E15" s="59"/>
      <c r="F15" s="59"/>
      <c r="G15" s="62" t="s">
        <v>272</v>
      </c>
      <c r="H15" s="59"/>
      <c r="I15" s="59"/>
      <c r="J15" s="64"/>
      <c r="K15" s="64"/>
      <c r="L15" s="64"/>
      <c r="M15" s="64"/>
      <c r="N15" s="64"/>
      <c r="O15" s="64"/>
      <c r="P15" s="64"/>
      <c r="Q15" s="64"/>
      <c r="R15" s="64"/>
    </row>
    <row r="16" spans="1:24" ht="12" customHeight="1" x14ac:dyDescent="0.3">
      <c r="B16" s="59"/>
      <c r="C16" s="66"/>
      <c r="D16" s="73"/>
      <c r="E16" s="74"/>
      <c r="F16" s="74"/>
      <c r="G16" s="75"/>
      <c r="H16" s="74"/>
      <c r="I16" s="74"/>
      <c r="J16" s="76"/>
      <c r="K16" s="76"/>
      <c r="L16" s="76"/>
      <c r="M16" s="76"/>
      <c r="N16" s="76"/>
      <c r="O16" s="76"/>
      <c r="P16" s="76"/>
      <c r="Q16" s="76"/>
      <c r="R16" s="76"/>
    </row>
    <row r="17" spans="1:18" s="20" customFormat="1" ht="12" customHeight="1" x14ac:dyDescent="0.25">
      <c r="A17" s="6"/>
      <c r="B17" s="59"/>
      <c r="C17" s="60" t="s">
        <v>312</v>
      </c>
      <c r="D17" s="59"/>
      <c r="E17" s="59"/>
      <c r="F17" s="59"/>
      <c r="G17" s="62" t="s">
        <v>14</v>
      </c>
      <c r="H17" s="59"/>
      <c r="I17" s="59"/>
      <c r="J17" s="64"/>
      <c r="K17" s="64"/>
      <c r="L17" s="64"/>
      <c r="M17" s="64"/>
      <c r="N17" s="64"/>
      <c r="O17" s="64"/>
      <c r="P17" s="64"/>
      <c r="Q17" s="64"/>
      <c r="R17" s="64"/>
    </row>
    <row r="18" spans="1:18" s="20" customFormat="1" ht="12" customHeight="1" x14ac:dyDescent="0.25">
      <c r="A18" s="6"/>
      <c r="B18" s="59"/>
      <c r="C18" s="60" t="s">
        <v>313</v>
      </c>
      <c r="D18" s="59"/>
      <c r="E18" s="59"/>
      <c r="F18" s="59"/>
      <c r="G18" s="62" t="s">
        <v>14</v>
      </c>
      <c r="H18" s="59"/>
      <c r="I18" s="59"/>
      <c r="J18" s="64"/>
      <c r="K18" s="64"/>
      <c r="L18" s="64"/>
      <c r="M18" s="64"/>
      <c r="N18" s="64"/>
      <c r="O18" s="64"/>
      <c r="P18" s="64"/>
      <c r="Q18" s="64"/>
      <c r="R18" s="64"/>
    </row>
    <row r="19" spans="1:18" ht="12" customHeight="1" x14ac:dyDescent="0.3">
      <c r="B19" s="59"/>
      <c r="C19" s="84" t="s">
        <v>314</v>
      </c>
      <c r="D19" s="61"/>
      <c r="E19" s="68"/>
      <c r="F19" s="68"/>
      <c r="G19" s="63" t="s">
        <v>14</v>
      </c>
      <c r="H19" s="68"/>
      <c r="I19" s="68"/>
      <c r="J19" s="65">
        <f t="shared" ref="J19:R19" si="1">SUM(J17:J18)</f>
        <v>0</v>
      </c>
      <c r="K19" s="65">
        <f t="shared" si="1"/>
        <v>0</v>
      </c>
      <c r="L19" s="65">
        <f t="shared" si="1"/>
        <v>0</v>
      </c>
      <c r="M19" s="65">
        <f t="shared" si="1"/>
        <v>0</v>
      </c>
      <c r="N19" s="65">
        <f t="shared" si="1"/>
        <v>0</v>
      </c>
      <c r="O19" s="65">
        <f t="shared" si="1"/>
        <v>0</v>
      </c>
      <c r="P19" s="65">
        <f t="shared" si="1"/>
        <v>0</v>
      </c>
      <c r="Q19" s="65">
        <f t="shared" si="1"/>
        <v>0</v>
      </c>
      <c r="R19" s="65">
        <f t="shared" si="1"/>
        <v>0</v>
      </c>
    </row>
    <row r="20" spans="1:18" ht="12" customHeight="1" x14ac:dyDescent="0.3">
      <c r="B20" s="59"/>
      <c r="C20" s="66"/>
      <c r="D20" s="73"/>
      <c r="E20" s="74"/>
      <c r="F20" s="74"/>
      <c r="G20" s="75"/>
      <c r="H20" s="74"/>
      <c r="I20" s="74"/>
      <c r="J20" s="76"/>
      <c r="K20" s="76"/>
      <c r="L20" s="76"/>
      <c r="M20" s="76"/>
      <c r="N20" s="76"/>
      <c r="O20" s="76"/>
      <c r="P20" s="76"/>
      <c r="Q20" s="76"/>
      <c r="R20" s="76"/>
    </row>
    <row r="21" spans="1:18" s="19" customFormat="1" ht="12" customHeight="1" x14ac:dyDescent="0.3">
      <c r="A21" s="17"/>
      <c r="B21" s="47" t="s">
        <v>906</v>
      </c>
      <c r="C21" s="82"/>
      <c r="D21" s="83"/>
      <c r="E21" s="83"/>
      <c r="F21" s="83"/>
      <c r="G21" s="83"/>
      <c r="H21" s="83"/>
      <c r="I21" s="83"/>
      <c r="J21" s="83"/>
      <c r="K21" s="83"/>
      <c r="L21" s="83"/>
      <c r="M21" s="83"/>
      <c r="N21" s="83"/>
      <c r="O21" s="83"/>
      <c r="P21" s="83"/>
      <c r="Q21" s="83"/>
      <c r="R21" s="83"/>
    </row>
    <row r="22" spans="1:18" ht="12" customHeight="1" x14ac:dyDescent="0.3">
      <c r="B22" s="59"/>
      <c r="C22" s="66"/>
      <c r="D22" s="73"/>
      <c r="E22" s="74"/>
      <c r="F22" s="74"/>
      <c r="G22" s="75"/>
      <c r="H22" s="74"/>
      <c r="I22" s="74"/>
      <c r="J22" s="76"/>
      <c r="K22" s="76"/>
      <c r="L22" s="76"/>
      <c r="M22" s="76"/>
      <c r="N22" s="76"/>
      <c r="O22" s="76"/>
      <c r="P22" s="76"/>
      <c r="Q22" s="76"/>
      <c r="R22" s="76"/>
    </row>
    <row r="23" spans="1:18" s="20" customFormat="1" ht="12" customHeight="1" x14ac:dyDescent="0.25">
      <c r="A23" s="6"/>
      <c r="B23" s="59"/>
      <c r="C23" s="60" t="s">
        <v>315</v>
      </c>
      <c r="D23" s="59"/>
      <c r="E23" s="59"/>
      <c r="F23" s="59"/>
      <c r="G23" s="62" t="s">
        <v>12</v>
      </c>
      <c r="H23" s="59"/>
      <c r="I23" s="59"/>
      <c r="J23" s="64"/>
      <c r="K23" s="64"/>
      <c r="L23" s="64"/>
      <c r="M23" s="64"/>
      <c r="N23" s="64"/>
      <c r="O23" s="64"/>
      <c r="P23" s="64"/>
      <c r="Q23" s="64"/>
      <c r="R23" s="64"/>
    </row>
    <row r="24" spans="1:18" s="20" customFormat="1" ht="12" customHeight="1" x14ac:dyDescent="0.25">
      <c r="A24" s="6"/>
      <c r="B24" s="59"/>
      <c r="C24" s="60" t="s">
        <v>316</v>
      </c>
      <c r="D24" s="59"/>
      <c r="E24" s="59"/>
      <c r="F24" s="59"/>
      <c r="G24" s="62" t="s">
        <v>273</v>
      </c>
      <c r="H24" s="59"/>
      <c r="I24" s="59"/>
      <c r="J24" s="64"/>
      <c r="K24" s="64"/>
      <c r="L24" s="64"/>
      <c r="M24" s="64"/>
      <c r="N24" s="64"/>
      <c r="O24" s="64"/>
      <c r="P24" s="64"/>
      <c r="Q24" s="64"/>
      <c r="R24" s="64"/>
    </row>
    <row r="25" spans="1:18" ht="12" customHeight="1" x14ac:dyDescent="0.3">
      <c r="B25" s="71"/>
      <c r="C25" s="71"/>
      <c r="D25" s="71"/>
      <c r="E25" s="71"/>
      <c r="F25" s="71"/>
      <c r="G25" s="71"/>
      <c r="H25" s="71"/>
      <c r="I25" s="71"/>
      <c r="J25" s="71"/>
      <c r="K25" s="71"/>
      <c r="L25" s="71"/>
      <c r="M25" s="71"/>
      <c r="N25" s="71"/>
      <c r="O25" s="71"/>
      <c r="P25" s="71"/>
      <c r="Q25" s="71"/>
      <c r="R25" s="71"/>
    </row>
    <row r="26" spans="1:18" s="20" customFormat="1" ht="12" customHeight="1" x14ac:dyDescent="0.25">
      <c r="A26" s="6"/>
      <c r="B26" s="59"/>
      <c r="C26" s="60" t="s">
        <v>312</v>
      </c>
      <c r="D26" s="59"/>
      <c r="E26" s="59"/>
      <c r="F26" s="59"/>
      <c r="G26" s="62" t="s">
        <v>14</v>
      </c>
      <c r="H26" s="59"/>
      <c r="I26" s="59"/>
      <c r="J26" s="64"/>
      <c r="K26" s="64"/>
      <c r="L26" s="64"/>
      <c r="M26" s="64"/>
      <c r="N26" s="64"/>
      <c r="O26" s="64"/>
      <c r="P26" s="64"/>
      <c r="Q26" s="64"/>
      <c r="R26" s="64"/>
    </row>
    <row r="27" spans="1:18" s="20" customFormat="1" ht="12" customHeight="1" x14ac:dyDescent="0.25">
      <c r="A27" s="6"/>
      <c r="B27" s="59"/>
      <c r="C27" s="60" t="s">
        <v>313</v>
      </c>
      <c r="D27" s="59"/>
      <c r="E27" s="59"/>
      <c r="F27" s="59"/>
      <c r="G27" s="62" t="s">
        <v>14</v>
      </c>
      <c r="H27" s="59"/>
      <c r="I27" s="59"/>
      <c r="J27" s="64"/>
      <c r="K27" s="64"/>
      <c r="L27" s="64"/>
      <c r="M27" s="64"/>
      <c r="N27" s="64"/>
      <c r="O27" s="64"/>
      <c r="P27" s="64"/>
      <c r="Q27" s="64"/>
      <c r="R27" s="64"/>
    </row>
    <row r="28" spans="1:18" ht="12" customHeight="1" x14ac:dyDescent="0.3">
      <c r="B28" s="59"/>
      <c r="C28" s="84" t="s">
        <v>317</v>
      </c>
      <c r="D28" s="61"/>
      <c r="E28" s="68"/>
      <c r="F28" s="68"/>
      <c r="G28" s="63" t="s">
        <v>14</v>
      </c>
      <c r="H28" s="68"/>
      <c r="I28" s="68"/>
      <c r="J28" s="65">
        <f t="shared" ref="J28:R28" si="2">SUM(J26:J27)</f>
        <v>0</v>
      </c>
      <c r="K28" s="65">
        <f t="shared" si="2"/>
        <v>0</v>
      </c>
      <c r="L28" s="65">
        <f t="shared" si="2"/>
        <v>0</v>
      </c>
      <c r="M28" s="65">
        <f t="shared" si="2"/>
        <v>0</v>
      </c>
      <c r="N28" s="65">
        <f t="shared" si="2"/>
        <v>0</v>
      </c>
      <c r="O28" s="65">
        <f t="shared" si="2"/>
        <v>0</v>
      </c>
      <c r="P28" s="65">
        <f t="shared" si="2"/>
        <v>0</v>
      </c>
      <c r="Q28" s="65">
        <f t="shared" si="2"/>
        <v>0</v>
      </c>
      <c r="R28" s="65">
        <f t="shared" si="2"/>
        <v>0</v>
      </c>
    </row>
    <row r="29" spans="1:18" ht="12" customHeight="1" x14ac:dyDescent="0.3">
      <c r="B29" s="59"/>
      <c r="C29" s="77"/>
      <c r="D29" s="73"/>
      <c r="E29" s="74"/>
      <c r="F29" s="74"/>
      <c r="G29" s="75"/>
      <c r="H29" s="74"/>
      <c r="I29" s="74"/>
      <c r="J29" s="76"/>
      <c r="K29" s="76"/>
      <c r="L29" s="76"/>
      <c r="M29" s="76"/>
      <c r="N29" s="76"/>
      <c r="O29" s="76"/>
      <c r="P29" s="76"/>
      <c r="Q29" s="76"/>
      <c r="R29" s="76"/>
    </row>
    <row r="30" spans="1:18" s="19" customFormat="1" ht="12" customHeight="1" x14ac:dyDescent="0.3">
      <c r="A30" s="17"/>
      <c r="B30" s="47" t="s">
        <v>264</v>
      </c>
      <c r="C30" s="82"/>
      <c r="D30" s="83"/>
      <c r="E30" s="83"/>
      <c r="F30" s="83"/>
      <c r="G30" s="83"/>
      <c r="H30" s="83"/>
      <c r="I30" s="83"/>
      <c r="J30" s="83"/>
      <c r="K30" s="83"/>
      <c r="L30" s="83"/>
      <c r="M30" s="83"/>
      <c r="N30" s="83"/>
      <c r="O30" s="83"/>
      <c r="P30" s="83"/>
      <c r="Q30" s="83"/>
      <c r="R30" s="83"/>
    </row>
    <row r="31" spans="1:18" ht="12" customHeight="1" x14ac:dyDescent="0.3">
      <c r="B31" s="59"/>
      <c r="C31" s="77"/>
      <c r="D31" s="73"/>
      <c r="E31" s="74"/>
      <c r="F31" s="74"/>
      <c r="G31" s="75"/>
      <c r="H31" s="74"/>
      <c r="I31" s="74"/>
      <c r="J31" s="76"/>
      <c r="K31" s="76"/>
      <c r="L31" s="76"/>
      <c r="M31" s="76"/>
      <c r="N31" s="76"/>
      <c r="O31" s="76"/>
      <c r="P31" s="76"/>
      <c r="Q31" s="76"/>
      <c r="R31" s="76"/>
    </row>
    <row r="32" spans="1:18" ht="12" customHeight="1" x14ac:dyDescent="0.3">
      <c r="B32" s="59"/>
      <c r="C32" s="60" t="s">
        <v>318</v>
      </c>
      <c r="D32" s="66"/>
      <c r="E32" s="74"/>
      <c r="F32" s="74"/>
      <c r="G32" s="85" t="s">
        <v>12</v>
      </c>
      <c r="H32" s="74"/>
      <c r="I32" s="74"/>
      <c r="J32" s="64"/>
      <c r="K32" s="64"/>
      <c r="L32" s="64"/>
      <c r="M32" s="64"/>
      <c r="N32" s="64"/>
      <c r="O32" s="64"/>
      <c r="P32" s="64"/>
      <c r="Q32" s="64"/>
      <c r="R32" s="64"/>
    </row>
    <row r="33" spans="1:18" ht="12" customHeight="1" x14ac:dyDescent="0.3">
      <c r="B33" s="59"/>
      <c r="C33" s="78" t="s">
        <v>319</v>
      </c>
      <c r="D33" s="74"/>
      <c r="E33" s="74"/>
      <c r="F33" s="74"/>
      <c r="G33" s="85" t="s">
        <v>12</v>
      </c>
      <c r="H33" s="74"/>
      <c r="I33" s="74"/>
      <c r="J33" s="64"/>
      <c r="K33" s="64"/>
      <c r="L33" s="64"/>
      <c r="M33" s="64"/>
      <c r="N33" s="64"/>
      <c r="O33" s="64"/>
      <c r="P33" s="64"/>
      <c r="Q33" s="64"/>
      <c r="R33" s="64"/>
    </row>
    <row r="34" spans="1:18" ht="12" customHeight="1" x14ac:dyDescent="0.3">
      <c r="B34" s="59"/>
      <c r="C34" s="84" t="s">
        <v>355</v>
      </c>
      <c r="D34" s="61"/>
      <c r="E34" s="68"/>
      <c r="F34" s="68"/>
      <c r="G34" s="63" t="s">
        <v>12</v>
      </c>
      <c r="H34" s="68"/>
      <c r="I34" s="68"/>
      <c r="J34" s="65">
        <f t="shared" ref="J34:R34" si="3">SUM(J32:J33)</f>
        <v>0</v>
      </c>
      <c r="K34" s="65">
        <f t="shared" si="3"/>
        <v>0</v>
      </c>
      <c r="L34" s="65">
        <f t="shared" si="3"/>
        <v>0</v>
      </c>
      <c r="M34" s="65">
        <f t="shared" si="3"/>
        <v>0</v>
      </c>
      <c r="N34" s="65">
        <f t="shared" si="3"/>
        <v>0</v>
      </c>
      <c r="O34" s="65">
        <f t="shared" si="3"/>
        <v>0</v>
      </c>
      <c r="P34" s="65">
        <f t="shared" si="3"/>
        <v>0</v>
      </c>
      <c r="Q34" s="65">
        <f t="shared" si="3"/>
        <v>0</v>
      </c>
      <c r="R34" s="65">
        <f t="shared" si="3"/>
        <v>0</v>
      </c>
    </row>
    <row r="35" spans="1:18" ht="12" customHeight="1" x14ac:dyDescent="0.3">
      <c r="B35" s="59"/>
      <c r="C35" s="78"/>
      <c r="D35" s="73"/>
      <c r="E35" s="74"/>
      <c r="F35" s="74"/>
      <c r="G35" s="75"/>
      <c r="H35" s="74"/>
      <c r="I35" s="74"/>
      <c r="J35" s="76"/>
      <c r="K35" s="76"/>
      <c r="L35" s="76"/>
      <c r="M35" s="76"/>
      <c r="N35" s="76"/>
      <c r="O35" s="76"/>
      <c r="P35" s="76"/>
      <c r="Q35" s="76"/>
      <c r="R35" s="76"/>
    </row>
    <row r="36" spans="1:18" ht="12" customHeight="1" x14ac:dyDescent="0.3">
      <c r="B36" s="59"/>
      <c r="C36" s="78" t="s">
        <v>420</v>
      </c>
      <c r="D36" s="74"/>
      <c r="E36" s="74"/>
      <c r="F36" s="74"/>
      <c r="G36" s="85" t="s">
        <v>12</v>
      </c>
      <c r="H36" s="74"/>
      <c r="I36" s="74"/>
      <c r="J36" s="64"/>
      <c r="K36" s="64"/>
      <c r="L36" s="64"/>
      <c r="M36" s="64"/>
      <c r="N36" s="64"/>
      <c r="O36" s="64"/>
      <c r="P36" s="64"/>
      <c r="Q36" s="64"/>
      <c r="R36" s="64"/>
    </row>
    <row r="37" spans="1:18" ht="12" customHeight="1" x14ac:dyDescent="0.3">
      <c r="B37" s="59"/>
      <c r="C37" s="78" t="s">
        <v>421</v>
      </c>
      <c r="D37" s="74"/>
      <c r="E37" s="74"/>
      <c r="F37" s="74"/>
      <c r="G37" s="85" t="s">
        <v>12</v>
      </c>
      <c r="H37" s="74"/>
      <c r="I37" s="74"/>
      <c r="J37" s="64"/>
      <c r="K37" s="64"/>
      <c r="L37" s="64"/>
      <c r="M37" s="64"/>
      <c r="N37" s="64"/>
      <c r="O37" s="64"/>
      <c r="P37" s="64"/>
      <c r="Q37" s="64"/>
      <c r="R37" s="64"/>
    </row>
    <row r="38" spans="1:18" ht="12" customHeight="1" x14ac:dyDescent="0.3">
      <c r="B38" s="59"/>
      <c r="C38" s="84" t="s">
        <v>735</v>
      </c>
      <c r="D38" s="61"/>
      <c r="E38" s="68"/>
      <c r="F38" s="68"/>
      <c r="G38" s="63" t="s">
        <v>12</v>
      </c>
      <c r="H38" s="68"/>
      <c r="I38" s="68"/>
      <c r="J38" s="65">
        <f t="shared" ref="J38:R38" si="4">SUM(J36:J37)</f>
        <v>0</v>
      </c>
      <c r="K38" s="65">
        <f t="shared" si="4"/>
        <v>0</v>
      </c>
      <c r="L38" s="65">
        <f t="shared" si="4"/>
        <v>0</v>
      </c>
      <c r="M38" s="65">
        <f t="shared" si="4"/>
        <v>0</v>
      </c>
      <c r="N38" s="65">
        <f t="shared" si="4"/>
        <v>0</v>
      </c>
      <c r="O38" s="65">
        <f t="shared" si="4"/>
        <v>0</v>
      </c>
      <c r="P38" s="65">
        <f t="shared" si="4"/>
        <v>0</v>
      </c>
      <c r="Q38" s="65">
        <f t="shared" si="4"/>
        <v>0</v>
      </c>
      <c r="R38" s="65">
        <f t="shared" si="4"/>
        <v>0</v>
      </c>
    </row>
    <row r="39" spans="1:18" s="43" customFormat="1" ht="12" customHeight="1" x14ac:dyDescent="0.3">
      <c r="A39" s="45"/>
      <c r="B39" s="74"/>
      <c r="C39" s="78"/>
      <c r="D39" s="73"/>
      <c r="E39" s="74"/>
      <c r="F39" s="74"/>
      <c r="G39" s="75"/>
      <c r="H39" s="74"/>
      <c r="I39" s="74"/>
      <c r="J39" s="76"/>
      <c r="K39" s="76"/>
      <c r="L39" s="76"/>
      <c r="M39" s="76"/>
      <c r="N39" s="76"/>
      <c r="O39" s="76"/>
      <c r="P39" s="76"/>
      <c r="Q39" s="76"/>
      <c r="R39" s="76"/>
    </row>
    <row r="40" spans="1:18" ht="12" customHeight="1" x14ac:dyDescent="0.3">
      <c r="B40" s="59"/>
      <c r="C40" s="78" t="s">
        <v>320</v>
      </c>
      <c r="D40" s="74"/>
      <c r="E40" s="74"/>
      <c r="F40" s="74"/>
      <c r="G40" s="85" t="s">
        <v>12</v>
      </c>
      <c r="H40" s="74"/>
      <c r="I40" s="74"/>
      <c r="J40" s="64"/>
      <c r="K40" s="64"/>
      <c r="L40" s="64"/>
      <c r="M40" s="64"/>
      <c r="N40" s="64"/>
      <c r="O40" s="64"/>
      <c r="P40" s="64"/>
      <c r="Q40" s="64"/>
      <c r="R40" s="64"/>
    </row>
    <row r="41" spans="1:18" ht="12" customHeight="1" x14ac:dyDescent="0.3">
      <c r="B41" s="59"/>
      <c r="C41" s="78" t="s">
        <v>321</v>
      </c>
      <c r="D41" s="74"/>
      <c r="E41" s="74"/>
      <c r="F41" s="74"/>
      <c r="G41" s="85" t="s">
        <v>12</v>
      </c>
      <c r="H41" s="74"/>
      <c r="I41" s="74"/>
      <c r="J41" s="64"/>
      <c r="K41" s="64"/>
      <c r="L41" s="64"/>
      <c r="M41" s="64"/>
      <c r="N41" s="64"/>
      <c r="O41" s="64"/>
      <c r="P41" s="64"/>
      <c r="Q41" s="64"/>
      <c r="R41" s="64"/>
    </row>
    <row r="42" spans="1:18" ht="12" customHeight="1" x14ac:dyDescent="0.3">
      <c r="B42" s="59"/>
      <c r="C42" s="84" t="s">
        <v>356</v>
      </c>
      <c r="D42" s="61"/>
      <c r="E42" s="68"/>
      <c r="F42" s="68"/>
      <c r="G42" s="63" t="s">
        <v>12</v>
      </c>
      <c r="H42" s="68"/>
      <c r="I42" s="68"/>
      <c r="J42" s="65">
        <f t="shared" ref="J42:R42" si="5">SUM(J40:J41)</f>
        <v>0</v>
      </c>
      <c r="K42" s="65">
        <f t="shared" si="5"/>
        <v>0</v>
      </c>
      <c r="L42" s="65">
        <f t="shared" si="5"/>
        <v>0</v>
      </c>
      <c r="M42" s="65">
        <f t="shared" si="5"/>
        <v>0</v>
      </c>
      <c r="N42" s="65">
        <f t="shared" si="5"/>
        <v>0</v>
      </c>
      <c r="O42" s="65">
        <f t="shared" si="5"/>
        <v>0</v>
      </c>
      <c r="P42" s="65">
        <f t="shared" si="5"/>
        <v>0</v>
      </c>
      <c r="Q42" s="65">
        <f t="shared" si="5"/>
        <v>0</v>
      </c>
      <c r="R42" s="65">
        <f t="shared" si="5"/>
        <v>0</v>
      </c>
    </row>
    <row r="43" spans="1:18" ht="12" customHeight="1" x14ac:dyDescent="0.3">
      <c r="B43" s="59"/>
      <c r="C43" s="78"/>
      <c r="D43" s="74"/>
      <c r="E43" s="74"/>
      <c r="F43" s="74"/>
      <c r="G43" s="74"/>
      <c r="H43" s="74"/>
      <c r="I43" s="74"/>
      <c r="J43" s="74"/>
      <c r="K43" s="74"/>
      <c r="L43" s="74"/>
      <c r="M43" s="74"/>
      <c r="N43" s="74"/>
      <c r="O43" s="74"/>
      <c r="P43" s="74"/>
      <c r="Q43" s="74"/>
      <c r="R43" s="74"/>
    </row>
    <row r="44" spans="1:18" s="19" customFormat="1" ht="12" customHeight="1" x14ac:dyDescent="0.3">
      <c r="A44" s="17"/>
      <c r="B44" s="47" t="s">
        <v>250</v>
      </c>
      <c r="C44" s="82"/>
      <c r="D44" s="83"/>
      <c r="E44" s="83"/>
      <c r="F44" s="83"/>
      <c r="G44" s="83"/>
      <c r="H44" s="83"/>
      <c r="I44" s="83"/>
      <c r="J44" s="83"/>
      <c r="K44" s="83"/>
      <c r="L44" s="83"/>
      <c r="M44" s="83"/>
      <c r="N44" s="83"/>
      <c r="O44" s="83"/>
      <c r="P44" s="83"/>
      <c r="Q44" s="83"/>
      <c r="R44" s="83"/>
    </row>
    <row r="45" spans="1:18" ht="12" customHeight="1" x14ac:dyDescent="0.3">
      <c r="B45" s="59"/>
      <c r="C45" s="78"/>
      <c r="D45" s="73"/>
      <c r="E45" s="74"/>
      <c r="F45" s="74"/>
      <c r="G45" s="75"/>
      <c r="H45" s="74"/>
      <c r="I45" s="74"/>
      <c r="J45" s="76"/>
      <c r="K45" s="76"/>
      <c r="L45" s="76"/>
      <c r="M45" s="76"/>
      <c r="N45" s="76"/>
      <c r="O45" s="76"/>
      <c r="P45" s="76"/>
      <c r="Q45" s="76"/>
      <c r="R45" s="76"/>
    </row>
    <row r="46" spans="1:18" ht="12" customHeight="1" x14ac:dyDescent="0.3">
      <c r="B46" s="59"/>
      <c r="C46" s="78" t="s">
        <v>836</v>
      </c>
      <c r="D46" s="74"/>
      <c r="E46" s="74"/>
      <c r="F46" s="74"/>
      <c r="G46" s="85" t="s">
        <v>12</v>
      </c>
      <c r="H46" s="74"/>
      <c r="I46" s="74"/>
      <c r="J46" s="64"/>
      <c r="K46" s="64"/>
      <c r="L46" s="64"/>
      <c r="M46" s="64"/>
      <c r="N46" s="64"/>
      <c r="O46" s="64"/>
      <c r="P46" s="64"/>
      <c r="Q46" s="64"/>
      <c r="R46" s="64"/>
    </row>
    <row r="47" spans="1:18" ht="12" customHeight="1" x14ac:dyDescent="0.3">
      <c r="B47" s="59"/>
      <c r="C47" s="78" t="s">
        <v>810</v>
      </c>
      <c r="D47" s="74"/>
      <c r="E47" s="74"/>
      <c r="F47" s="74"/>
      <c r="G47" s="85" t="s">
        <v>12</v>
      </c>
      <c r="H47" s="74"/>
      <c r="I47" s="74"/>
      <c r="J47" s="64"/>
      <c r="K47" s="64"/>
      <c r="L47" s="64"/>
      <c r="M47" s="64"/>
      <c r="N47" s="64"/>
      <c r="O47" s="64"/>
      <c r="P47" s="64"/>
      <c r="Q47" s="64"/>
      <c r="R47" s="64"/>
    </row>
    <row r="48" spans="1:18" ht="12" customHeight="1" x14ac:dyDescent="0.3">
      <c r="B48" s="59"/>
      <c r="C48" s="69" t="s">
        <v>811</v>
      </c>
      <c r="D48" s="69"/>
      <c r="E48" s="69"/>
      <c r="F48" s="74"/>
      <c r="G48" s="85" t="s">
        <v>12</v>
      </c>
      <c r="H48" s="74"/>
      <c r="I48" s="74"/>
      <c r="J48" s="64"/>
      <c r="K48" s="64"/>
      <c r="L48" s="64"/>
      <c r="M48" s="64"/>
      <c r="N48" s="64"/>
      <c r="O48" s="64"/>
      <c r="P48" s="64"/>
      <c r="Q48" s="64"/>
      <c r="R48" s="64"/>
    </row>
    <row r="49" spans="1:18" ht="12" customHeight="1" x14ac:dyDescent="0.3">
      <c r="B49" s="59"/>
      <c r="C49" s="69" t="s">
        <v>812</v>
      </c>
      <c r="D49" s="69"/>
      <c r="E49" s="69"/>
      <c r="F49" s="74"/>
      <c r="G49" s="85" t="s">
        <v>12</v>
      </c>
      <c r="H49" s="74"/>
      <c r="I49" s="74"/>
      <c r="J49" s="64"/>
      <c r="K49" s="64"/>
      <c r="L49" s="64"/>
      <c r="M49" s="64"/>
      <c r="N49" s="64"/>
      <c r="O49" s="64"/>
      <c r="P49" s="64"/>
      <c r="Q49" s="64"/>
      <c r="R49" s="64"/>
    </row>
    <row r="50" spans="1:18" ht="12" customHeight="1" x14ac:dyDescent="0.3">
      <c r="B50" s="59"/>
      <c r="C50" s="69" t="s">
        <v>813</v>
      </c>
      <c r="D50" s="69"/>
      <c r="E50" s="69"/>
      <c r="F50" s="74"/>
      <c r="G50" s="85" t="s">
        <v>12</v>
      </c>
      <c r="H50" s="74"/>
      <c r="I50" s="74"/>
      <c r="J50" s="64"/>
      <c r="K50" s="64"/>
      <c r="L50" s="64"/>
      <c r="M50" s="64"/>
      <c r="N50" s="64"/>
      <c r="O50" s="64"/>
      <c r="P50" s="64"/>
      <c r="Q50" s="64"/>
      <c r="R50" s="64"/>
    </row>
    <row r="51" spans="1:18" ht="12" customHeight="1" x14ac:dyDescent="0.3">
      <c r="B51" s="59"/>
      <c r="C51" s="69" t="s">
        <v>814</v>
      </c>
      <c r="D51" s="69"/>
      <c r="E51" s="69"/>
      <c r="F51" s="74"/>
      <c r="G51" s="85" t="s">
        <v>12</v>
      </c>
      <c r="H51" s="74"/>
      <c r="I51" s="74"/>
      <c r="J51" s="64"/>
      <c r="K51" s="64"/>
      <c r="L51" s="64"/>
      <c r="M51" s="64"/>
      <c r="N51" s="64"/>
      <c r="O51" s="64"/>
      <c r="P51" s="64"/>
      <c r="Q51" s="64"/>
      <c r="R51" s="64"/>
    </row>
    <row r="52" spans="1:18" ht="12" customHeight="1" x14ac:dyDescent="0.3">
      <c r="B52" s="59"/>
      <c r="C52" s="69" t="s">
        <v>815</v>
      </c>
      <c r="D52" s="69"/>
      <c r="E52" s="69"/>
      <c r="F52" s="74"/>
      <c r="G52" s="85" t="s">
        <v>12</v>
      </c>
      <c r="H52" s="74"/>
      <c r="I52" s="74"/>
      <c r="J52" s="64"/>
      <c r="K52" s="64"/>
      <c r="L52" s="64"/>
      <c r="M52" s="64"/>
      <c r="N52" s="64"/>
      <c r="O52" s="64"/>
      <c r="P52" s="64"/>
      <c r="Q52" s="64"/>
      <c r="R52" s="64"/>
    </row>
    <row r="53" spans="1:18" ht="12" customHeight="1" x14ac:dyDescent="0.3">
      <c r="B53" s="59"/>
      <c r="C53" s="78" t="s">
        <v>322</v>
      </c>
      <c r="D53" s="74"/>
      <c r="E53" s="74"/>
      <c r="F53" s="74"/>
      <c r="G53" s="85" t="s">
        <v>12</v>
      </c>
      <c r="H53" s="74"/>
      <c r="I53" s="74"/>
      <c r="J53" s="64"/>
      <c r="K53" s="64"/>
      <c r="L53" s="64"/>
      <c r="M53" s="64"/>
      <c r="N53" s="64"/>
      <c r="O53" s="64"/>
      <c r="P53" s="64"/>
      <c r="Q53" s="64"/>
      <c r="R53" s="64"/>
    </row>
    <row r="54" spans="1:18" ht="12" customHeight="1" x14ac:dyDescent="0.3">
      <c r="B54" s="59"/>
      <c r="C54" s="151" t="s">
        <v>369</v>
      </c>
      <c r="D54" s="69"/>
      <c r="E54" s="69"/>
      <c r="F54" s="74"/>
      <c r="G54" s="85" t="s">
        <v>12</v>
      </c>
      <c r="H54" s="74"/>
      <c r="I54" s="74"/>
      <c r="J54" s="64"/>
      <c r="K54" s="64"/>
      <c r="L54" s="64"/>
      <c r="M54" s="64"/>
      <c r="N54" s="64"/>
      <c r="O54" s="64"/>
      <c r="P54" s="64"/>
      <c r="Q54" s="64"/>
      <c r="R54" s="64"/>
    </row>
    <row r="55" spans="1:18" ht="12" customHeight="1" x14ac:dyDescent="0.3">
      <c r="B55" s="59"/>
      <c r="C55" s="69" t="s">
        <v>369</v>
      </c>
      <c r="D55" s="69"/>
      <c r="E55" s="69"/>
      <c r="F55" s="74"/>
      <c r="G55" s="85" t="s">
        <v>12</v>
      </c>
      <c r="H55" s="74"/>
      <c r="I55" s="74"/>
      <c r="J55" s="64"/>
      <c r="K55" s="64"/>
      <c r="L55" s="64"/>
      <c r="M55" s="64"/>
      <c r="N55" s="64"/>
      <c r="O55" s="64"/>
      <c r="P55" s="64"/>
      <c r="Q55" s="64"/>
      <c r="R55" s="64"/>
    </row>
    <row r="56" spans="1:18" ht="12" customHeight="1" x14ac:dyDescent="0.3">
      <c r="B56" s="59"/>
      <c r="C56" s="69" t="s">
        <v>369</v>
      </c>
      <c r="D56" s="69"/>
      <c r="E56" s="69"/>
      <c r="F56" s="74"/>
      <c r="G56" s="85" t="s">
        <v>12</v>
      </c>
      <c r="H56" s="74"/>
      <c r="I56" s="74"/>
      <c r="J56" s="64"/>
      <c r="K56" s="64"/>
      <c r="L56" s="64"/>
      <c r="M56" s="64"/>
      <c r="N56" s="64"/>
      <c r="O56" s="64"/>
      <c r="P56" s="64"/>
      <c r="Q56" s="64"/>
      <c r="R56" s="64"/>
    </row>
    <row r="57" spans="1:18" ht="12" customHeight="1" x14ac:dyDescent="0.3">
      <c r="B57" s="59"/>
      <c r="C57" s="84" t="s">
        <v>344</v>
      </c>
      <c r="D57" s="61"/>
      <c r="E57" s="68"/>
      <c r="F57" s="68"/>
      <c r="G57" s="63" t="s">
        <v>12</v>
      </c>
      <c r="H57" s="68"/>
      <c r="I57" s="68"/>
      <c r="J57" s="65">
        <f>SUM(J46:J56)</f>
        <v>0</v>
      </c>
      <c r="K57" s="65">
        <f t="shared" ref="K57:R57" si="6">SUM(K46:K56)</f>
        <v>0</v>
      </c>
      <c r="L57" s="65">
        <f t="shared" si="6"/>
        <v>0</v>
      </c>
      <c r="M57" s="65">
        <f t="shared" si="6"/>
        <v>0</v>
      </c>
      <c r="N57" s="65">
        <f t="shared" si="6"/>
        <v>0</v>
      </c>
      <c r="O57" s="65">
        <f t="shared" si="6"/>
        <v>0</v>
      </c>
      <c r="P57" s="65">
        <f t="shared" si="6"/>
        <v>0</v>
      </c>
      <c r="Q57" s="65">
        <f t="shared" si="6"/>
        <v>0</v>
      </c>
      <c r="R57" s="65">
        <f t="shared" si="6"/>
        <v>0</v>
      </c>
    </row>
    <row r="58" spans="1:18" ht="12" customHeight="1" x14ac:dyDescent="0.3">
      <c r="B58" s="59"/>
      <c r="C58" s="78"/>
      <c r="D58" s="73"/>
      <c r="E58" s="74"/>
      <c r="F58" s="74"/>
      <c r="G58" s="75"/>
      <c r="H58" s="74"/>
      <c r="I58" s="74"/>
      <c r="J58" s="76"/>
      <c r="K58" s="76"/>
      <c r="L58" s="76"/>
      <c r="M58" s="76"/>
      <c r="N58" s="76"/>
      <c r="O58" s="76"/>
      <c r="P58" s="76"/>
      <c r="Q58" s="76"/>
      <c r="R58" s="76"/>
    </row>
    <row r="59" spans="1:18" s="19" customFormat="1" ht="12" customHeight="1" x14ac:dyDescent="0.3">
      <c r="A59" s="17"/>
      <c r="B59" s="47" t="s">
        <v>1</v>
      </c>
      <c r="C59" s="82"/>
      <c r="D59" s="82"/>
      <c r="E59" s="82"/>
      <c r="F59" s="82"/>
      <c r="G59" s="82"/>
      <c r="H59" s="82"/>
      <c r="I59" s="82"/>
      <c r="J59" s="82"/>
      <c r="K59" s="82"/>
      <c r="L59" s="82"/>
      <c r="M59" s="82"/>
      <c r="N59" s="82"/>
      <c r="O59" s="82"/>
      <c r="P59" s="82"/>
      <c r="Q59" s="82"/>
      <c r="R59" s="82"/>
    </row>
    <row r="60" spans="1:18" ht="12" customHeight="1" x14ac:dyDescent="0.3"/>
    <row r="61" spans="1:18" ht="12" customHeight="1" x14ac:dyDescent="0.3"/>
    <row r="62" spans="1:18" ht="12" customHeight="1" x14ac:dyDescent="0.3"/>
  </sheetData>
  <mergeCells count="1">
    <mergeCell ref="A3:C3"/>
  </mergeCells>
  <hyperlinks>
    <hyperlink ref="A3" location="Contents!A1" display="contents" xr:uid="{5B06F6CE-984F-429C-AE64-C03659273F86}"/>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BD36A-365A-45DC-9C5B-90F05236E124}">
  <sheetPr>
    <tabColor rgb="FF003B5C"/>
  </sheetPr>
  <dimension ref="A1:XFC54"/>
  <sheetViews>
    <sheetView showGridLines="0" workbookViewId="0"/>
  </sheetViews>
  <sheetFormatPr defaultColWidth="0" defaultRowHeight="12" customHeight="1" zeroHeight="1" x14ac:dyDescent="0.3"/>
  <cols>
    <col min="1" max="4" width="2.6640625" style="3" customWidth="1"/>
    <col min="5" max="5" width="58.109375" style="3" bestFit="1" customWidth="1"/>
    <col min="6" max="6" width="2.6640625" style="3" customWidth="1"/>
    <col min="7" max="7" width="8.88671875" style="3" customWidth="1"/>
    <col min="8" max="8" width="2.6640625" style="3" customWidth="1"/>
    <col min="9" max="18" width="12.6640625" style="3" customWidth="1"/>
    <col min="19" max="19" width="2.6640625" style="7" customWidth="1"/>
    <col min="20" max="45" width="8.88671875" style="7" hidden="1" customWidth="1"/>
    <col min="46" max="16383" width="8.88671875" style="7" hidden="1"/>
    <col min="16384" max="16384" width="2.109375" style="7" hidden="1"/>
  </cols>
  <sheetData>
    <row r="1" spans="1:24" s="58" customFormat="1" ht="18.75" customHeight="1" x14ac:dyDescent="0.35">
      <c r="A1" s="81" t="str">
        <f>'Contract Information'!E8&amp;" Bus Contract Tender Price Template"</f>
        <v>[PTA Name] Bus Contract Tender Price Template</v>
      </c>
      <c r="B1" s="56"/>
      <c r="C1" s="57"/>
      <c r="D1" s="57"/>
      <c r="E1" s="57"/>
      <c r="F1" s="57"/>
      <c r="G1" s="57"/>
      <c r="H1" s="57"/>
      <c r="I1" s="57"/>
      <c r="J1" s="57"/>
      <c r="K1" s="57"/>
      <c r="L1" s="57"/>
      <c r="M1" s="57"/>
      <c r="N1" s="57"/>
      <c r="O1" s="57"/>
      <c r="P1" s="57"/>
      <c r="Q1" s="57"/>
      <c r="R1" s="57"/>
    </row>
    <row r="2" spans="1:24" ht="15" customHeight="1" x14ac:dyDescent="0.3">
      <c r="A2" s="15" t="str">
        <f ca="1">IFERROR(MID(CELL("filename",A1),FIND("]",CELL("filename",A1))+1,255),"&lt; Save workbook to show tab name &gt;")</f>
        <v>Overheads</v>
      </c>
      <c r="B2" s="13"/>
      <c r="C2" s="1"/>
      <c r="D2" s="1"/>
      <c r="E2" s="1"/>
      <c r="F2" s="1"/>
      <c r="G2" s="1"/>
      <c r="H2" s="1"/>
      <c r="I2" s="1"/>
      <c r="J2" s="1"/>
      <c r="K2" s="1"/>
      <c r="L2" s="1"/>
      <c r="M2" s="1"/>
      <c r="N2" s="1"/>
      <c r="O2" s="1"/>
      <c r="P2" s="1"/>
      <c r="Q2" s="1"/>
      <c r="R2" s="1"/>
    </row>
    <row r="3" spans="1:24" ht="12" customHeight="1" x14ac:dyDescent="0.3">
      <c r="A3" s="209" t="s">
        <v>257</v>
      </c>
      <c r="B3" s="209"/>
      <c r="C3" s="209"/>
      <c r="D3" s="1"/>
      <c r="E3" s="1"/>
      <c r="F3" s="1"/>
      <c r="G3" s="8"/>
      <c r="H3" s="8"/>
      <c r="I3" s="9"/>
      <c r="J3" s="35">
        <f>Time!J14</f>
        <v>45839</v>
      </c>
      <c r="K3" s="35">
        <f>Time!K14</f>
        <v>46204</v>
      </c>
      <c r="L3" s="35">
        <f>Time!L14</f>
        <v>46569</v>
      </c>
      <c r="M3" s="35">
        <f>Time!M14</f>
        <v>46935</v>
      </c>
      <c r="N3" s="35">
        <f>Time!N14</f>
        <v>47300</v>
      </c>
      <c r="O3" s="35">
        <f>Time!O14</f>
        <v>47665</v>
      </c>
      <c r="P3" s="35">
        <f>Time!P14</f>
        <v>48030</v>
      </c>
      <c r="Q3" s="35">
        <f>Time!Q14</f>
        <v>48396</v>
      </c>
      <c r="R3" s="35">
        <f>Time!R14</f>
        <v>48761</v>
      </c>
      <c r="S3" s="10"/>
      <c r="T3" s="10"/>
      <c r="U3" s="10"/>
      <c r="V3" s="10"/>
      <c r="W3" s="10"/>
      <c r="X3" s="10"/>
    </row>
    <row r="4" spans="1:24" ht="12" customHeight="1" x14ac:dyDescent="0.3">
      <c r="A4" s="1"/>
      <c r="B4" s="1"/>
      <c r="C4" s="1"/>
      <c r="D4" s="1"/>
      <c r="E4" s="1"/>
      <c r="F4" s="1"/>
      <c r="G4" s="11" t="s">
        <v>4</v>
      </c>
      <c r="H4" s="8"/>
      <c r="I4" s="9"/>
      <c r="J4" s="35">
        <f>Time!J15</f>
        <v>46203</v>
      </c>
      <c r="K4" s="35">
        <f>Time!K15</f>
        <v>46568</v>
      </c>
      <c r="L4" s="35">
        <f>Time!L15</f>
        <v>46934</v>
      </c>
      <c r="M4" s="35">
        <f>Time!M15</f>
        <v>47299</v>
      </c>
      <c r="N4" s="35">
        <f>Time!N15</f>
        <v>47664</v>
      </c>
      <c r="O4" s="35">
        <f>Time!O15</f>
        <v>48029</v>
      </c>
      <c r="P4" s="35">
        <f>Time!P15</f>
        <v>48395</v>
      </c>
      <c r="Q4" s="35">
        <f>Time!Q15</f>
        <v>48760</v>
      </c>
      <c r="R4" s="35">
        <f>Time!R15</f>
        <v>49125</v>
      </c>
      <c r="S4" s="10"/>
      <c r="T4" s="10"/>
      <c r="U4" s="10"/>
      <c r="V4" s="10"/>
      <c r="W4" s="10"/>
      <c r="X4" s="10"/>
    </row>
    <row r="5" spans="1:24" ht="12" customHeight="1" x14ac:dyDescent="0.3"/>
    <row r="6" spans="1:24" s="19" customFormat="1" ht="12" customHeight="1" x14ac:dyDescent="0.3">
      <c r="A6" s="17"/>
      <c r="B6" s="47" t="s">
        <v>436</v>
      </c>
      <c r="C6" s="82"/>
      <c r="D6" s="83"/>
      <c r="E6" s="83"/>
      <c r="F6" s="83"/>
      <c r="G6" s="83"/>
      <c r="H6" s="83"/>
      <c r="I6" s="83"/>
      <c r="J6" s="83"/>
      <c r="K6" s="83"/>
      <c r="L6" s="83"/>
      <c r="M6" s="83"/>
      <c r="N6" s="83"/>
      <c r="O6" s="83"/>
      <c r="P6" s="83"/>
      <c r="Q6" s="83"/>
      <c r="R6" s="83"/>
    </row>
    <row r="7" spans="1:24" s="19" customFormat="1" ht="12" customHeight="1" x14ac:dyDescent="0.3">
      <c r="B7" s="86"/>
      <c r="C7" s="87"/>
      <c r="D7" s="88"/>
      <c r="E7" s="88"/>
      <c r="F7" s="88"/>
      <c r="G7" s="88"/>
      <c r="H7" s="88"/>
      <c r="I7" s="88"/>
      <c r="J7" s="88"/>
      <c r="K7" s="88"/>
      <c r="L7" s="88"/>
      <c r="M7" s="88"/>
      <c r="N7" s="88"/>
      <c r="O7" s="88"/>
      <c r="P7" s="88"/>
      <c r="Q7" s="88"/>
      <c r="R7" s="88"/>
    </row>
    <row r="8" spans="1:24" s="21" customFormat="1" ht="12" customHeight="1" x14ac:dyDescent="0.3">
      <c r="A8" s="3"/>
      <c r="B8" s="22" t="s">
        <v>3</v>
      </c>
      <c r="C8" s="22"/>
      <c r="D8" s="23"/>
      <c r="E8" s="24"/>
      <c r="F8" s="23"/>
      <c r="G8" s="23"/>
      <c r="H8" s="23"/>
      <c r="I8" s="23"/>
      <c r="J8" s="23"/>
      <c r="K8" s="23"/>
      <c r="L8" s="23"/>
      <c r="M8" s="23"/>
      <c r="N8" s="23"/>
      <c r="O8" s="23"/>
      <c r="P8" s="23"/>
      <c r="Q8" s="23"/>
      <c r="R8" s="23"/>
      <c r="S8" s="7"/>
    </row>
    <row r="9" spans="1:24" s="33" customFormat="1" ht="12" customHeight="1" x14ac:dyDescent="0.3">
      <c r="A9" s="3"/>
      <c r="B9" s="32"/>
      <c r="C9" s="32"/>
      <c r="E9" s="34"/>
      <c r="S9" s="7"/>
    </row>
    <row r="10" spans="1:24" s="20" customFormat="1" ht="12" customHeight="1" x14ac:dyDescent="0.25">
      <c r="A10" s="6"/>
      <c r="B10" s="59"/>
      <c r="C10" s="78" t="s">
        <v>323</v>
      </c>
      <c r="D10" s="78"/>
      <c r="E10" s="78"/>
      <c r="F10" s="59"/>
      <c r="G10" s="62" t="s">
        <v>12</v>
      </c>
      <c r="H10" s="59"/>
      <c r="I10" s="59"/>
      <c r="J10" s="64"/>
      <c r="K10" s="64"/>
      <c r="L10" s="64"/>
      <c r="M10" s="64"/>
      <c r="N10" s="64"/>
      <c r="O10" s="64"/>
      <c r="P10" s="64"/>
      <c r="Q10" s="64"/>
      <c r="R10" s="64"/>
      <c r="S10" s="6"/>
    </row>
    <row r="11" spans="1:24" s="20" customFormat="1" ht="12" customHeight="1" x14ac:dyDescent="0.25">
      <c r="A11" s="6"/>
      <c r="B11" s="59"/>
      <c r="C11" s="78" t="s">
        <v>324</v>
      </c>
      <c r="D11" s="78"/>
      <c r="E11" s="78"/>
      <c r="F11" s="59"/>
      <c r="G11" s="62" t="s">
        <v>12</v>
      </c>
      <c r="H11" s="59"/>
      <c r="I11" s="59"/>
      <c r="J11" s="64"/>
      <c r="K11" s="64"/>
      <c r="L11" s="64"/>
      <c r="M11" s="64"/>
      <c r="N11" s="64"/>
      <c r="O11" s="64"/>
      <c r="P11" s="64"/>
      <c r="Q11" s="64"/>
      <c r="R11" s="64"/>
      <c r="S11" s="6"/>
    </row>
    <row r="12" spans="1:24" s="20" customFormat="1" ht="12" customHeight="1" x14ac:dyDescent="0.25">
      <c r="A12" s="6"/>
      <c r="B12" s="59"/>
      <c r="C12" s="78" t="s">
        <v>424</v>
      </c>
      <c r="D12" s="78"/>
      <c r="E12" s="78"/>
      <c r="F12" s="59"/>
      <c r="G12" s="62" t="s">
        <v>12</v>
      </c>
      <c r="H12" s="59"/>
      <c r="I12" s="59"/>
      <c r="J12" s="64"/>
      <c r="K12" s="64"/>
      <c r="L12" s="64"/>
      <c r="M12" s="64"/>
      <c r="N12" s="64"/>
      <c r="O12" s="64"/>
      <c r="P12" s="64"/>
      <c r="Q12" s="64"/>
      <c r="R12" s="64"/>
      <c r="S12" s="6"/>
    </row>
    <row r="13" spans="1:24" s="20" customFormat="1" ht="12" customHeight="1" x14ac:dyDescent="0.25">
      <c r="A13" s="6"/>
      <c r="B13" s="59"/>
      <c r="C13" s="78" t="s">
        <v>325</v>
      </c>
      <c r="D13" s="78"/>
      <c r="E13" s="78"/>
      <c r="F13" s="59"/>
      <c r="G13" s="62" t="s">
        <v>12</v>
      </c>
      <c r="H13" s="59"/>
      <c r="I13" s="59"/>
      <c r="J13" s="64"/>
      <c r="K13" s="64"/>
      <c r="L13" s="64"/>
      <c r="M13" s="64"/>
      <c r="N13" s="64"/>
      <c r="O13" s="64"/>
      <c r="P13" s="64"/>
      <c r="Q13" s="64"/>
      <c r="R13" s="64"/>
      <c r="S13" s="6"/>
    </row>
    <row r="14" spans="1:24" s="20" customFormat="1" ht="12" customHeight="1" x14ac:dyDescent="0.25">
      <c r="A14" s="6"/>
      <c r="B14" s="59"/>
      <c r="C14" s="78" t="s">
        <v>326</v>
      </c>
      <c r="D14" s="78"/>
      <c r="E14" s="78"/>
      <c r="F14" s="59"/>
      <c r="G14" s="62" t="s">
        <v>12</v>
      </c>
      <c r="H14" s="59"/>
      <c r="I14" s="59"/>
      <c r="J14" s="64"/>
      <c r="K14" s="64"/>
      <c r="L14" s="64"/>
      <c r="M14" s="64"/>
      <c r="N14" s="64"/>
      <c r="O14" s="64"/>
      <c r="P14" s="64"/>
      <c r="Q14" s="64"/>
      <c r="R14" s="64"/>
      <c r="S14" s="6"/>
    </row>
    <row r="15" spans="1:24" s="20" customFormat="1" ht="12" customHeight="1" x14ac:dyDescent="0.25">
      <c r="A15" s="6"/>
      <c r="B15" s="59"/>
      <c r="C15" s="78" t="s">
        <v>760</v>
      </c>
      <c r="D15" s="78"/>
      <c r="E15" s="78"/>
      <c r="F15" s="59"/>
      <c r="G15" s="62" t="s">
        <v>12</v>
      </c>
      <c r="H15" s="59"/>
      <c r="I15" s="59"/>
      <c r="J15" s="64"/>
      <c r="K15" s="64"/>
      <c r="L15" s="64"/>
      <c r="M15" s="64"/>
      <c r="N15" s="64"/>
      <c r="O15" s="64"/>
      <c r="P15" s="64"/>
      <c r="Q15" s="64"/>
      <c r="R15" s="64"/>
      <c r="S15" s="6"/>
    </row>
    <row r="16" spans="1:24" s="20" customFormat="1" ht="12" customHeight="1" x14ac:dyDescent="0.25">
      <c r="A16" s="6"/>
      <c r="B16" s="59"/>
      <c r="C16" s="78" t="s">
        <v>423</v>
      </c>
      <c r="D16" s="78"/>
      <c r="E16" s="78"/>
      <c r="F16" s="59"/>
      <c r="G16" s="62" t="s">
        <v>12</v>
      </c>
      <c r="H16" s="59"/>
      <c r="I16" s="59"/>
      <c r="J16" s="64"/>
      <c r="K16" s="64"/>
      <c r="L16" s="64"/>
      <c r="M16" s="64"/>
      <c r="N16" s="64"/>
      <c r="O16" s="64"/>
      <c r="P16" s="64"/>
      <c r="Q16" s="64"/>
      <c r="R16" s="64"/>
      <c r="S16" s="6"/>
    </row>
    <row r="17" spans="1:19" s="20" customFormat="1" ht="12" customHeight="1" x14ac:dyDescent="0.25">
      <c r="A17" s="6"/>
      <c r="B17" s="59"/>
      <c r="C17" s="78" t="s">
        <v>265</v>
      </c>
      <c r="D17" s="78"/>
      <c r="E17" s="78"/>
      <c r="F17" s="59"/>
      <c r="G17" s="62" t="s">
        <v>12</v>
      </c>
      <c r="H17" s="59"/>
      <c r="I17" s="59"/>
      <c r="J17" s="64"/>
      <c r="K17" s="64"/>
      <c r="L17" s="64"/>
      <c r="M17" s="64"/>
      <c r="N17" s="64"/>
      <c r="O17" s="64"/>
      <c r="P17" s="64"/>
      <c r="Q17" s="64"/>
      <c r="R17" s="64"/>
      <c r="S17" s="6"/>
    </row>
    <row r="18" spans="1:19" s="20" customFormat="1" ht="12" customHeight="1" x14ac:dyDescent="0.25">
      <c r="A18" s="6"/>
      <c r="B18" s="59"/>
      <c r="C18" s="89" t="s">
        <v>407</v>
      </c>
      <c r="D18" s="69"/>
      <c r="E18" s="69"/>
      <c r="F18" s="59"/>
      <c r="G18" s="62" t="s">
        <v>12</v>
      </c>
      <c r="H18" s="59"/>
      <c r="I18" s="59"/>
      <c r="J18" s="64"/>
      <c r="K18" s="64"/>
      <c r="L18" s="64"/>
      <c r="M18" s="64"/>
      <c r="N18" s="64"/>
      <c r="O18" s="64"/>
      <c r="P18" s="64"/>
      <c r="Q18" s="64"/>
      <c r="R18" s="64"/>
      <c r="S18" s="6"/>
    </row>
    <row r="19" spans="1:19" s="20" customFormat="1" ht="12" customHeight="1" x14ac:dyDescent="0.25">
      <c r="A19" s="6"/>
      <c r="B19" s="59"/>
      <c r="C19" s="89" t="s">
        <v>407</v>
      </c>
      <c r="D19" s="69"/>
      <c r="E19" s="69"/>
      <c r="F19" s="59"/>
      <c r="G19" s="62" t="s">
        <v>12</v>
      </c>
      <c r="H19" s="59"/>
      <c r="I19" s="59"/>
      <c r="J19" s="64"/>
      <c r="K19" s="64"/>
      <c r="L19" s="64"/>
      <c r="M19" s="64"/>
      <c r="N19" s="64"/>
      <c r="O19" s="64"/>
      <c r="P19" s="64"/>
      <c r="Q19" s="64"/>
      <c r="R19" s="64"/>
      <c r="S19" s="6"/>
    </row>
    <row r="20" spans="1:19" s="20" customFormat="1" ht="12" customHeight="1" x14ac:dyDescent="0.25">
      <c r="A20" s="6"/>
      <c r="B20" s="59"/>
      <c r="C20" s="89" t="s">
        <v>407</v>
      </c>
      <c r="D20" s="69"/>
      <c r="E20" s="69"/>
      <c r="F20" s="59"/>
      <c r="G20" s="62" t="s">
        <v>12</v>
      </c>
      <c r="H20" s="59"/>
      <c r="I20" s="59"/>
      <c r="J20" s="64"/>
      <c r="K20" s="64"/>
      <c r="L20" s="64"/>
      <c r="M20" s="64"/>
      <c r="N20" s="64"/>
      <c r="O20" s="64"/>
      <c r="P20" s="64"/>
      <c r="Q20" s="64"/>
      <c r="R20" s="64"/>
      <c r="S20" s="6"/>
    </row>
    <row r="21" spans="1:19" s="20" customFormat="1" ht="12" customHeight="1" x14ac:dyDescent="0.25">
      <c r="A21" s="6"/>
      <c r="B21" s="59"/>
      <c r="C21" s="78" t="s">
        <v>422</v>
      </c>
      <c r="D21" s="78"/>
      <c r="E21" s="78"/>
      <c r="F21" s="59"/>
      <c r="G21" s="62" t="s">
        <v>12</v>
      </c>
      <c r="H21" s="59"/>
      <c r="I21" s="59"/>
      <c r="J21" s="64"/>
      <c r="K21" s="64"/>
      <c r="L21" s="64"/>
      <c r="M21" s="64"/>
      <c r="N21" s="64"/>
      <c r="O21" s="64"/>
      <c r="P21" s="64"/>
      <c r="Q21" s="64"/>
      <c r="R21" s="64"/>
      <c r="S21" s="6"/>
    </row>
    <row r="22" spans="1:19" s="20" customFormat="1" ht="12" customHeight="1" x14ac:dyDescent="0.25">
      <c r="A22" s="6"/>
      <c r="B22" s="59"/>
      <c r="C22" s="78" t="s">
        <v>371</v>
      </c>
      <c r="D22" s="78"/>
      <c r="E22" s="78"/>
      <c r="F22" s="59"/>
      <c r="G22" s="62" t="s">
        <v>12</v>
      </c>
      <c r="H22" s="59"/>
      <c r="I22" s="59"/>
      <c r="J22" s="64"/>
      <c r="K22" s="64"/>
      <c r="L22" s="64"/>
      <c r="M22" s="64"/>
      <c r="N22" s="64"/>
      <c r="O22" s="64"/>
      <c r="P22" s="64"/>
      <c r="Q22" s="64"/>
      <c r="R22" s="64"/>
      <c r="S22" s="6"/>
    </row>
    <row r="23" spans="1:19" s="20" customFormat="1" ht="12" customHeight="1" x14ac:dyDescent="0.25">
      <c r="A23" s="6"/>
      <c r="B23" s="59"/>
      <c r="C23" s="89" t="s">
        <v>733</v>
      </c>
      <c r="D23" s="69"/>
      <c r="E23" s="69"/>
      <c r="F23" s="59"/>
      <c r="G23" s="62" t="s">
        <v>12</v>
      </c>
      <c r="H23" s="59"/>
      <c r="I23" s="59"/>
      <c r="J23" s="64"/>
      <c r="K23" s="64"/>
      <c r="L23" s="64"/>
      <c r="M23" s="64"/>
      <c r="N23" s="64"/>
      <c r="O23" s="64"/>
      <c r="P23" s="64"/>
      <c r="Q23" s="64"/>
      <c r="R23" s="64"/>
      <c r="S23" s="6"/>
    </row>
    <row r="24" spans="1:19" s="20" customFormat="1" ht="12" customHeight="1" x14ac:dyDescent="0.25">
      <c r="A24" s="6"/>
      <c r="B24" s="59"/>
      <c r="C24" s="89" t="s">
        <v>733</v>
      </c>
      <c r="D24" s="69"/>
      <c r="E24" s="69"/>
      <c r="F24" s="59"/>
      <c r="G24" s="62" t="s">
        <v>12</v>
      </c>
      <c r="H24" s="59"/>
      <c r="I24" s="59"/>
      <c r="J24" s="64"/>
      <c r="K24" s="64"/>
      <c r="L24" s="64"/>
      <c r="M24" s="64"/>
      <c r="N24" s="64"/>
      <c r="O24" s="64"/>
      <c r="P24" s="64"/>
      <c r="Q24" s="64"/>
      <c r="R24" s="64"/>
      <c r="S24" s="6"/>
    </row>
    <row r="25" spans="1:19" s="20" customFormat="1" ht="12" customHeight="1" x14ac:dyDescent="0.25">
      <c r="A25" s="6"/>
      <c r="B25" s="59"/>
      <c r="C25" s="89" t="s">
        <v>733</v>
      </c>
      <c r="D25" s="69"/>
      <c r="E25" s="69"/>
      <c r="F25" s="59"/>
      <c r="G25" s="62" t="s">
        <v>12</v>
      </c>
      <c r="H25" s="59"/>
      <c r="I25" s="59"/>
      <c r="J25" s="64"/>
      <c r="K25" s="64"/>
      <c r="L25" s="64"/>
      <c r="M25" s="64"/>
      <c r="N25" s="64"/>
      <c r="O25" s="64"/>
      <c r="P25" s="64"/>
      <c r="Q25" s="64"/>
      <c r="R25" s="64"/>
      <c r="S25" s="6"/>
    </row>
    <row r="26" spans="1:19" s="20" customFormat="1" ht="12" customHeight="1" x14ac:dyDescent="0.25">
      <c r="A26" s="6"/>
      <c r="B26" s="59"/>
      <c r="C26" s="89" t="s">
        <v>733</v>
      </c>
      <c r="D26" s="69"/>
      <c r="E26" s="69"/>
      <c r="F26" s="59"/>
      <c r="G26" s="62" t="s">
        <v>12</v>
      </c>
      <c r="H26" s="59"/>
      <c r="I26" s="59"/>
      <c r="J26" s="64"/>
      <c r="K26" s="64"/>
      <c r="L26" s="64"/>
      <c r="M26" s="64"/>
      <c r="N26" s="64"/>
      <c r="O26" s="64"/>
      <c r="P26" s="64"/>
      <c r="Q26" s="64"/>
      <c r="R26" s="64"/>
      <c r="S26" s="6"/>
    </row>
    <row r="27" spans="1:19" s="20" customFormat="1" ht="12" customHeight="1" x14ac:dyDescent="0.25">
      <c r="A27" s="6"/>
      <c r="B27" s="59"/>
      <c r="C27" s="89" t="s">
        <v>733</v>
      </c>
      <c r="D27" s="69"/>
      <c r="E27" s="69"/>
      <c r="F27" s="59"/>
      <c r="G27" s="62" t="s">
        <v>12</v>
      </c>
      <c r="H27" s="59"/>
      <c r="I27" s="59"/>
      <c r="J27" s="64"/>
      <c r="K27" s="64"/>
      <c r="L27" s="64"/>
      <c r="M27" s="64"/>
      <c r="N27" s="64"/>
      <c r="O27" s="64"/>
      <c r="P27" s="64"/>
      <c r="Q27" s="64"/>
      <c r="R27" s="64"/>
      <c r="S27" s="6"/>
    </row>
    <row r="28" spans="1:19" s="20" customFormat="1" ht="12" customHeight="1" x14ac:dyDescent="0.25">
      <c r="A28" s="6"/>
      <c r="B28" s="59"/>
      <c r="C28" s="89" t="s">
        <v>733</v>
      </c>
      <c r="D28" s="69"/>
      <c r="E28" s="69"/>
      <c r="F28" s="59"/>
      <c r="G28" s="62" t="s">
        <v>12</v>
      </c>
      <c r="H28" s="59"/>
      <c r="I28" s="59"/>
      <c r="J28" s="64"/>
      <c r="K28" s="64"/>
      <c r="L28" s="64"/>
      <c r="M28" s="64"/>
      <c r="N28" s="64"/>
      <c r="O28" s="64"/>
      <c r="P28" s="64"/>
      <c r="Q28" s="64"/>
      <c r="R28" s="64"/>
      <c r="S28" s="6"/>
    </row>
    <row r="29" spans="1:19" s="20" customFormat="1" ht="12" customHeight="1" x14ac:dyDescent="0.25">
      <c r="A29" s="6"/>
      <c r="B29" s="59"/>
      <c r="C29" s="64" t="s">
        <v>733</v>
      </c>
      <c r="D29" s="69"/>
      <c r="E29" s="69"/>
      <c r="F29" s="59"/>
      <c r="G29" s="62" t="s">
        <v>12</v>
      </c>
      <c r="H29" s="59"/>
      <c r="I29" s="59"/>
      <c r="J29" s="64"/>
      <c r="K29" s="64"/>
      <c r="L29" s="64"/>
      <c r="M29" s="64"/>
      <c r="N29" s="64"/>
      <c r="O29" s="64"/>
      <c r="P29" s="64"/>
      <c r="Q29" s="64"/>
      <c r="R29" s="64"/>
      <c r="S29" s="6"/>
    </row>
    <row r="30" spans="1:19" ht="12" customHeight="1" x14ac:dyDescent="0.3">
      <c r="B30" s="59"/>
      <c r="C30" s="84" t="s">
        <v>345</v>
      </c>
      <c r="D30" s="61"/>
      <c r="E30" s="68"/>
      <c r="F30" s="68"/>
      <c r="G30" s="63" t="s">
        <v>12</v>
      </c>
      <c r="H30" s="68"/>
      <c r="I30" s="68"/>
      <c r="J30" s="65">
        <f t="shared" ref="J30:R30" si="0">SUM(J10:J29)</f>
        <v>0</v>
      </c>
      <c r="K30" s="65">
        <f t="shared" si="0"/>
        <v>0</v>
      </c>
      <c r="L30" s="65">
        <f t="shared" si="0"/>
        <v>0</v>
      </c>
      <c r="M30" s="65">
        <f t="shared" si="0"/>
        <v>0</v>
      </c>
      <c r="N30" s="65">
        <f t="shared" si="0"/>
        <v>0</v>
      </c>
      <c r="O30" s="65">
        <f t="shared" si="0"/>
        <v>0</v>
      </c>
      <c r="P30" s="65">
        <f t="shared" si="0"/>
        <v>0</v>
      </c>
      <c r="Q30" s="65">
        <f t="shared" si="0"/>
        <v>0</v>
      </c>
      <c r="R30" s="65">
        <f t="shared" si="0"/>
        <v>0</v>
      </c>
    </row>
    <row r="31" spans="1:19" ht="12" customHeight="1" x14ac:dyDescent="0.3">
      <c r="B31" s="59"/>
      <c r="C31" s="78"/>
      <c r="D31" s="73"/>
      <c r="E31" s="74"/>
      <c r="F31" s="74"/>
      <c r="G31" s="75"/>
      <c r="H31" s="74"/>
      <c r="I31" s="74"/>
      <c r="J31" s="76"/>
      <c r="K31" s="76"/>
      <c r="L31" s="76"/>
      <c r="M31" s="76"/>
      <c r="N31" s="76"/>
      <c r="O31" s="76"/>
      <c r="P31" s="76"/>
      <c r="Q31" s="76"/>
      <c r="R31" s="76"/>
    </row>
    <row r="32" spans="1:19" s="21" customFormat="1" ht="12" customHeight="1" x14ac:dyDescent="0.3">
      <c r="A32" s="3"/>
      <c r="B32" s="22" t="s">
        <v>21</v>
      </c>
      <c r="C32" s="22"/>
      <c r="D32" s="23"/>
      <c r="E32" s="24"/>
      <c r="F32" s="23"/>
      <c r="G32" s="23"/>
      <c r="H32" s="23"/>
      <c r="I32" s="23"/>
      <c r="J32" s="23"/>
      <c r="K32" s="23"/>
      <c r="L32" s="23"/>
      <c r="M32" s="23"/>
      <c r="N32" s="23"/>
      <c r="O32" s="23"/>
      <c r="P32" s="23"/>
      <c r="Q32" s="23"/>
      <c r="R32" s="23"/>
      <c r="S32" s="7"/>
    </row>
    <row r="33" spans="1:19" ht="12" customHeight="1" x14ac:dyDescent="0.3">
      <c r="B33" s="59"/>
      <c r="C33" s="78"/>
      <c r="D33" s="73"/>
      <c r="E33" s="74"/>
      <c r="F33" s="74"/>
      <c r="G33" s="75"/>
      <c r="H33" s="74"/>
      <c r="I33" s="74"/>
      <c r="J33" s="76"/>
      <c r="K33" s="76"/>
      <c r="L33" s="76"/>
      <c r="M33" s="76"/>
      <c r="N33" s="76"/>
      <c r="O33" s="76"/>
      <c r="P33" s="76"/>
      <c r="Q33" s="76"/>
      <c r="R33" s="76"/>
    </row>
    <row r="34" spans="1:19" ht="12" customHeight="1" x14ac:dyDescent="0.3">
      <c r="B34" s="59"/>
      <c r="C34" s="78" t="s">
        <v>327</v>
      </c>
      <c r="D34" s="73"/>
      <c r="E34" s="74"/>
      <c r="F34" s="74"/>
      <c r="G34" s="62" t="s">
        <v>12</v>
      </c>
      <c r="H34" s="74"/>
      <c r="I34" s="74"/>
      <c r="J34" s="64"/>
      <c r="K34" s="64"/>
      <c r="L34" s="64"/>
      <c r="M34" s="64"/>
      <c r="N34" s="64"/>
      <c r="O34" s="64"/>
      <c r="P34" s="64"/>
      <c r="Q34" s="64"/>
      <c r="R34" s="64"/>
      <c r="S34" s="6"/>
    </row>
    <row r="35" spans="1:19" s="20" customFormat="1" ht="12" customHeight="1" x14ac:dyDescent="0.25">
      <c r="A35" s="6"/>
      <c r="B35" s="59"/>
      <c r="C35" s="64" t="s">
        <v>328</v>
      </c>
      <c r="D35" s="69"/>
      <c r="E35" s="69"/>
      <c r="F35" s="59"/>
      <c r="G35" s="62" t="s">
        <v>12</v>
      </c>
      <c r="H35" s="59"/>
      <c r="I35" s="59"/>
      <c r="J35" s="64"/>
      <c r="K35" s="64"/>
      <c r="L35" s="64"/>
      <c r="M35" s="64"/>
      <c r="N35" s="64"/>
      <c r="O35" s="64"/>
      <c r="P35" s="64"/>
      <c r="Q35" s="64"/>
      <c r="R35" s="64"/>
      <c r="S35" s="6"/>
    </row>
    <row r="36" spans="1:19" s="20" customFormat="1" ht="12" customHeight="1" x14ac:dyDescent="0.25">
      <c r="A36" s="6"/>
      <c r="B36" s="59"/>
      <c r="C36" s="90" t="s">
        <v>328</v>
      </c>
      <c r="D36" s="69"/>
      <c r="E36" s="69"/>
      <c r="F36" s="59"/>
      <c r="G36" s="62" t="s">
        <v>12</v>
      </c>
      <c r="H36" s="59"/>
      <c r="I36" s="59"/>
      <c r="J36" s="64"/>
      <c r="K36" s="64"/>
      <c r="L36" s="64"/>
      <c r="M36" s="64"/>
      <c r="N36" s="64"/>
      <c r="O36" s="64"/>
      <c r="P36" s="64"/>
      <c r="Q36" s="64"/>
      <c r="R36" s="64"/>
      <c r="S36" s="6"/>
    </row>
    <row r="37" spans="1:19" ht="12" customHeight="1" x14ac:dyDescent="0.3">
      <c r="B37" s="59"/>
      <c r="C37" s="84" t="s">
        <v>361</v>
      </c>
      <c r="D37" s="61"/>
      <c r="E37" s="68"/>
      <c r="F37" s="68"/>
      <c r="G37" s="63" t="s">
        <v>12</v>
      </c>
      <c r="H37" s="68"/>
      <c r="I37" s="68"/>
      <c r="J37" s="65">
        <f>SUM(J34:J36)</f>
        <v>0</v>
      </c>
      <c r="K37" s="65">
        <f t="shared" ref="K37:R37" si="1">SUM(K34:K36)</f>
        <v>0</v>
      </c>
      <c r="L37" s="65">
        <f t="shared" si="1"/>
        <v>0</v>
      </c>
      <c r="M37" s="65">
        <f t="shared" si="1"/>
        <v>0</v>
      </c>
      <c r="N37" s="65">
        <f t="shared" si="1"/>
        <v>0</v>
      </c>
      <c r="O37" s="65">
        <f t="shared" si="1"/>
        <v>0</v>
      </c>
      <c r="P37" s="65">
        <f t="shared" si="1"/>
        <v>0</v>
      </c>
      <c r="Q37" s="65">
        <f t="shared" si="1"/>
        <v>0</v>
      </c>
      <c r="R37" s="65">
        <f t="shared" si="1"/>
        <v>0</v>
      </c>
    </row>
    <row r="38" spans="1:19" ht="12" customHeight="1" x14ac:dyDescent="0.3">
      <c r="B38" s="59"/>
      <c r="C38" s="78"/>
      <c r="D38" s="73"/>
      <c r="E38" s="74"/>
      <c r="F38" s="74"/>
      <c r="G38" s="75"/>
      <c r="H38" s="74"/>
      <c r="I38" s="74"/>
      <c r="J38" s="76"/>
      <c r="K38" s="76"/>
      <c r="L38" s="76"/>
      <c r="M38" s="76"/>
      <c r="N38" s="76"/>
      <c r="O38" s="76"/>
      <c r="P38" s="76"/>
      <c r="Q38" s="76"/>
      <c r="R38" s="76"/>
    </row>
    <row r="39" spans="1:19" s="21" customFormat="1" ht="12" customHeight="1" x14ac:dyDescent="0.3">
      <c r="A39" s="3"/>
      <c r="B39" s="22" t="s">
        <v>22</v>
      </c>
      <c r="C39" s="22"/>
      <c r="D39" s="23"/>
      <c r="E39" s="24"/>
      <c r="F39" s="23"/>
      <c r="G39" s="23"/>
      <c r="H39" s="23"/>
      <c r="I39" s="23"/>
      <c r="J39" s="23"/>
      <c r="K39" s="23"/>
      <c r="L39" s="23"/>
      <c r="M39" s="23"/>
      <c r="N39" s="23"/>
      <c r="O39" s="23"/>
      <c r="P39" s="23"/>
      <c r="Q39" s="23"/>
      <c r="R39" s="23"/>
      <c r="S39" s="7"/>
    </row>
    <row r="40" spans="1:19" ht="12" customHeight="1" x14ac:dyDescent="0.3">
      <c r="B40" s="59"/>
      <c r="C40" s="78"/>
      <c r="D40" s="73"/>
      <c r="E40" s="74"/>
      <c r="F40" s="74"/>
      <c r="G40" s="75"/>
      <c r="H40" s="74"/>
      <c r="I40" s="74"/>
      <c r="J40" s="76"/>
      <c r="K40" s="76"/>
      <c r="L40" s="76"/>
      <c r="M40" s="76"/>
      <c r="N40" s="76"/>
      <c r="O40" s="76"/>
      <c r="P40" s="76"/>
      <c r="Q40" s="76"/>
      <c r="R40" s="76"/>
    </row>
    <row r="41" spans="1:19" ht="12" customHeight="1" x14ac:dyDescent="0.3">
      <c r="B41" s="59"/>
      <c r="C41" s="78" t="s">
        <v>329</v>
      </c>
      <c r="D41" s="73"/>
      <c r="E41" s="74"/>
      <c r="F41" s="74"/>
      <c r="G41" s="62" t="s">
        <v>12</v>
      </c>
      <c r="H41" s="74"/>
      <c r="I41" s="74"/>
      <c r="J41" s="64"/>
      <c r="K41" s="64"/>
      <c r="L41" s="64"/>
      <c r="M41" s="64"/>
      <c r="N41" s="64"/>
      <c r="O41" s="64"/>
      <c r="P41" s="64"/>
      <c r="Q41" s="64"/>
      <c r="R41" s="64"/>
    </row>
    <row r="42" spans="1:19" ht="12" customHeight="1" x14ac:dyDescent="0.3">
      <c r="B42" s="59"/>
      <c r="C42" s="78" t="s">
        <v>330</v>
      </c>
      <c r="D42" s="73"/>
      <c r="E42" s="74"/>
      <c r="F42" s="74"/>
      <c r="G42" s="62" t="s">
        <v>12</v>
      </c>
      <c r="H42" s="74"/>
      <c r="I42" s="74"/>
      <c r="J42" s="64"/>
      <c r="K42" s="64"/>
      <c r="L42" s="64"/>
      <c r="M42" s="64"/>
      <c r="N42" s="64"/>
      <c r="O42" s="64"/>
      <c r="P42" s="64"/>
      <c r="Q42" s="64"/>
      <c r="R42" s="64"/>
    </row>
    <row r="43" spans="1:19" ht="12" customHeight="1" x14ac:dyDescent="0.3">
      <c r="B43" s="59"/>
      <c r="C43" s="84" t="s">
        <v>362</v>
      </c>
      <c r="D43" s="61"/>
      <c r="E43" s="68"/>
      <c r="F43" s="68"/>
      <c r="G43" s="63" t="s">
        <v>12</v>
      </c>
      <c r="H43" s="68"/>
      <c r="I43" s="68"/>
      <c r="J43" s="65">
        <f>SUM(J41:J42)</f>
        <v>0</v>
      </c>
      <c r="K43" s="65">
        <f t="shared" ref="K43:R43" si="2">SUM(K41:K42)</f>
        <v>0</v>
      </c>
      <c r="L43" s="65">
        <f t="shared" si="2"/>
        <v>0</v>
      </c>
      <c r="M43" s="65">
        <f t="shared" si="2"/>
        <v>0</v>
      </c>
      <c r="N43" s="65">
        <f t="shared" si="2"/>
        <v>0</v>
      </c>
      <c r="O43" s="65">
        <f t="shared" si="2"/>
        <v>0</v>
      </c>
      <c r="P43" s="65">
        <f t="shared" si="2"/>
        <v>0</v>
      </c>
      <c r="Q43" s="65">
        <f t="shared" si="2"/>
        <v>0</v>
      </c>
      <c r="R43" s="65">
        <f t="shared" si="2"/>
        <v>0</v>
      </c>
    </row>
    <row r="44" spans="1:19" ht="12" customHeight="1" x14ac:dyDescent="0.3">
      <c r="B44" s="59"/>
      <c r="C44" s="78"/>
      <c r="D44" s="73"/>
      <c r="E44" s="74"/>
      <c r="F44" s="74"/>
      <c r="G44" s="75"/>
      <c r="H44" s="74"/>
      <c r="I44" s="74"/>
      <c r="J44" s="76"/>
      <c r="K44" s="76"/>
      <c r="L44" s="76"/>
      <c r="M44" s="76"/>
      <c r="N44" s="76"/>
      <c r="O44" s="76"/>
      <c r="P44" s="76"/>
      <c r="Q44" s="76"/>
      <c r="R44" s="76"/>
    </row>
    <row r="45" spans="1:19" s="21" customFormat="1" ht="12" customHeight="1" x14ac:dyDescent="0.3">
      <c r="A45" s="3"/>
      <c r="B45" s="22" t="s">
        <v>20</v>
      </c>
      <c r="C45" s="22"/>
      <c r="D45" s="23"/>
      <c r="E45" s="24"/>
      <c r="F45" s="23"/>
      <c r="G45" s="23"/>
      <c r="H45" s="23"/>
      <c r="I45" s="23"/>
      <c r="J45" s="23"/>
      <c r="K45" s="23"/>
      <c r="L45" s="23"/>
      <c r="M45" s="23"/>
      <c r="N45" s="23"/>
      <c r="O45" s="23"/>
      <c r="P45" s="23"/>
      <c r="Q45" s="23"/>
      <c r="R45" s="23"/>
      <c r="S45" s="7"/>
    </row>
    <row r="46" spans="1:19" ht="12" customHeight="1" x14ac:dyDescent="0.3">
      <c r="B46" s="59"/>
      <c r="C46" s="78"/>
      <c r="D46" s="73"/>
      <c r="E46" s="74"/>
      <c r="F46" s="74"/>
      <c r="G46" s="75"/>
      <c r="H46" s="74"/>
      <c r="I46" s="74"/>
      <c r="J46" s="76"/>
      <c r="K46" s="76"/>
      <c r="L46" s="76"/>
      <c r="M46" s="76"/>
      <c r="N46" s="76"/>
      <c r="O46" s="76"/>
      <c r="P46" s="76"/>
      <c r="Q46" s="76"/>
      <c r="R46" s="76"/>
    </row>
    <row r="47" spans="1:19" s="20" customFormat="1" ht="12" customHeight="1" x14ac:dyDescent="0.25">
      <c r="A47" s="6"/>
      <c r="B47" s="59"/>
      <c r="C47" s="78" t="s">
        <v>20</v>
      </c>
      <c r="D47" s="78"/>
      <c r="E47" s="78"/>
      <c r="F47" s="59"/>
      <c r="G47" s="62" t="s">
        <v>12</v>
      </c>
      <c r="H47" s="59"/>
      <c r="I47" s="59"/>
      <c r="J47" s="64"/>
      <c r="K47" s="64"/>
      <c r="L47" s="64"/>
      <c r="M47" s="64"/>
      <c r="N47" s="64"/>
      <c r="O47" s="64"/>
      <c r="P47" s="64"/>
      <c r="Q47" s="64"/>
      <c r="R47" s="64"/>
      <c r="S47" s="6"/>
    </row>
    <row r="48" spans="1:19" s="20" customFormat="1" ht="12" customHeight="1" x14ac:dyDescent="0.25">
      <c r="B48" s="60"/>
      <c r="C48" s="78"/>
      <c r="D48" s="78"/>
      <c r="E48" s="78"/>
      <c r="F48" s="60"/>
      <c r="G48" s="145"/>
      <c r="H48" s="60"/>
      <c r="I48" s="60"/>
      <c r="J48" s="146"/>
      <c r="K48" s="146"/>
      <c r="L48" s="146"/>
      <c r="M48" s="146"/>
      <c r="N48" s="146"/>
      <c r="O48" s="146"/>
      <c r="P48" s="146"/>
      <c r="Q48" s="146"/>
      <c r="R48" s="146"/>
    </row>
    <row r="49" spans="1:19" s="43" customFormat="1" ht="12" customHeight="1" thickBot="1" x14ac:dyDescent="0.35">
      <c r="A49" s="3"/>
      <c r="B49" s="97" t="s">
        <v>437</v>
      </c>
      <c r="C49" s="98"/>
      <c r="D49" s="98"/>
      <c r="E49" s="98"/>
      <c r="F49" s="98"/>
      <c r="G49" s="99" t="s">
        <v>12</v>
      </c>
      <c r="H49" s="98"/>
      <c r="I49" s="99"/>
      <c r="J49" s="100">
        <f>SUM(J30,J37,J43,J47)</f>
        <v>0</v>
      </c>
      <c r="K49" s="100">
        <f t="shared" ref="K49:R49" si="3">SUM(K30,K37,K43,K47)</f>
        <v>0</v>
      </c>
      <c r="L49" s="100">
        <f t="shared" si="3"/>
        <v>0</v>
      </c>
      <c r="M49" s="100">
        <f t="shared" si="3"/>
        <v>0</v>
      </c>
      <c r="N49" s="100">
        <f t="shared" si="3"/>
        <v>0</v>
      </c>
      <c r="O49" s="100">
        <f t="shared" si="3"/>
        <v>0</v>
      </c>
      <c r="P49" s="100">
        <f t="shared" si="3"/>
        <v>0</v>
      </c>
      <c r="Q49" s="100">
        <f t="shared" si="3"/>
        <v>0</v>
      </c>
      <c r="R49" s="100">
        <f t="shared" si="3"/>
        <v>0</v>
      </c>
      <c r="S49" s="7"/>
    </row>
    <row r="50" spans="1:19" ht="12" customHeight="1" x14ac:dyDescent="0.3">
      <c r="B50" s="59"/>
      <c r="C50" s="78"/>
      <c r="D50" s="73"/>
      <c r="E50" s="74"/>
      <c r="F50" s="74"/>
      <c r="G50" s="75"/>
      <c r="H50" s="74"/>
      <c r="I50" s="74"/>
      <c r="J50" s="76"/>
      <c r="K50" s="76"/>
      <c r="L50" s="76"/>
      <c r="M50" s="76"/>
      <c r="N50" s="76"/>
      <c r="O50" s="76"/>
      <c r="P50" s="76"/>
      <c r="Q50" s="76"/>
      <c r="R50" s="76"/>
    </row>
    <row r="51" spans="1:19" s="19" customFormat="1" ht="12" customHeight="1" x14ac:dyDescent="0.3">
      <c r="A51" s="17"/>
      <c r="B51" s="5" t="s">
        <v>1</v>
      </c>
      <c r="C51" s="18"/>
      <c r="D51" s="18"/>
      <c r="E51" s="18"/>
      <c r="F51" s="18"/>
      <c r="G51" s="18"/>
      <c r="H51" s="18"/>
      <c r="I51" s="18"/>
      <c r="J51" s="18"/>
      <c r="K51" s="18"/>
      <c r="L51" s="18"/>
      <c r="M51" s="18"/>
      <c r="N51" s="18"/>
      <c r="O51" s="18"/>
      <c r="P51" s="18"/>
      <c r="Q51" s="18"/>
      <c r="R51" s="18"/>
    </row>
    <row r="52" spans="1:19" ht="12" customHeight="1" x14ac:dyDescent="0.3"/>
    <row r="53" spans="1:19" ht="12" customHeight="1" x14ac:dyDescent="0.3"/>
    <row r="54" spans="1:19" ht="12" customHeight="1" x14ac:dyDescent="0.3"/>
  </sheetData>
  <mergeCells count="1">
    <mergeCell ref="A3:C3"/>
  </mergeCells>
  <hyperlinks>
    <hyperlink ref="A3" location="Contents!A1" display="contents" xr:uid="{B2F7F1BB-9596-4C87-A07D-ACD4694ADF6B}"/>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75AB5-5391-4F59-8251-6282E09AEF01}">
  <sheetPr>
    <tabColor rgb="FF003B5C"/>
  </sheetPr>
  <dimension ref="A1:XFC72"/>
  <sheetViews>
    <sheetView showGridLines="0" workbookViewId="0"/>
  </sheetViews>
  <sheetFormatPr defaultColWidth="0" defaultRowHeight="12" customHeight="1" zeroHeight="1" x14ac:dyDescent="0.3"/>
  <cols>
    <col min="1" max="4" width="2.6640625" style="3" customWidth="1"/>
    <col min="5" max="5" width="58.109375" style="3" bestFit="1" customWidth="1"/>
    <col min="6" max="6" width="2.6640625" style="3" customWidth="1"/>
    <col min="7" max="7" width="8.88671875" style="3" customWidth="1"/>
    <col min="8" max="8" width="2.6640625" style="3" customWidth="1"/>
    <col min="9" max="18" width="12.6640625" style="3" customWidth="1"/>
    <col min="19" max="19" width="2.6640625" style="7" customWidth="1"/>
    <col min="20" max="45" width="8.88671875" style="7" hidden="1" customWidth="1"/>
    <col min="46" max="16383" width="8.88671875" style="7" hidden="1"/>
    <col min="16384" max="16384" width="2.109375" style="7" hidden="1"/>
  </cols>
  <sheetData>
    <row r="1" spans="1:24" s="58" customFormat="1" ht="18.75" customHeight="1" x14ac:dyDescent="0.35">
      <c r="A1" s="81" t="str">
        <f>'Contract Information'!E8&amp;" Bus Contract Tender Price Template"</f>
        <v>[PTA Name] Bus Contract Tender Price Template</v>
      </c>
      <c r="B1" s="56"/>
      <c r="C1" s="57"/>
      <c r="D1" s="57"/>
      <c r="E1" s="57"/>
      <c r="F1" s="57"/>
      <c r="G1" s="57"/>
      <c r="H1" s="57"/>
      <c r="I1" s="57"/>
      <c r="J1" s="57"/>
      <c r="K1" s="57"/>
      <c r="L1" s="57"/>
      <c r="M1" s="57"/>
      <c r="N1" s="57"/>
      <c r="O1" s="57"/>
      <c r="P1" s="57"/>
      <c r="Q1" s="57"/>
      <c r="R1" s="57"/>
    </row>
    <row r="2" spans="1:24" ht="15" customHeight="1" x14ac:dyDescent="0.3">
      <c r="A2" s="15" t="str">
        <f ca="1">IFERROR(MID(CELL("filename",A1),FIND("]",CELL("filename",A1))+1,255),"&lt; Save workbook to show tab name &gt;")</f>
        <v>Asset Charges</v>
      </c>
      <c r="B2" s="13"/>
      <c r="C2" s="1"/>
      <c r="D2" s="1"/>
      <c r="E2" s="1"/>
      <c r="F2" s="1"/>
      <c r="G2" s="1"/>
      <c r="H2" s="1"/>
      <c r="I2" s="1"/>
      <c r="J2" s="1"/>
      <c r="K2" s="1"/>
      <c r="L2" s="1"/>
      <c r="M2" s="1"/>
      <c r="N2" s="1"/>
      <c r="O2" s="1"/>
      <c r="P2" s="1"/>
      <c r="Q2" s="1"/>
      <c r="R2" s="1"/>
    </row>
    <row r="3" spans="1:24" ht="12" customHeight="1" x14ac:dyDescent="0.3">
      <c r="A3" s="209" t="s">
        <v>257</v>
      </c>
      <c r="B3" s="209"/>
      <c r="C3" s="209"/>
      <c r="D3" s="1"/>
      <c r="E3" s="1"/>
      <c r="F3" s="1"/>
      <c r="G3" s="8"/>
      <c r="H3" s="8"/>
      <c r="I3" s="9"/>
      <c r="J3" s="35">
        <f>Time!J14</f>
        <v>45839</v>
      </c>
      <c r="K3" s="35">
        <f>Time!K14</f>
        <v>46204</v>
      </c>
      <c r="L3" s="35">
        <f>Time!L14</f>
        <v>46569</v>
      </c>
      <c r="M3" s="35">
        <f>Time!M14</f>
        <v>46935</v>
      </c>
      <c r="N3" s="35">
        <f>Time!N14</f>
        <v>47300</v>
      </c>
      <c r="O3" s="35">
        <f>Time!O14</f>
        <v>47665</v>
      </c>
      <c r="P3" s="35">
        <f>Time!P14</f>
        <v>48030</v>
      </c>
      <c r="Q3" s="35">
        <f>Time!Q14</f>
        <v>48396</v>
      </c>
      <c r="R3" s="35">
        <f>Time!R14</f>
        <v>48761</v>
      </c>
      <c r="S3" s="10"/>
      <c r="T3" s="10"/>
      <c r="U3" s="10"/>
      <c r="V3" s="10"/>
      <c r="W3" s="10"/>
      <c r="X3" s="10"/>
    </row>
    <row r="4" spans="1:24" ht="12" customHeight="1" x14ac:dyDescent="0.3">
      <c r="A4" s="1"/>
      <c r="B4" s="1"/>
      <c r="C4" s="1"/>
      <c r="D4" s="1"/>
      <c r="E4" s="1"/>
      <c r="F4" s="1"/>
      <c r="G4" s="11" t="s">
        <v>4</v>
      </c>
      <c r="H4" s="8"/>
      <c r="I4" s="9"/>
      <c r="J4" s="35">
        <f>Time!J15</f>
        <v>46203</v>
      </c>
      <c r="K4" s="35">
        <f>Time!K15</f>
        <v>46568</v>
      </c>
      <c r="L4" s="35">
        <f>Time!L15</f>
        <v>46934</v>
      </c>
      <c r="M4" s="35">
        <f>Time!M15</f>
        <v>47299</v>
      </c>
      <c r="N4" s="35">
        <f>Time!N15</f>
        <v>47664</v>
      </c>
      <c r="O4" s="35">
        <f>Time!O15</f>
        <v>48029</v>
      </c>
      <c r="P4" s="35">
        <f>Time!P15</f>
        <v>48395</v>
      </c>
      <c r="Q4" s="35">
        <f>Time!Q15</f>
        <v>48760</v>
      </c>
      <c r="R4" s="35">
        <f>Time!R15</f>
        <v>49125</v>
      </c>
      <c r="S4" s="10"/>
      <c r="T4" s="10"/>
      <c r="U4" s="10"/>
      <c r="V4" s="10"/>
      <c r="W4" s="10"/>
      <c r="X4" s="10"/>
    </row>
    <row r="5" spans="1:24" ht="12" customHeight="1" x14ac:dyDescent="0.3"/>
    <row r="6" spans="1:24" s="19" customFormat="1" ht="12" customHeight="1" x14ac:dyDescent="0.3">
      <c r="A6" s="17"/>
      <c r="B6" s="47" t="s">
        <v>847</v>
      </c>
      <c r="C6" s="82"/>
      <c r="D6" s="83"/>
      <c r="E6" s="83"/>
      <c r="F6" s="83"/>
      <c r="G6" s="83"/>
      <c r="H6" s="83"/>
      <c r="I6" s="83"/>
      <c r="J6" s="83"/>
      <c r="K6" s="83"/>
      <c r="L6" s="83"/>
      <c r="M6" s="83"/>
      <c r="N6" s="83"/>
      <c r="O6" s="83"/>
      <c r="P6" s="83"/>
      <c r="Q6" s="83"/>
      <c r="R6" s="83"/>
    </row>
    <row r="7" spans="1:24" s="19" customFormat="1" ht="12" customHeight="1" x14ac:dyDescent="0.3">
      <c r="B7" s="86"/>
      <c r="C7" s="87"/>
      <c r="D7" s="88"/>
      <c r="E7" s="88"/>
      <c r="F7" s="88"/>
      <c r="G7" s="88"/>
      <c r="H7" s="88"/>
      <c r="I7" s="88"/>
      <c r="J7" s="88"/>
      <c r="K7" s="88"/>
      <c r="L7" s="88"/>
      <c r="M7" s="88"/>
      <c r="N7" s="88"/>
      <c r="O7" s="88"/>
      <c r="P7" s="88"/>
      <c r="Q7" s="88"/>
      <c r="R7" s="88"/>
    </row>
    <row r="8" spans="1:24" s="21" customFormat="1" ht="12" customHeight="1" x14ac:dyDescent="0.3">
      <c r="A8" s="3"/>
      <c r="B8" s="22" t="s">
        <v>223</v>
      </c>
      <c r="C8" s="22"/>
      <c r="D8" s="23"/>
      <c r="E8" s="24"/>
      <c r="F8" s="23"/>
      <c r="G8" s="23"/>
      <c r="H8" s="23"/>
      <c r="I8" s="23"/>
      <c r="J8" s="23"/>
      <c r="K8" s="23"/>
      <c r="L8" s="23"/>
      <c r="M8" s="23"/>
      <c r="N8" s="23"/>
      <c r="O8" s="23"/>
      <c r="P8" s="23"/>
      <c r="Q8" s="23"/>
      <c r="R8" s="23"/>
      <c r="S8" s="7"/>
    </row>
    <row r="9" spans="1:24" s="33" customFormat="1" ht="12" customHeight="1" x14ac:dyDescent="0.3">
      <c r="A9" s="3"/>
      <c r="B9" s="32"/>
      <c r="C9" s="32"/>
      <c r="E9" s="34"/>
      <c r="S9" s="7"/>
    </row>
    <row r="10" spans="1:24" s="27" customFormat="1" ht="12" customHeight="1" x14ac:dyDescent="0.25">
      <c r="B10" s="74"/>
      <c r="C10" s="60" t="s">
        <v>331</v>
      </c>
      <c r="D10" s="74"/>
      <c r="E10" s="74"/>
      <c r="F10" s="74"/>
      <c r="G10" s="62" t="s">
        <v>12</v>
      </c>
      <c r="H10" s="74"/>
      <c r="I10" s="74"/>
      <c r="J10" s="64"/>
      <c r="K10" s="64"/>
      <c r="L10" s="64"/>
      <c r="M10" s="64"/>
      <c r="N10" s="64"/>
      <c r="O10" s="64"/>
      <c r="P10" s="64"/>
      <c r="Q10" s="64"/>
      <c r="R10" s="64"/>
    </row>
    <row r="11" spans="1:24" s="27" customFormat="1" ht="12" customHeight="1" x14ac:dyDescent="0.25">
      <c r="B11" s="74"/>
      <c r="C11" s="60" t="s">
        <v>332</v>
      </c>
      <c r="D11" s="74"/>
      <c r="E11" s="74"/>
      <c r="F11" s="74"/>
      <c r="G11" s="62" t="s">
        <v>12</v>
      </c>
      <c r="H11" s="74"/>
      <c r="I11" s="74"/>
      <c r="J11" s="64"/>
      <c r="K11" s="64"/>
      <c r="L11" s="64"/>
      <c r="M11" s="64"/>
      <c r="N11" s="64"/>
      <c r="O11" s="64"/>
      <c r="P11" s="64"/>
      <c r="Q11" s="64"/>
      <c r="R11" s="64"/>
    </row>
    <row r="12" spans="1:24" s="27" customFormat="1" ht="12" customHeight="1" x14ac:dyDescent="0.25">
      <c r="B12" s="74"/>
      <c r="C12" s="60" t="s">
        <v>333</v>
      </c>
      <c r="D12" s="74"/>
      <c r="E12" s="74"/>
      <c r="F12" s="74"/>
      <c r="G12" s="62" t="s">
        <v>12</v>
      </c>
      <c r="H12" s="74"/>
      <c r="I12" s="74"/>
      <c r="J12" s="64"/>
      <c r="K12" s="64"/>
      <c r="L12" s="64"/>
      <c r="M12" s="64"/>
      <c r="N12" s="64"/>
      <c r="O12" s="64"/>
      <c r="P12" s="64"/>
      <c r="Q12" s="64"/>
      <c r="R12" s="64"/>
    </row>
    <row r="13" spans="1:24" s="27" customFormat="1" ht="12" customHeight="1" x14ac:dyDescent="0.25">
      <c r="B13" s="74"/>
      <c r="C13" s="60" t="s">
        <v>334</v>
      </c>
      <c r="D13" s="74"/>
      <c r="E13" s="74"/>
      <c r="F13" s="74"/>
      <c r="G13" s="62" t="s">
        <v>12</v>
      </c>
      <c r="H13" s="74"/>
      <c r="I13" s="74"/>
      <c r="J13" s="64"/>
      <c r="K13" s="64"/>
      <c r="L13" s="64"/>
      <c r="M13" s="64"/>
      <c r="N13" s="64"/>
      <c r="O13" s="64"/>
      <c r="P13" s="64"/>
      <c r="Q13" s="64"/>
      <c r="R13" s="64"/>
    </row>
    <row r="14" spans="1:24" s="27" customFormat="1" ht="12" customHeight="1" x14ac:dyDescent="0.25">
      <c r="B14" s="74"/>
      <c r="C14" s="60" t="s">
        <v>335</v>
      </c>
      <c r="D14" s="74"/>
      <c r="E14" s="74"/>
      <c r="F14" s="74"/>
      <c r="G14" s="62" t="s">
        <v>12</v>
      </c>
      <c r="H14" s="74"/>
      <c r="I14" s="74"/>
      <c r="J14" s="64"/>
      <c r="K14" s="64"/>
      <c r="L14" s="64"/>
      <c r="M14" s="64"/>
      <c r="N14" s="64"/>
      <c r="O14" s="64"/>
      <c r="P14" s="64"/>
      <c r="Q14" s="64"/>
      <c r="R14" s="64"/>
    </row>
    <row r="15" spans="1:24" s="27" customFormat="1" ht="12" customHeight="1" x14ac:dyDescent="0.25">
      <c r="B15" s="74"/>
      <c r="C15" s="60" t="s">
        <v>336</v>
      </c>
      <c r="D15" s="74"/>
      <c r="E15" s="74"/>
      <c r="F15" s="74"/>
      <c r="G15" s="62" t="s">
        <v>12</v>
      </c>
      <c r="H15" s="74"/>
      <c r="I15" s="74"/>
      <c r="J15" s="64"/>
      <c r="K15" s="64"/>
      <c r="L15" s="64"/>
      <c r="M15" s="64"/>
      <c r="N15" s="64"/>
      <c r="O15" s="64"/>
      <c r="P15" s="64"/>
      <c r="Q15" s="64"/>
      <c r="R15" s="64"/>
    </row>
    <row r="16" spans="1:24" s="27" customFormat="1" ht="12" customHeight="1" x14ac:dyDescent="0.25">
      <c r="B16" s="74"/>
      <c r="C16" s="60" t="s">
        <v>337</v>
      </c>
      <c r="D16" s="74"/>
      <c r="E16" s="74"/>
      <c r="F16" s="74"/>
      <c r="G16" s="62" t="s">
        <v>12</v>
      </c>
      <c r="H16" s="74"/>
      <c r="I16" s="74"/>
      <c r="J16" s="64"/>
      <c r="K16" s="64"/>
      <c r="L16" s="64"/>
      <c r="M16" s="64"/>
      <c r="N16" s="64"/>
      <c r="O16" s="64"/>
      <c r="P16" s="64"/>
      <c r="Q16" s="64"/>
      <c r="R16" s="64"/>
    </row>
    <row r="17" spans="1:19" s="27" customFormat="1" ht="12" customHeight="1" x14ac:dyDescent="0.25">
      <c r="B17" s="74"/>
      <c r="C17" s="60" t="s">
        <v>338</v>
      </c>
      <c r="D17" s="74"/>
      <c r="E17" s="74"/>
      <c r="F17" s="74"/>
      <c r="G17" s="62" t="s">
        <v>12</v>
      </c>
      <c r="H17" s="74"/>
      <c r="I17" s="74"/>
      <c r="J17" s="64"/>
      <c r="K17" s="64"/>
      <c r="L17" s="64"/>
      <c r="M17" s="64"/>
      <c r="N17" s="64"/>
      <c r="O17" s="64"/>
      <c r="P17" s="64"/>
      <c r="Q17" s="64"/>
      <c r="R17" s="64"/>
    </row>
    <row r="18" spans="1:19" s="27" customFormat="1" ht="12" customHeight="1" x14ac:dyDescent="0.25">
      <c r="B18" s="74"/>
      <c r="C18" s="89" t="s">
        <v>11</v>
      </c>
      <c r="D18" s="69"/>
      <c r="E18" s="69"/>
      <c r="F18" s="74"/>
      <c r="G18" s="62" t="s">
        <v>12</v>
      </c>
      <c r="H18" s="74"/>
      <c r="I18" s="74"/>
      <c r="J18" s="64"/>
      <c r="K18" s="64"/>
      <c r="L18" s="64"/>
      <c r="M18" s="64"/>
      <c r="N18" s="64"/>
      <c r="O18" s="64"/>
      <c r="P18" s="64"/>
      <c r="Q18" s="64"/>
      <c r="R18" s="64"/>
    </row>
    <row r="19" spans="1:19" s="27" customFormat="1" ht="12" customHeight="1" x14ac:dyDescent="0.25">
      <c r="B19" s="74"/>
      <c r="C19" s="89" t="s">
        <v>11</v>
      </c>
      <c r="D19" s="69"/>
      <c r="E19" s="69"/>
      <c r="F19" s="74"/>
      <c r="G19" s="62" t="s">
        <v>12</v>
      </c>
      <c r="H19" s="74"/>
      <c r="I19" s="74"/>
      <c r="J19" s="64"/>
      <c r="K19" s="64"/>
      <c r="L19" s="64"/>
      <c r="M19" s="64"/>
      <c r="N19" s="64"/>
      <c r="O19" s="64"/>
      <c r="P19" s="64"/>
      <c r="Q19" s="64"/>
      <c r="R19" s="64"/>
    </row>
    <row r="20" spans="1:19" ht="12" customHeight="1" x14ac:dyDescent="0.3">
      <c r="B20" s="59"/>
      <c r="C20" s="84" t="s">
        <v>339</v>
      </c>
      <c r="D20" s="61"/>
      <c r="E20" s="68"/>
      <c r="F20" s="68"/>
      <c r="G20" s="63" t="s">
        <v>12</v>
      </c>
      <c r="H20" s="68"/>
      <c r="I20" s="68"/>
      <c r="J20" s="65">
        <f>SUM(J10:J19)</f>
        <v>0</v>
      </c>
      <c r="K20" s="65">
        <f t="shared" ref="K20:R20" si="0">SUM(K10:K19)</f>
        <v>0</v>
      </c>
      <c r="L20" s="65">
        <f t="shared" si="0"/>
        <v>0</v>
      </c>
      <c r="M20" s="65">
        <f t="shared" si="0"/>
        <v>0</v>
      </c>
      <c r="N20" s="65">
        <f t="shared" si="0"/>
        <v>0</v>
      </c>
      <c r="O20" s="65">
        <f t="shared" si="0"/>
        <v>0</v>
      </c>
      <c r="P20" s="65">
        <f t="shared" si="0"/>
        <v>0</v>
      </c>
      <c r="Q20" s="65">
        <f t="shared" si="0"/>
        <v>0</v>
      </c>
      <c r="R20" s="65">
        <f t="shared" si="0"/>
        <v>0</v>
      </c>
    </row>
    <row r="21" spans="1:19" ht="12" customHeight="1" x14ac:dyDescent="0.3">
      <c r="A21" s="7"/>
      <c r="B21" s="60"/>
      <c r="C21" s="77"/>
      <c r="D21" s="77"/>
      <c r="E21" s="78"/>
      <c r="F21" s="78"/>
      <c r="G21" s="79"/>
      <c r="H21" s="78"/>
      <c r="I21" s="78"/>
      <c r="J21" s="80"/>
      <c r="K21" s="80"/>
      <c r="L21" s="80"/>
      <c r="M21" s="80"/>
      <c r="N21" s="80"/>
      <c r="O21" s="80"/>
      <c r="P21" s="80"/>
      <c r="Q21" s="80"/>
      <c r="R21" s="80"/>
    </row>
    <row r="22" spans="1:19" s="21" customFormat="1" ht="12" customHeight="1" x14ac:dyDescent="0.3">
      <c r="A22" s="3"/>
      <c r="B22" s="22" t="s">
        <v>222</v>
      </c>
      <c r="C22" s="22"/>
      <c r="D22" s="23"/>
      <c r="E22" s="24"/>
      <c r="F22" s="23"/>
      <c r="G22" s="23"/>
      <c r="H22" s="23"/>
      <c r="I22" s="23"/>
      <c r="J22" s="23"/>
      <c r="K22" s="23"/>
      <c r="L22" s="23"/>
      <c r="M22" s="23"/>
      <c r="N22" s="23"/>
      <c r="O22" s="23"/>
      <c r="P22" s="23"/>
      <c r="Q22" s="23"/>
      <c r="R22" s="23"/>
      <c r="S22" s="7"/>
    </row>
    <row r="23" spans="1:19" s="33" customFormat="1" ht="12" customHeight="1" x14ac:dyDescent="0.3">
      <c r="A23" s="3"/>
      <c r="B23" s="32"/>
      <c r="C23" s="32"/>
      <c r="E23" s="34"/>
      <c r="S23" s="7"/>
    </row>
    <row r="24" spans="1:19" s="27" customFormat="1" ht="12" customHeight="1" x14ac:dyDescent="0.25">
      <c r="B24" s="74"/>
      <c r="C24" s="60" t="s">
        <v>274</v>
      </c>
      <c r="D24" s="74"/>
      <c r="E24" s="74"/>
      <c r="F24" s="74"/>
      <c r="G24" s="62" t="s">
        <v>12</v>
      </c>
      <c r="H24" s="74"/>
      <c r="I24" s="74"/>
      <c r="J24" s="64"/>
      <c r="K24" s="64"/>
      <c r="L24" s="64"/>
      <c r="M24" s="64"/>
      <c r="N24" s="64"/>
      <c r="O24" s="64"/>
      <c r="P24" s="64"/>
      <c r="Q24" s="64"/>
      <c r="R24" s="64"/>
    </row>
    <row r="25" spans="1:19" s="27" customFormat="1" ht="12" customHeight="1" x14ac:dyDescent="0.25">
      <c r="B25" s="74"/>
      <c r="C25" s="60" t="s">
        <v>275</v>
      </c>
      <c r="D25" s="74"/>
      <c r="E25" s="74"/>
      <c r="F25" s="74"/>
      <c r="G25" s="62" t="s">
        <v>12</v>
      </c>
      <c r="H25" s="74"/>
      <c r="I25" s="74"/>
      <c r="J25" s="64"/>
      <c r="K25" s="64"/>
      <c r="L25" s="64"/>
      <c r="M25" s="64"/>
      <c r="N25" s="64"/>
      <c r="O25" s="64"/>
      <c r="P25" s="64"/>
      <c r="Q25" s="64"/>
      <c r="R25" s="64"/>
    </row>
    <row r="26" spans="1:19" s="27" customFormat="1" ht="12" customHeight="1" x14ac:dyDescent="0.25">
      <c r="B26" s="74"/>
      <c r="C26" s="60" t="s">
        <v>276</v>
      </c>
      <c r="D26" s="74"/>
      <c r="E26" s="74"/>
      <c r="F26" s="74"/>
      <c r="G26" s="62" t="s">
        <v>12</v>
      </c>
      <c r="H26" s="74"/>
      <c r="I26" s="74"/>
      <c r="J26" s="64"/>
      <c r="K26" s="64"/>
      <c r="L26" s="64"/>
      <c r="M26" s="64"/>
      <c r="N26" s="64"/>
      <c r="O26" s="64"/>
      <c r="P26" s="64"/>
      <c r="Q26" s="64"/>
      <c r="R26" s="64"/>
    </row>
    <row r="27" spans="1:19" s="27" customFormat="1" ht="12" customHeight="1" x14ac:dyDescent="0.25">
      <c r="B27" s="74"/>
      <c r="C27" s="60" t="s">
        <v>277</v>
      </c>
      <c r="D27" s="74"/>
      <c r="E27" s="74"/>
      <c r="F27" s="74"/>
      <c r="G27" s="62" t="s">
        <v>12</v>
      </c>
      <c r="H27" s="74"/>
      <c r="I27" s="74"/>
      <c r="J27" s="64"/>
      <c r="K27" s="64"/>
      <c r="L27" s="64"/>
      <c r="M27" s="64"/>
      <c r="N27" s="64"/>
      <c r="O27" s="64"/>
      <c r="P27" s="64"/>
      <c r="Q27" s="64"/>
      <c r="R27" s="64"/>
    </row>
    <row r="28" spans="1:19" s="27" customFormat="1" ht="12" customHeight="1" x14ac:dyDescent="0.25">
      <c r="B28" s="74"/>
      <c r="C28" s="60" t="s">
        <v>278</v>
      </c>
      <c r="D28" s="74"/>
      <c r="E28" s="74"/>
      <c r="F28" s="74"/>
      <c r="G28" s="62" t="s">
        <v>12</v>
      </c>
      <c r="H28" s="74"/>
      <c r="I28" s="74"/>
      <c r="J28" s="64"/>
      <c r="K28" s="64"/>
      <c r="L28" s="64"/>
      <c r="M28" s="64"/>
      <c r="N28" s="64"/>
      <c r="O28" s="64"/>
      <c r="P28" s="64"/>
      <c r="Q28" s="64"/>
      <c r="R28" s="64"/>
    </row>
    <row r="29" spans="1:19" s="27" customFormat="1" ht="12" customHeight="1" x14ac:dyDescent="0.25">
      <c r="B29" s="74"/>
      <c r="C29" s="60" t="s">
        <v>279</v>
      </c>
      <c r="D29" s="74"/>
      <c r="E29" s="74"/>
      <c r="F29" s="74"/>
      <c r="G29" s="62" t="s">
        <v>12</v>
      </c>
      <c r="H29" s="74"/>
      <c r="I29" s="74"/>
      <c r="J29" s="64"/>
      <c r="K29" s="64"/>
      <c r="L29" s="64"/>
      <c r="M29" s="64"/>
      <c r="N29" s="64"/>
      <c r="O29" s="64"/>
      <c r="P29" s="64"/>
      <c r="Q29" s="64"/>
      <c r="R29" s="64"/>
    </row>
    <row r="30" spans="1:19" s="27" customFormat="1" ht="12" customHeight="1" x14ac:dyDescent="0.25">
      <c r="B30" s="74"/>
      <c r="C30" s="60" t="s">
        <v>280</v>
      </c>
      <c r="D30" s="74"/>
      <c r="E30" s="74"/>
      <c r="F30" s="74"/>
      <c r="G30" s="62" t="s">
        <v>12</v>
      </c>
      <c r="H30" s="74"/>
      <c r="I30" s="74"/>
      <c r="J30" s="64"/>
      <c r="K30" s="64"/>
      <c r="L30" s="64"/>
      <c r="M30" s="64"/>
      <c r="N30" s="64"/>
      <c r="O30" s="64"/>
      <c r="P30" s="64"/>
      <c r="Q30" s="64"/>
      <c r="R30" s="64"/>
    </row>
    <row r="31" spans="1:19" s="27" customFormat="1" ht="12" customHeight="1" x14ac:dyDescent="0.25">
      <c r="B31" s="74"/>
      <c r="C31" s="89" t="s">
        <v>11</v>
      </c>
      <c r="D31" s="69"/>
      <c r="E31" s="69"/>
      <c r="F31" s="74"/>
      <c r="G31" s="62" t="s">
        <v>12</v>
      </c>
      <c r="H31" s="74"/>
      <c r="I31" s="74"/>
      <c r="J31" s="64"/>
      <c r="K31" s="64"/>
      <c r="L31" s="64"/>
      <c r="M31" s="64"/>
      <c r="N31" s="64"/>
      <c r="O31" s="64"/>
      <c r="P31" s="64"/>
      <c r="Q31" s="64"/>
      <c r="R31" s="64"/>
    </row>
    <row r="32" spans="1:19" s="27" customFormat="1" ht="12" customHeight="1" x14ac:dyDescent="0.25">
      <c r="B32" s="74"/>
      <c r="C32" s="89" t="s">
        <v>11</v>
      </c>
      <c r="D32" s="69"/>
      <c r="E32" s="69"/>
      <c r="F32" s="74"/>
      <c r="G32" s="62" t="s">
        <v>12</v>
      </c>
      <c r="H32" s="74"/>
      <c r="I32" s="74"/>
      <c r="J32" s="64"/>
      <c r="K32" s="64"/>
      <c r="L32" s="64"/>
      <c r="M32" s="64"/>
      <c r="N32" s="64"/>
      <c r="O32" s="64"/>
      <c r="P32" s="64"/>
      <c r="Q32" s="64"/>
      <c r="R32" s="64"/>
    </row>
    <row r="33" spans="1:19" ht="12" customHeight="1" x14ac:dyDescent="0.3">
      <c r="B33" s="59"/>
      <c r="C33" s="84" t="s">
        <v>340</v>
      </c>
      <c r="D33" s="61"/>
      <c r="E33" s="68"/>
      <c r="F33" s="68"/>
      <c r="G33" s="63" t="s">
        <v>12</v>
      </c>
      <c r="H33" s="68"/>
      <c r="I33" s="68"/>
      <c r="J33" s="65">
        <f t="shared" ref="J33:R33" si="1">SUM(J24:J32)</f>
        <v>0</v>
      </c>
      <c r="K33" s="65">
        <f t="shared" si="1"/>
        <v>0</v>
      </c>
      <c r="L33" s="65">
        <f t="shared" si="1"/>
        <v>0</v>
      </c>
      <c r="M33" s="65">
        <f t="shared" si="1"/>
        <v>0</v>
      </c>
      <c r="N33" s="65">
        <f t="shared" si="1"/>
        <v>0</v>
      </c>
      <c r="O33" s="65">
        <f t="shared" si="1"/>
        <v>0</v>
      </c>
      <c r="P33" s="65">
        <f t="shared" si="1"/>
        <v>0</v>
      </c>
      <c r="Q33" s="65">
        <f t="shared" si="1"/>
        <v>0</v>
      </c>
      <c r="R33" s="65">
        <f t="shared" si="1"/>
        <v>0</v>
      </c>
    </row>
    <row r="34" spans="1:19" s="31" customFormat="1" ht="12" customHeight="1" x14ac:dyDescent="0.25">
      <c r="B34" s="78"/>
      <c r="C34" s="78"/>
      <c r="D34" s="78"/>
      <c r="E34" s="78"/>
      <c r="F34" s="78"/>
      <c r="G34" s="78"/>
      <c r="H34" s="78"/>
      <c r="I34" s="78"/>
      <c r="J34" s="78"/>
      <c r="K34" s="78"/>
      <c r="L34" s="78"/>
      <c r="M34" s="78"/>
      <c r="N34" s="78"/>
      <c r="O34" s="78"/>
      <c r="P34" s="78"/>
      <c r="Q34" s="78"/>
      <c r="R34" s="78"/>
    </row>
    <row r="35" spans="1:19" s="31" customFormat="1" ht="12" customHeight="1" x14ac:dyDescent="0.25">
      <c r="B35" s="78"/>
      <c r="C35" s="78"/>
      <c r="D35" s="78"/>
      <c r="E35" s="78"/>
      <c r="F35" s="78"/>
      <c r="G35" s="78"/>
      <c r="H35" s="78"/>
      <c r="I35" s="78"/>
      <c r="J35" s="78"/>
      <c r="K35" s="78"/>
      <c r="L35" s="78"/>
      <c r="M35" s="78"/>
      <c r="N35" s="78"/>
      <c r="O35" s="78"/>
      <c r="P35" s="78"/>
      <c r="Q35" s="78"/>
      <c r="R35" s="78"/>
    </row>
    <row r="36" spans="1:19" s="19" customFormat="1" ht="12" customHeight="1" x14ac:dyDescent="0.3">
      <c r="A36" s="17"/>
      <c r="B36" s="47" t="s">
        <v>848</v>
      </c>
      <c r="C36" s="82"/>
      <c r="D36" s="83"/>
      <c r="E36" s="83"/>
      <c r="F36" s="83"/>
      <c r="G36" s="83"/>
      <c r="H36" s="83"/>
      <c r="I36" s="83"/>
      <c r="J36" s="83"/>
      <c r="K36" s="83"/>
      <c r="L36" s="83"/>
      <c r="M36" s="83"/>
      <c r="N36" s="83"/>
      <c r="O36" s="83"/>
      <c r="P36" s="83"/>
      <c r="Q36" s="83"/>
      <c r="R36" s="83"/>
    </row>
    <row r="37" spans="1:19" s="33" customFormat="1" ht="12" customHeight="1" x14ac:dyDescent="0.3">
      <c r="A37" s="3"/>
      <c r="B37" s="32"/>
      <c r="C37" s="32"/>
      <c r="E37" s="34"/>
      <c r="S37" s="7"/>
    </row>
    <row r="38" spans="1:19" s="21" customFormat="1" ht="12" customHeight="1" x14ac:dyDescent="0.3">
      <c r="A38" s="3"/>
      <c r="B38" s="22" t="s">
        <v>889</v>
      </c>
      <c r="C38" s="22"/>
      <c r="D38" s="23"/>
      <c r="E38" s="24"/>
      <c r="F38" s="23"/>
      <c r="G38" s="23"/>
      <c r="H38" s="23"/>
      <c r="I38" s="23"/>
      <c r="J38" s="23"/>
      <c r="K38" s="23"/>
      <c r="L38" s="23"/>
      <c r="M38" s="23"/>
      <c r="N38" s="23"/>
      <c r="O38" s="23"/>
      <c r="P38" s="23"/>
      <c r="Q38" s="23"/>
      <c r="R38" s="23"/>
      <c r="S38" s="7"/>
    </row>
    <row r="39" spans="1:19" s="33" customFormat="1" ht="12" customHeight="1" x14ac:dyDescent="0.3">
      <c r="A39" s="3"/>
      <c r="B39" s="32"/>
      <c r="C39" s="32"/>
      <c r="E39" s="34"/>
      <c r="S39" s="7"/>
    </row>
    <row r="40" spans="1:19" s="27" customFormat="1" ht="12" customHeight="1" x14ac:dyDescent="0.25">
      <c r="B40" s="74"/>
      <c r="C40" s="60" t="s">
        <v>890</v>
      </c>
      <c r="D40" s="74"/>
      <c r="E40" s="74"/>
      <c r="F40" s="74"/>
      <c r="G40" s="62" t="s">
        <v>12</v>
      </c>
      <c r="H40" s="74"/>
      <c r="I40" s="74"/>
      <c r="J40" s="64"/>
      <c r="K40" s="64"/>
      <c r="L40" s="64"/>
      <c r="M40" s="64"/>
      <c r="N40" s="64"/>
      <c r="O40" s="64"/>
      <c r="P40" s="64"/>
      <c r="Q40" s="64"/>
      <c r="R40" s="64"/>
    </row>
    <row r="41" spans="1:19" s="27" customFormat="1" ht="12" customHeight="1" x14ac:dyDescent="0.25">
      <c r="B41" s="74"/>
      <c r="C41" s="60" t="s">
        <v>891</v>
      </c>
      <c r="D41" s="74"/>
      <c r="E41" s="74"/>
      <c r="F41" s="74"/>
      <c r="G41" s="62" t="s">
        <v>12</v>
      </c>
      <c r="H41" s="74"/>
      <c r="I41" s="74"/>
      <c r="J41" s="64"/>
      <c r="K41" s="64"/>
      <c r="L41" s="64"/>
      <c r="M41" s="64"/>
      <c r="N41" s="64"/>
      <c r="O41" s="64"/>
      <c r="P41" s="64"/>
      <c r="Q41" s="64"/>
      <c r="R41" s="64"/>
    </row>
    <row r="42" spans="1:19" s="27" customFormat="1" ht="12" customHeight="1" x14ac:dyDescent="0.25">
      <c r="B42" s="74"/>
      <c r="C42" s="60" t="s">
        <v>892</v>
      </c>
      <c r="D42" s="74"/>
      <c r="E42" s="74"/>
      <c r="F42" s="74"/>
      <c r="G42" s="62" t="s">
        <v>12</v>
      </c>
      <c r="H42" s="74"/>
      <c r="I42" s="74"/>
      <c r="J42" s="64"/>
      <c r="K42" s="64"/>
      <c r="L42" s="64"/>
      <c r="M42" s="64"/>
      <c r="N42" s="64"/>
      <c r="O42" s="64"/>
      <c r="P42" s="64"/>
      <c r="Q42" s="64"/>
      <c r="R42" s="64"/>
    </row>
    <row r="43" spans="1:19" s="27" customFormat="1" ht="12" customHeight="1" x14ac:dyDescent="0.25">
      <c r="B43" s="74"/>
      <c r="C43" s="60" t="s">
        <v>893</v>
      </c>
      <c r="D43" s="74"/>
      <c r="E43" s="74"/>
      <c r="F43" s="74"/>
      <c r="G43" s="62" t="s">
        <v>12</v>
      </c>
      <c r="H43" s="74"/>
      <c r="I43" s="74"/>
      <c r="J43" s="64"/>
      <c r="K43" s="64"/>
      <c r="L43" s="64"/>
      <c r="M43" s="64"/>
      <c r="N43" s="64"/>
      <c r="O43" s="64"/>
      <c r="P43" s="64"/>
      <c r="Q43" s="64"/>
      <c r="R43" s="64"/>
    </row>
    <row r="44" spans="1:19" s="27" customFormat="1" ht="12" customHeight="1" x14ac:dyDescent="0.25">
      <c r="B44" s="74"/>
      <c r="C44" s="60" t="s">
        <v>894</v>
      </c>
      <c r="D44" s="74"/>
      <c r="E44" s="74"/>
      <c r="F44" s="74"/>
      <c r="G44" s="62" t="s">
        <v>12</v>
      </c>
      <c r="H44" s="74"/>
      <c r="I44" s="74"/>
      <c r="J44" s="64"/>
      <c r="K44" s="64"/>
      <c r="L44" s="64"/>
      <c r="M44" s="64"/>
      <c r="N44" s="64"/>
      <c r="O44" s="64"/>
      <c r="P44" s="64"/>
      <c r="Q44" s="64"/>
      <c r="R44" s="64"/>
    </row>
    <row r="45" spans="1:19" s="27" customFormat="1" ht="12" customHeight="1" x14ac:dyDescent="0.25">
      <c r="B45" s="74"/>
      <c r="C45" s="60" t="s">
        <v>895</v>
      </c>
      <c r="D45" s="74"/>
      <c r="E45" s="74"/>
      <c r="F45" s="74"/>
      <c r="G45" s="62" t="s">
        <v>12</v>
      </c>
      <c r="H45" s="74"/>
      <c r="I45" s="74"/>
      <c r="J45" s="64"/>
      <c r="K45" s="64"/>
      <c r="L45" s="64"/>
      <c r="M45" s="64"/>
      <c r="N45" s="64"/>
      <c r="O45" s="64"/>
      <c r="P45" s="64"/>
      <c r="Q45" s="64"/>
      <c r="R45" s="64"/>
    </row>
    <row r="46" spans="1:19" s="27" customFormat="1" ht="12" customHeight="1" x14ac:dyDescent="0.25">
      <c r="B46" s="74"/>
      <c r="C46" s="60" t="s">
        <v>896</v>
      </c>
      <c r="D46" s="74"/>
      <c r="E46" s="74"/>
      <c r="F46" s="74"/>
      <c r="G46" s="62" t="s">
        <v>12</v>
      </c>
      <c r="H46" s="74"/>
      <c r="I46" s="74"/>
      <c r="J46" s="64"/>
      <c r="K46" s="64"/>
      <c r="L46" s="64"/>
      <c r="M46" s="64"/>
      <c r="N46" s="64"/>
      <c r="O46" s="64"/>
      <c r="P46" s="64"/>
      <c r="Q46" s="64"/>
      <c r="R46" s="64"/>
    </row>
    <row r="47" spans="1:19" s="27" customFormat="1" ht="12" customHeight="1" x14ac:dyDescent="0.25">
      <c r="B47" s="74"/>
      <c r="C47" s="60" t="s">
        <v>897</v>
      </c>
      <c r="D47" s="74"/>
      <c r="E47" s="74"/>
      <c r="F47" s="74"/>
      <c r="G47" s="62" t="s">
        <v>12</v>
      </c>
      <c r="H47" s="74"/>
      <c r="I47" s="74"/>
      <c r="J47" s="64"/>
      <c r="K47" s="64"/>
      <c r="L47" s="64"/>
      <c r="M47" s="64"/>
      <c r="N47" s="64"/>
      <c r="O47" s="64"/>
      <c r="P47" s="64"/>
      <c r="Q47" s="64"/>
      <c r="R47" s="64"/>
    </row>
    <row r="48" spans="1:19" s="27" customFormat="1" ht="12" customHeight="1" x14ac:dyDescent="0.25">
      <c r="B48" s="74"/>
      <c r="C48" s="89" t="s">
        <v>11</v>
      </c>
      <c r="D48" s="69"/>
      <c r="E48" s="69"/>
      <c r="F48" s="74"/>
      <c r="G48" s="62" t="s">
        <v>12</v>
      </c>
      <c r="H48" s="74"/>
      <c r="I48" s="74"/>
      <c r="J48" s="64"/>
      <c r="K48" s="64"/>
      <c r="L48" s="64"/>
      <c r="M48" s="64"/>
      <c r="N48" s="64"/>
      <c r="O48" s="64"/>
      <c r="P48" s="64"/>
      <c r="Q48" s="64"/>
      <c r="R48" s="64"/>
    </row>
    <row r="49" spans="1:18" s="27" customFormat="1" ht="12" customHeight="1" x14ac:dyDescent="0.25">
      <c r="B49" s="74"/>
      <c r="C49" s="89" t="s">
        <v>11</v>
      </c>
      <c r="D49" s="69"/>
      <c r="E49" s="69"/>
      <c r="F49" s="74"/>
      <c r="G49" s="62" t="s">
        <v>12</v>
      </c>
      <c r="H49" s="74"/>
      <c r="I49" s="74"/>
      <c r="J49" s="64"/>
      <c r="K49" s="64"/>
      <c r="L49" s="64"/>
      <c r="M49" s="64"/>
      <c r="N49" s="64"/>
      <c r="O49" s="64"/>
      <c r="P49" s="64"/>
      <c r="Q49" s="64"/>
      <c r="R49" s="64"/>
    </row>
    <row r="50" spans="1:18" ht="12" customHeight="1" x14ac:dyDescent="0.3">
      <c r="B50" s="59"/>
      <c r="C50" s="84" t="s">
        <v>898</v>
      </c>
      <c r="D50" s="61"/>
      <c r="E50" s="68"/>
      <c r="F50" s="68"/>
      <c r="G50" s="63" t="s">
        <v>12</v>
      </c>
      <c r="H50" s="68"/>
      <c r="I50" s="68"/>
      <c r="J50" s="65">
        <f>SUM(J40:J49)</f>
        <v>0</v>
      </c>
      <c r="K50" s="65">
        <f t="shared" ref="K50:R50" si="2">SUM(K40:K49)</f>
        <v>0</v>
      </c>
      <c r="L50" s="65">
        <f t="shared" si="2"/>
        <v>0</v>
      </c>
      <c r="M50" s="65">
        <f t="shared" si="2"/>
        <v>0</v>
      </c>
      <c r="N50" s="65">
        <f t="shared" si="2"/>
        <v>0</v>
      </c>
      <c r="O50" s="65">
        <f t="shared" si="2"/>
        <v>0</v>
      </c>
      <c r="P50" s="65">
        <f t="shared" si="2"/>
        <v>0</v>
      </c>
      <c r="Q50" s="65">
        <f t="shared" si="2"/>
        <v>0</v>
      </c>
      <c r="R50" s="65">
        <f t="shared" si="2"/>
        <v>0</v>
      </c>
    </row>
    <row r="51" spans="1:18" ht="12" customHeight="1" x14ac:dyDescent="0.3">
      <c r="A51" s="7"/>
      <c r="B51" s="60"/>
      <c r="C51" s="77"/>
      <c r="D51" s="77"/>
      <c r="E51" s="78"/>
      <c r="F51" s="78"/>
      <c r="G51" s="79"/>
      <c r="H51" s="78"/>
      <c r="I51" s="78"/>
      <c r="J51" s="80"/>
      <c r="K51" s="80"/>
      <c r="L51" s="80"/>
      <c r="M51" s="80"/>
      <c r="N51" s="80"/>
      <c r="O51" s="80"/>
      <c r="P51" s="80"/>
      <c r="Q51" s="80"/>
      <c r="R51" s="80"/>
    </row>
    <row r="52" spans="1:18" ht="12" customHeight="1" x14ac:dyDescent="0.3">
      <c r="A52" s="7"/>
      <c r="B52" s="60"/>
      <c r="C52" s="77"/>
      <c r="D52" s="77"/>
      <c r="E52" s="78"/>
      <c r="F52" s="78"/>
      <c r="G52" s="79"/>
      <c r="H52" s="78"/>
      <c r="I52" s="78"/>
      <c r="J52" s="80"/>
      <c r="K52" s="80"/>
      <c r="L52" s="80"/>
      <c r="M52" s="80"/>
      <c r="N52" s="80"/>
      <c r="O52" s="80"/>
      <c r="P52" s="80"/>
      <c r="Q52" s="80"/>
      <c r="R52" s="80"/>
    </row>
    <row r="53" spans="1:18" ht="12" customHeight="1" x14ac:dyDescent="0.3">
      <c r="A53" s="7"/>
      <c r="B53" s="47" t="s">
        <v>866</v>
      </c>
      <c r="C53" s="82"/>
      <c r="D53" s="83"/>
      <c r="E53" s="83"/>
      <c r="F53" s="83"/>
      <c r="G53" s="83"/>
      <c r="H53" s="83"/>
      <c r="I53" s="83"/>
      <c r="J53" s="83"/>
      <c r="K53" s="83"/>
      <c r="L53" s="83"/>
      <c r="M53" s="83"/>
      <c r="N53" s="83"/>
      <c r="O53" s="83"/>
      <c r="P53" s="83"/>
      <c r="Q53" s="83"/>
      <c r="R53" s="83"/>
    </row>
    <row r="54" spans="1:18" ht="12" customHeight="1" x14ac:dyDescent="0.3">
      <c r="A54" s="7"/>
      <c r="B54" s="32"/>
      <c r="C54" s="32"/>
      <c r="D54" s="33"/>
      <c r="E54" s="34"/>
      <c r="F54" s="33"/>
      <c r="G54" s="33"/>
      <c r="H54" s="33"/>
      <c r="I54" s="33"/>
      <c r="J54" s="33"/>
      <c r="K54" s="33"/>
      <c r="L54" s="33"/>
      <c r="M54" s="33"/>
      <c r="N54" s="33"/>
      <c r="O54" s="33"/>
      <c r="P54" s="33"/>
      <c r="Q54" s="33"/>
      <c r="R54" s="33"/>
    </row>
    <row r="55" spans="1:18" ht="12" customHeight="1" x14ac:dyDescent="0.3">
      <c r="A55" s="7"/>
      <c r="B55" s="22" t="s">
        <v>889</v>
      </c>
      <c r="C55" s="22"/>
      <c r="D55" s="23"/>
      <c r="E55" s="24"/>
      <c r="F55" s="23"/>
      <c r="G55" s="23"/>
      <c r="H55" s="23"/>
      <c r="I55" s="23"/>
      <c r="J55" s="23"/>
      <c r="K55" s="23"/>
      <c r="L55" s="23"/>
      <c r="M55" s="23"/>
      <c r="N55" s="23"/>
      <c r="O55" s="23"/>
      <c r="P55" s="23"/>
      <c r="Q55" s="23"/>
      <c r="R55" s="23"/>
    </row>
    <row r="56" spans="1:18" ht="12" customHeight="1" x14ac:dyDescent="0.3">
      <c r="A56" s="7"/>
      <c r="B56" s="32"/>
      <c r="C56" s="32"/>
      <c r="D56" s="33"/>
      <c r="E56" s="34"/>
      <c r="F56" s="33"/>
      <c r="G56" s="33"/>
      <c r="H56" s="33"/>
      <c r="I56" s="33"/>
      <c r="J56" s="33"/>
      <c r="K56" s="33"/>
      <c r="L56" s="33"/>
      <c r="M56" s="33"/>
      <c r="N56" s="33"/>
      <c r="O56" s="33"/>
      <c r="P56" s="33"/>
      <c r="Q56" s="33"/>
      <c r="R56" s="33"/>
    </row>
    <row r="57" spans="1:18" ht="12" customHeight="1" x14ac:dyDescent="0.3">
      <c r="A57" s="7"/>
      <c r="B57" s="74"/>
      <c r="C57" s="60" t="s">
        <v>890</v>
      </c>
      <c r="D57" s="74"/>
      <c r="E57" s="74"/>
      <c r="F57" s="74"/>
      <c r="G57" s="62" t="s">
        <v>12</v>
      </c>
      <c r="H57" s="74"/>
      <c r="I57" s="74"/>
      <c r="J57" s="64"/>
      <c r="K57" s="64"/>
      <c r="L57" s="64"/>
      <c r="M57" s="64"/>
      <c r="N57" s="64"/>
      <c r="O57" s="64"/>
      <c r="P57" s="64"/>
      <c r="Q57" s="64"/>
      <c r="R57" s="64"/>
    </row>
    <row r="58" spans="1:18" ht="12" customHeight="1" x14ac:dyDescent="0.3">
      <c r="A58" s="7"/>
      <c r="B58" s="74"/>
      <c r="C58" s="60" t="s">
        <v>891</v>
      </c>
      <c r="D58" s="74"/>
      <c r="E58" s="74"/>
      <c r="F58" s="74"/>
      <c r="G58" s="62" t="s">
        <v>12</v>
      </c>
      <c r="H58" s="74"/>
      <c r="I58" s="74"/>
      <c r="J58" s="64"/>
      <c r="K58" s="64"/>
      <c r="L58" s="64"/>
      <c r="M58" s="64"/>
      <c r="N58" s="64"/>
      <c r="O58" s="64"/>
      <c r="P58" s="64"/>
      <c r="Q58" s="64"/>
      <c r="R58" s="64"/>
    </row>
    <row r="59" spans="1:18" ht="12" customHeight="1" x14ac:dyDescent="0.3">
      <c r="A59" s="7"/>
      <c r="B59" s="74"/>
      <c r="C59" s="60" t="s">
        <v>892</v>
      </c>
      <c r="D59" s="74"/>
      <c r="E59" s="74"/>
      <c r="F59" s="74"/>
      <c r="G59" s="62" t="s">
        <v>12</v>
      </c>
      <c r="H59" s="74"/>
      <c r="I59" s="74"/>
      <c r="J59" s="64"/>
      <c r="K59" s="64"/>
      <c r="L59" s="64"/>
      <c r="M59" s="64"/>
      <c r="N59" s="64"/>
      <c r="O59" s="64"/>
      <c r="P59" s="64"/>
      <c r="Q59" s="64"/>
      <c r="R59" s="64"/>
    </row>
    <row r="60" spans="1:18" ht="12" customHeight="1" x14ac:dyDescent="0.3">
      <c r="A60" s="7"/>
      <c r="B60" s="74"/>
      <c r="C60" s="60" t="s">
        <v>893</v>
      </c>
      <c r="D60" s="74"/>
      <c r="E60" s="74"/>
      <c r="F60" s="74"/>
      <c r="G60" s="62" t="s">
        <v>12</v>
      </c>
      <c r="H60" s="74"/>
      <c r="I60" s="74"/>
      <c r="J60" s="64"/>
      <c r="K60" s="64"/>
      <c r="L60" s="64"/>
      <c r="M60" s="64"/>
      <c r="N60" s="64"/>
      <c r="O60" s="64"/>
      <c r="P60" s="64"/>
      <c r="Q60" s="64"/>
      <c r="R60" s="64"/>
    </row>
    <row r="61" spans="1:18" ht="12" customHeight="1" x14ac:dyDescent="0.3">
      <c r="A61" s="7"/>
      <c r="B61" s="74"/>
      <c r="C61" s="60" t="s">
        <v>894</v>
      </c>
      <c r="D61" s="74"/>
      <c r="E61" s="74"/>
      <c r="F61" s="74"/>
      <c r="G61" s="62" t="s">
        <v>12</v>
      </c>
      <c r="H61" s="74"/>
      <c r="I61" s="74"/>
      <c r="J61" s="64"/>
      <c r="K61" s="64"/>
      <c r="L61" s="64"/>
      <c r="M61" s="64"/>
      <c r="N61" s="64"/>
      <c r="O61" s="64"/>
      <c r="P61" s="64"/>
      <c r="Q61" s="64"/>
      <c r="R61" s="64"/>
    </row>
    <row r="62" spans="1:18" ht="12" customHeight="1" x14ac:dyDescent="0.3">
      <c r="A62" s="7"/>
      <c r="B62" s="74"/>
      <c r="C62" s="60" t="s">
        <v>895</v>
      </c>
      <c r="D62" s="74"/>
      <c r="E62" s="74"/>
      <c r="F62" s="74"/>
      <c r="G62" s="62" t="s">
        <v>12</v>
      </c>
      <c r="H62" s="74"/>
      <c r="I62" s="74"/>
      <c r="J62" s="64"/>
      <c r="K62" s="64"/>
      <c r="L62" s="64"/>
      <c r="M62" s="64"/>
      <c r="N62" s="64"/>
      <c r="O62" s="64"/>
      <c r="P62" s="64"/>
      <c r="Q62" s="64"/>
      <c r="R62" s="64"/>
    </row>
    <row r="63" spans="1:18" ht="12" customHeight="1" x14ac:dyDescent="0.3">
      <c r="A63" s="7"/>
      <c r="B63" s="74"/>
      <c r="C63" s="60" t="s">
        <v>896</v>
      </c>
      <c r="D63" s="74"/>
      <c r="E63" s="74"/>
      <c r="F63" s="74"/>
      <c r="G63" s="62" t="s">
        <v>12</v>
      </c>
      <c r="H63" s="74"/>
      <c r="I63" s="74"/>
      <c r="J63" s="64"/>
      <c r="K63" s="64"/>
      <c r="L63" s="64"/>
      <c r="M63" s="64"/>
      <c r="N63" s="64"/>
      <c r="O63" s="64"/>
      <c r="P63" s="64"/>
      <c r="Q63" s="64"/>
      <c r="R63" s="64"/>
    </row>
    <row r="64" spans="1:18" ht="12" customHeight="1" x14ac:dyDescent="0.3">
      <c r="A64" s="7"/>
      <c r="B64" s="74"/>
      <c r="C64" s="60" t="s">
        <v>897</v>
      </c>
      <c r="D64" s="74"/>
      <c r="E64" s="74"/>
      <c r="F64" s="74"/>
      <c r="G64" s="62" t="s">
        <v>12</v>
      </c>
      <c r="H64" s="74"/>
      <c r="I64" s="74"/>
      <c r="J64" s="64"/>
      <c r="K64" s="64"/>
      <c r="L64" s="64"/>
      <c r="M64" s="64"/>
      <c r="N64" s="64"/>
      <c r="O64" s="64"/>
      <c r="P64" s="64"/>
      <c r="Q64" s="64"/>
      <c r="R64" s="64"/>
    </row>
    <row r="65" spans="1:18" ht="12" customHeight="1" x14ac:dyDescent="0.3">
      <c r="A65" s="7"/>
      <c r="B65" s="74"/>
      <c r="C65" s="89" t="s">
        <v>11</v>
      </c>
      <c r="D65" s="69"/>
      <c r="E65" s="69"/>
      <c r="F65" s="74"/>
      <c r="G65" s="62" t="s">
        <v>12</v>
      </c>
      <c r="H65" s="74"/>
      <c r="I65" s="74"/>
      <c r="J65" s="64"/>
      <c r="K65" s="64"/>
      <c r="L65" s="64"/>
      <c r="M65" s="64"/>
      <c r="N65" s="64"/>
      <c r="O65" s="64"/>
      <c r="P65" s="64"/>
      <c r="Q65" s="64"/>
      <c r="R65" s="64"/>
    </row>
    <row r="66" spans="1:18" ht="12" customHeight="1" x14ac:dyDescent="0.3">
      <c r="A66" s="7"/>
      <c r="B66" s="74"/>
      <c r="C66" s="89" t="s">
        <v>11</v>
      </c>
      <c r="D66" s="69"/>
      <c r="E66" s="69"/>
      <c r="F66" s="74"/>
      <c r="G66" s="62" t="s">
        <v>12</v>
      </c>
      <c r="H66" s="74"/>
      <c r="I66" s="74"/>
      <c r="J66" s="64"/>
      <c r="K66" s="64"/>
      <c r="L66" s="64"/>
      <c r="M66" s="64"/>
      <c r="N66" s="64"/>
      <c r="O66" s="64"/>
      <c r="P66" s="64"/>
      <c r="Q66" s="64"/>
      <c r="R66" s="64"/>
    </row>
    <row r="67" spans="1:18" ht="12" customHeight="1" x14ac:dyDescent="0.3">
      <c r="A67" s="7"/>
      <c r="B67" s="59"/>
      <c r="C67" s="84" t="s">
        <v>899</v>
      </c>
      <c r="D67" s="61"/>
      <c r="E67" s="68"/>
      <c r="F67" s="68"/>
      <c r="G67" s="63" t="s">
        <v>12</v>
      </c>
      <c r="H67" s="68"/>
      <c r="I67" s="68"/>
      <c r="J67" s="65">
        <f>SUM(J57:J66)</f>
        <v>0</v>
      </c>
      <c r="K67" s="65">
        <f t="shared" ref="K67:R67" si="3">SUM(K57:K66)</f>
        <v>0</v>
      </c>
      <c r="L67" s="65">
        <f t="shared" si="3"/>
        <v>0</v>
      </c>
      <c r="M67" s="65">
        <f t="shared" si="3"/>
        <v>0</v>
      </c>
      <c r="N67" s="65">
        <f t="shared" si="3"/>
        <v>0</v>
      </c>
      <c r="O67" s="65">
        <f t="shared" si="3"/>
        <v>0</v>
      </c>
      <c r="P67" s="65">
        <f t="shared" si="3"/>
        <v>0</v>
      </c>
      <c r="Q67" s="65">
        <f t="shared" si="3"/>
        <v>0</v>
      </c>
      <c r="R67" s="65">
        <f t="shared" si="3"/>
        <v>0</v>
      </c>
    </row>
    <row r="68" spans="1:18" ht="12" customHeight="1" x14ac:dyDescent="0.3">
      <c r="A68" s="7"/>
      <c r="B68" s="60"/>
      <c r="C68" s="77"/>
      <c r="D68" s="77"/>
      <c r="E68" s="78"/>
      <c r="F68" s="78"/>
      <c r="G68" s="79"/>
      <c r="H68" s="78"/>
      <c r="I68" s="78"/>
      <c r="J68" s="80"/>
      <c r="K68" s="80"/>
      <c r="L68" s="80"/>
      <c r="M68" s="80"/>
      <c r="N68" s="80"/>
      <c r="O68" s="80"/>
      <c r="P68" s="80"/>
      <c r="Q68" s="80"/>
      <c r="R68" s="80"/>
    </row>
    <row r="69" spans="1:18" ht="12" customHeight="1" x14ac:dyDescent="0.3">
      <c r="B69" s="59"/>
      <c r="C69" s="78"/>
      <c r="D69" s="73"/>
      <c r="E69" s="74"/>
      <c r="F69" s="74"/>
      <c r="G69" s="75"/>
      <c r="H69" s="74"/>
      <c r="I69" s="74"/>
      <c r="J69" s="76"/>
      <c r="K69" s="76"/>
      <c r="L69" s="76"/>
      <c r="M69" s="76"/>
      <c r="N69" s="76"/>
      <c r="O69" s="76"/>
      <c r="P69" s="76"/>
      <c r="Q69" s="76"/>
      <c r="R69" s="76"/>
    </row>
    <row r="70" spans="1:18" s="19" customFormat="1" ht="12" customHeight="1" x14ac:dyDescent="0.3">
      <c r="A70" s="17"/>
      <c r="B70" s="47" t="s">
        <v>1</v>
      </c>
      <c r="C70" s="82"/>
      <c r="D70" s="82"/>
      <c r="E70" s="82"/>
      <c r="F70" s="82"/>
      <c r="G70" s="82"/>
      <c r="H70" s="82"/>
      <c r="I70" s="82"/>
      <c r="J70" s="82"/>
      <c r="K70" s="82"/>
      <c r="L70" s="82"/>
      <c r="M70" s="82"/>
      <c r="N70" s="82"/>
      <c r="O70" s="82"/>
      <c r="P70" s="82"/>
      <c r="Q70" s="82"/>
      <c r="R70" s="82"/>
    </row>
    <row r="71" spans="1:18" ht="12" customHeight="1" x14ac:dyDescent="0.3"/>
    <row r="72" spans="1:18" ht="12" customHeight="1" x14ac:dyDescent="0.3"/>
  </sheetData>
  <mergeCells count="1">
    <mergeCell ref="A3:C3"/>
  </mergeCells>
  <hyperlinks>
    <hyperlink ref="A3" location="Contents!A1" display="contents" xr:uid="{D46D439A-B7E3-4DA9-881D-0B6763B5593F}"/>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DB0EC-31EA-4BA7-995E-965C6655BA26}">
  <sheetPr codeName="Sheet13">
    <tabColor rgb="FF003B5C"/>
  </sheetPr>
  <dimension ref="A1:AR828"/>
  <sheetViews>
    <sheetView showGridLines="0" workbookViewId="0"/>
  </sheetViews>
  <sheetFormatPr defaultColWidth="0" defaultRowHeight="12" customHeight="1" x14ac:dyDescent="0.3"/>
  <cols>
    <col min="1" max="2" width="2.6640625" style="3" customWidth="1"/>
    <col min="3" max="3" width="14" style="3" bestFit="1" customWidth="1"/>
    <col min="4" max="4" width="14" style="3" customWidth="1"/>
    <col min="5" max="5" width="20.33203125" style="3" customWidth="1"/>
    <col min="6" max="6" width="17.109375" style="3" customWidth="1"/>
    <col min="7" max="7" width="16.44140625" style="3" customWidth="1"/>
    <col min="8" max="8" width="26.5546875" style="3" customWidth="1"/>
    <col min="9" max="9" width="26.6640625" style="3" customWidth="1"/>
    <col min="10" max="10" width="32.33203125" style="3" bestFit="1" customWidth="1"/>
    <col min="11" max="11" width="34.5546875" style="3" customWidth="1"/>
    <col min="12" max="12" width="25.44140625" style="3" customWidth="1"/>
    <col min="13" max="15" width="19.6640625" style="3" customWidth="1"/>
    <col min="16" max="16" width="21.33203125" style="3" bestFit="1" customWidth="1"/>
    <col min="17" max="17" width="14.109375" style="3" bestFit="1" customWidth="1"/>
    <col min="18" max="19" width="14.88671875" style="3" customWidth="1"/>
    <col min="20" max="20" width="2.6640625" style="3" customWidth="1"/>
    <col min="21" max="38" width="12.6640625" style="3" hidden="1" customWidth="1"/>
    <col min="39" max="39" width="2.6640625" style="7" hidden="1" customWidth="1"/>
    <col min="40" max="65" width="8.88671875" style="7" hidden="1" customWidth="1"/>
    <col min="66" max="16384" width="8.88671875" style="7" hidden="1"/>
  </cols>
  <sheetData>
    <row r="1" spans="1:44" s="58" customFormat="1" ht="18.75" customHeight="1" x14ac:dyDescent="0.35">
      <c r="A1" s="81" t="str">
        <f>'Contract Information'!E8&amp;" Bus Contract Tender Price Template"</f>
        <v>[PTA Name] Bus Contract Tender Price Template</v>
      </c>
      <c r="B1" s="56"/>
      <c r="C1" s="57"/>
      <c r="D1" s="57"/>
      <c r="E1" s="57"/>
      <c r="F1" s="57"/>
      <c r="G1" s="57"/>
      <c r="H1" s="57"/>
      <c r="I1" s="57"/>
      <c r="J1" s="57"/>
      <c r="K1" s="57"/>
      <c r="L1" s="57"/>
      <c r="M1" s="57"/>
      <c r="N1" s="57"/>
      <c r="O1" s="57"/>
      <c r="P1" s="57"/>
      <c r="Q1" s="57"/>
      <c r="R1" s="57"/>
      <c r="S1" s="57"/>
      <c r="T1" s="121"/>
      <c r="U1" s="57"/>
      <c r="V1" s="57"/>
      <c r="W1" s="57"/>
      <c r="X1" s="57"/>
      <c r="Y1" s="57"/>
      <c r="Z1" s="57"/>
      <c r="AA1" s="57"/>
      <c r="AB1" s="57"/>
      <c r="AC1" s="57"/>
      <c r="AD1" s="57"/>
      <c r="AE1" s="57"/>
      <c r="AF1" s="57"/>
      <c r="AG1" s="57"/>
      <c r="AH1" s="57"/>
      <c r="AI1" s="57"/>
      <c r="AJ1" s="57"/>
      <c r="AK1" s="57"/>
      <c r="AL1" s="57"/>
    </row>
    <row r="2" spans="1:44" ht="15" customHeight="1" x14ac:dyDescent="0.3">
      <c r="A2" s="15" t="str">
        <f ca="1">IFERROR(MID(CELL("filename",A1),FIND("]",CELL("filename",A1))+1,255),"&lt; Save workbook to show tab name &gt;")</f>
        <v>Asset Schedule</v>
      </c>
      <c r="B2" s="13"/>
      <c r="C2" s="1"/>
      <c r="D2" s="1"/>
      <c r="E2" s="1"/>
      <c r="F2" s="1"/>
      <c r="G2" s="1"/>
      <c r="H2" s="1"/>
      <c r="I2" s="1"/>
      <c r="J2" s="1"/>
      <c r="K2" s="1"/>
      <c r="L2" s="1"/>
      <c r="M2" s="1"/>
      <c r="N2" s="1"/>
      <c r="O2" s="1"/>
      <c r="P2" s="1"/>
      <c r="Q2" s="1"/>
      <c r="R2" s="1"/>
      <c r="S2" s="1"/>
      <c r="U2" s="1"/>
      <c r="V2" s="1"/>
      <c r="W2" s="1"/>
      <c r="X2" s="1"/>
      <c r="Y2" s="1"/>
      <c r="Z2" s="1"/>
      <c r="AA2" s="1"/>
      <c r="AB2" s="1"/>
      <c r="AC2" s="1"/>
      <c r="AD2" s="1"/>
      <c r="AE2" s="1"/>
      <c r="AF2" s="1"/>
      <c r="AG2" s="1"/>
      <c r="AH2" s="1"/>
      <c r="AI2" s="1"/>
      <c r="AJ2" s="1"/>
      <c r="AK2" s="1"/>
      <c r="AL2" s="1"/>
    </row>
    <row r="3" spans="1:44" ht="12" customHeight="1" x14ac:dyDescent="0.3">
      <c r="A3" s="209" t="s">
        <v>257</v>
      </c>
      <c r="B3" s="209"/>
      <c r="C3" s="209"/>
      <c r="D3" s="206"/>
      <c r="E3" s="154"/>
      <c r="F3" s="1"/>
      <c r="G3" s="8"/>
      <c r="H3" s="8"/>
      <c r="I3" s="8"/>
      <c r="J3" s="8"/>
      <c r="K3" s="8"/>
      <c r="L3" s="8"/>
      <c r="M3" s="8"/>
      <c r="N3" s="8"/>
      <c r="O3" s="8"/>
      <c r="P3" s="8"/>
      <c r="Q3" s="8"/>
      <c r="R3" s="8"/>
      <c r="S3" s="8"/>
      <c r="U3" s="8"/>
      <c r="V3" s="8"/>
      <c r="W3" s="8"/>
      <c r="X3" s="8"/>
      <c r="Y3" s="8"/>
      <c r="Z3" s="8"/>
      <c r="AA3" s="8"/>
      <c r="AB3" s="8"/>
      <c r="AC3" s="8"/>
      <c r="AD3" s="8"/>
      <c r="AE3" s="8"/>
      <c r="AF3" s="8"/>
      <c r="AG3" s="8"/>
      <c r="AH3" s="8"/>
      <c r="AI3" s="8"/>
      <c r="AJ3" s="8"/>
      <c r="AK3" s="8"/>
      <c r="AL3" s="8"/>
      <c r="AM3" s="10"/>
      <c r="AN3" s="10"/>
      <c r="AO3" s="10"/>
      <c r="AP3" s="10"/>
      <c r="AQ3" s="10"/>
      <c r="AR3" s="10"/>
    </row>
    <row r="4" spans="1:44" ht="12" customHeight="1" x14ac:dyDescent="0.3">
      <c r="A4" s="1"/>
      <c r="B4" s="1"/>
      <c r="C4" s="1"/>
      <c r="D4" s="1"/>
      <c r="E4" s="1"/>
      <c r="F4" s="1"/>
      <c r="G4" s="8"/>
      <c r="H4" s="8"/>
      <c r="I4" s="8"/>
      <c r="J4" s="8"/>
      <c r="K4" s="8"/>
      <c r="L4" s="8"/>
      <c r="M4" s="8"/>
      <c r="N4" s="8"/>
      <c r="O4" s="8"/>
      <c r="P4" s="8"/>
      <c r="Q4" s="8"/>
      <c r="R4" s="8"/>
      <c r="S4" s="8"/>
      <c r="U4" s="8"/>
      <c r="V4" s="8"/>
      <c r="W4" s="8"/>
      <c r="X4" s="8"/>
      <c r="Y4" s="8"/>
      <c r="Z4" s="8"/>
      <c r="AA4" s="8"/>
      <c r="AB4" s="8"/>
      <c r="AC4" s="8"/>
      <c r="AD4" s="8"/>
      <c r="AE4" s="8"/>
      <c r="AF4" s="8"/>
      <c r="AG4" s="8"/>
      <c r="AH4" s="8"/>
      <c r="AI4" s="8"/>
      <c r="AJ4" s="8"/>
      <c r="AK4" s="8"/>
      <c r="AL4" s="8"/>
      <c r="AM4" s="10"/>
      <c r="AN4" s="10"/>
      <c r="AO4" s="10"/>
      <c r="AP4" s="10"/>
      <c r="AQ4" s="10"/>
      <c r="AR4" s="10"/>
    </row>
    <row r="6" spans="1:44" s="66" customFormat="1" ht="12" customHeight="1" x14ac:dyDescent="0.3">
      <c r="A6" s="71"/>
      <c r="B6" s="47" t="s">
        <v>13</v>
      </c>
      <c r="C6" s="70"/>
      <c r="D6" s="70"/>
      <c r="E6" s="70"/>
      <c r="F6" s="70"/>
      <c r="G6" s="70"/>
      <c r="H6" s="70"/>
      <c r="I6" s="70"/>
      <c r="J6" s="70"/>
      <c r="K6" s="70"/>
      <c r="L6" s="70"/>
      <c r="M6" s="70"/>
      <c r="N6" s="70"/>
      <c r="O6" s="70"/>
      <c r="P6" s="70"/>
      <c r="Q6" s="70"/>
      <c r="R6" s="70"/>
      <c r="S6" s="70"/>
      <c r="T6" s="71"/>
      <c r="U6" s="70"/>
      <c r="V6" s="70"/>
      <c r="W6" s="70"/>
      <c r="X6" s="70"/>
      <c r="Y6" s="70"/>
      <c r="Z6" s="70"/>
      <c r="AA6" s="70"/>
      <c r="AB6" s="70"/>
      <c r="AC6" s="70"/>
      <c r="AD6" s="70"/>
      <c r="AE6" s="70"/>
      <c r="AF6" s="70"/>
      <c r="AG6" s="70"/>
      <c r="AH6" s="70"/>
      <c r="AI6" s="70"/>
      <c r="AJ6" s="70"/>
      <c r="AK6" s="70"/>
      <c r="AL6" s="70"/>
    </row>
    <row r="7" spans="1:44" s="66" customFormat="1" ht="12" customHeight="1" x14ac:dyDescent="0.3">
      <c r="A7" s="71"/>
      <c r="B7" s="71"/>
      <c r="C7" s="71"/>
      <c r="D7" s="71"/>
      <c r="E7" s="71"/>
      <c r="F7" s="71"/>
      <c r="G7" s="71"/>
      <c r="H7" s="71"/>
      <c r="I7" s="71"/>
      <c r="J7" s="71"/>
      <c r="K7" s="71"/>
      <c r="L7" s="71"/>
      <c r="M7" s="71"/>
      <c r="N7" s="71"/>
      <c r="O7" s="71"/>
      <c r="P7" s="71"/>
      <c r="Q7" s="71"/>
      <c r="R7" s="71"/>
      <c r="S7" s="71"/>
      <c r="T7" s="71"/>
      <c r="U7" s="71"/>
      <c r="V7" s="71"/>
      <c r="W7" s="71"/>
      <c r="X7" s="71"/>
      <c r="Y7" s="71"/>
      <c r="Z7" s="71"/>
      <c r="AA7" s="71"/>
      <c r="AB7" s="71"/>
      <c r="AC7" s="71"/>
      <c r="AD7" s="71"/>
      <c r="AE7" s="71"/>
      <c r="AF7" s="71"/>
      <c r="AG7" s="71"/>
      <c r="AH7" s="71"/>
      <c r="AI7" s="71"/>
      <c r="AJ7" s="71"/>
      <c r="AK7" s="71"/>
      <c r="AL7" s="71"/>
    </row>
    <row r="8" spans="1:44" s="66" customFormat="1" ht="18" customHeight="1" x14ac:dyDescent="0.3">
      <c r="A8" s="71"/>
      <c r="B8" s="71"/>
      <c r="C8" s="160" t="s">
        <v>23</v>
      </c>
      <c r="D8" s="160" t="s">
        <v>904</v>
      </c>
      <c r="E8" s="160" t="s">
        <v>818</v>
      </c>
      <c r="F8" s="160" t="s">
        <v>84</v>
      </c>
      <c r="G8" s="160" t="s">
        <v>85</v>
      </c>
      <c r="H8" s="160" t="s">
        <v>86</v>
      </c>
      <c r="I8" s="160" t="s">
        <v>871</v>
      </c>
      <c r="J8" s="160" t="s">
        <v>87</v>
      </c>
      <c r="K8" s="160" t="s">
        <v>88</v>
      </c>
      <c r="L8" s="160" t="s">
        <v>89</v>
      </c>
      <c r="M8" s="160" t="s">
        <v>872</v>
      </c>
      <c r="N8" s="160" t="s">
        <v>819</v>
      </c>
      <c r="O8" s="160" t="s">
        <v>820</v>
      </c>
      <c r="P8" s="160" t="s">
        <v>821</v>
      </c>
      <c r="Q8" s="160" t="s">
        <v>829</v>
      </c>
      <c r="R8" s="160" t="s">
        <v>90</v>
      </c>
      <c r="S8" s="160" t="s">
        <v>91</v>
      </c>
      <c r="T8" s="71"/>
      <c r="U8" s="71"/>
      <c r="V8" s="71"/>
      <c r="W8" s="71"/>
      <c r="X8" s="71"/>
      <c r="Y8" s="71"/>
      <c r="Z8" s="71"/>
      <c r="AA8" s="71"/>
      <c r="AB8" s="71"/>
      <c r="AC8" s="71"/>
      <c r="AD8" s="71"/>
      <c r="AE8" s="71"/>
      <c r="AF8" s="71"/>
      <c r="AG8" s="71"/>
      <c r="AH8" s="71"/>
      <c r="AI8" s="71"/>
      <c r="AJ8" s="71"/>
      <c r="AK8" s="71"/>
      <c r="AL8" s="71"/>
    </row>
    <row r="9" spans="1:44" s="66" customFormat="1" ht="12" customHeight="1" x14ac:dyDescent="0.3">
      <c r="A9" s="71"/>
      <c r="B9" s="71"/>
      <c r="C9" s="160" t="s">
        <v>24</v>
      </c>
      <c r="D9" s="92"/>
      <c r="E9" s="92"/>
      <c r="F9" s="166"/>
      <c r="G9" s="166"/>
      <c r="H9" s="92"/>
      <c r="I9" s="166"/>
      <c r="J9" s="168"/>
      <c r="K9" s="168"/>
      <c r="L9" s="92"/>
      <c r="M9" s="169"/>
      <c r="N9" s="191"/>
      <c r="O9" s="191"/>
      <c r="P9" s="92"/>
      <c r="Q9" s="92"/>
      <c r="R9" s="92"/>
      <c r="S9" s="92"/>
      <c r="T9" s="71"/>
      <c r="U9" s="71"/>
      <c r="V9" s="71"/>
      <c r="W9" s="71"/>
      <c r="X9" s="71"/>
      <c r="Y9" s="71"/>
      <c r="Z9" s="71"/>
      <c r="AA9" s="71"/>
      <c r="AB9" s="71"/>
      <c r="AC9" s="71"/>
      <c r="AD9" s="71"/>
      <c r="AE9" s="71"/>
      <c r="AF9" s="71"/>
      <c r="AG9" s="71"/>
      <c r="AH9" s="71"/>
      <c r="AI9" s="71"/>
      <c r="AJ9" s="71"/>
      <c r="AK9" s="71"/>
      <c r="AL9" s="71"/>
    </row>
    <row r="10" spans="1:44" s="66" customFormat="1" ht="12" customHeight="1" x14ac:dyDescent="0.3">
      <c r="A10" s="71"/>
      <c r="B10" s="71"/>
      <c r="C10" s="160" t="s">
        <v>25</v>
      </c>
      <c r="D10" s="92"/>
      <c r="E10" s="92"/>
      <c r="F10" s="167"/>
      <c r="G10" s="167"/>
      <c r="H10" s="64"/>
      <c r="I10" s="167"/>
      <c r="J10" s="165"/>
      <c r="K10" s="165"/>
      <c r="L10" s="64"/>
      <c r="M10" s="164"/>
      <c r="N10" s="191"/>
      <c r="O10" s="191"/>
      <c r="P10" s="64"/>
      <c r="Q10" s="92"/>
      <c r="R10" s="64"/>
      <c r="S10" s="92"/>
      <c r="T10" s="71"/>
      <c r="U10" s="71"/>
      <c r="V10" s="71"/>
      <c r="W10" s="71"/>
      <c r="X10" s="71"/>
      <c r="Y10" s="71"/>
      <c r="Z10" s="71"/>
      <c r="AA10" s="71"/>
      <c r="AB10" s="71"/>
      <c r="AC10" s="71"/>
      <c r="AD10" s="71"/>
      <c r="AE10" s="71"/>
      <c r="AF10" s="71"/>
      <c r="AG10" s="71"/>
      <c r="AH10" s="71"/>
      <c r="AI10" s="71"/>
      <c r="AJ10" s="71"/>
      <c r="AK10" s="71"/>
      <c r="AL10" s="71"/>
    </row>
    <row r="11" spans="1:44" s="66" customFormat="1" ht="12" customHeight="1" x14ac:dyDescent="0.3">
      <c r="A11" s="71"/>
      <c r="B11" s="71"/>
      <c r="C11" s="160" t="s">
        <v>26</v>
      </c>
      <c r="D11" s="92"/>
      <c r="E11" s="92"/>
      <c r="F11" s="167"/>
      <c r="G11" s="167"/>
      <c r="H11" s="64"/>
      <c r="I11" s="167"/>
      <c r="J11" s="165"/>
      <c r="K11" s="165"/>
      <c r="L11" s="64"/>
      <c r="M11" s="164"/>
      <c r="N11" s="191"/>
      <c r="O11" s="191"/>
      <c r="P11" s="64"/>
      <c r="Q11" s="92"/>
      <c r="R11" s="64"/>
      <c r="S11" s="92"/>
      <c r="T11" s="71"/>
      <c r="U11" s="71"/>
      <c r="V11" s="71"/>
      <c r="W11" s="71"/>
      <c r="X11" s="71"/>
      <c r="Y11" s="71"/>
      <c r="Z11" s="71"/>
      <c r="AA11" s="71"/>
      <c r="AB11" s="71"/>
      <c r="AC11" s="71"/>
      <c r="AD11" s="71"/>
      <c r="AE11" s="71"/>
      <c r="AF11" s="71"/>
      <c r="AG11" s="71"/>
      <c r="AH11" s="71"/>
      <c r="AI11" s="71"/>
      <c r="AJ11" s="71"/>
      <c r="AK11" s="71"/>
      <c r="AL11" s="71"/>
    </row>
    <row r="12" spans="1:44" s="66" customFormat="1" ht="12" customHeight="1" x14ac:dyDescent="0.3">
      <c r="A12" s="71"/>
      <c r="B12" s="71"/>
      <c r="C12" s="160" t="s">
        <v>27</v>
      </c>
      <c r="D12" s="92"/>
      <c r="E12" s="92"/>
      <c r="F12" s="167"/>
      <c r="G12" s="167"/>
      <c r="H12" s="64"/>
      <c r="I12" s="167"/>
      <c r="J12" s="165"/>
      <c r="K12" s="165"/>
      <c r="L12" s="64"/>
      <c r="M12" s="164"/>
      <c r="N12" s="191"/>
      <c r="O12" s="191"/>
      <c r="P12" s="64"/>
      <c r="Q12" s="92"/>
      <c r="R12" s="64"/>
      <c r="S12" s="92"/>
      <c r="T12" s="71"/>
      <c r="U12" s="71"/>
      <c r="V12" s="71"/>
      <c r="W12" s="71"/>
      <c r="X12" s="71"/>
      <c r="Y12" s="71"/>
      <c r="Z12" s="71"/>
      <c r="AA12" s="71"/>
      <c r="AB12" s="71"/>
      <c r="AC12" s="71"/>
      <c r="AD12" s="71"/>
      <c r="AE12" s="71"/>
      <c r="AF12" s="71"/>
      <c r="AG12" s="71"/>
      <c r="AH12" s="71"/>
      <c r="AI12" s="71"/>
      <c r="AJ12" s="71"/>
      <c r="AK12" s="71"/>
      <c r="AL12" s="71"/>
    </row>
    <row r="13" spans="1:44" s="66" customFormat="1" ht="12" customHeight="1" x14ac:dyDescent="0.3">
      <c r="A13" s="71"/>
      <c r="B13" s="71"/>
      <c r="C13" s="160" t="s">
        <v>28</v>
      </c>
      <c r="D13" s="92"/>
      <c r="E13" s="92"/>
      <c r="F13" s="167"/>
      <c r="G13" s="167"/>
      <c r="H13" s="64"/>
      <c r="I13" s="167"/>
      <c r="J13" s="165"/>
      <c r="K13" s="165"/>
      <c r="L13" s="64"/>
      <c r="M13" s="164"/>
      <c r="N13" s="191"/>
      <c r="O13" s="191"/>
      <c r="P13" s="64"/>
      <c r="Q13" s="92"/>
      <c r="R13" s="64"/>
      <c r="S13" s="92"/>
      <c r="T13" s="71"/>
      <c r="U13" s="71"/>
      <c r="V13" s="71"/>
      <c r="W13" s="71"/>
      <c r="X13" s="71"/>
      <c r="Y13" s="71"/>
      <c r="Z13" s="71"/>
      <c r="AA13" s="71"/>
      <c r="AB13" s="71"/>
      <c r="AC13" s="71"/>
      <c r="AD13" s="71"/>
      <c r="AE13" s="71"/>
      <c r="AF13" s="71"/>
      <c r="AG13" s="71"/>
      <c r="AH13" s="71"/>
      <c r="AI13" s="71"/>
      <c r="AJ13" s="71"/>
      <c r="AK13" s="71"/>
      <c r="AL13" s="71"/>
    </row>
    <row r="14" spans="1:44" s="66" customFormat="1" ht="12" customHeight="1" x14ac:dyDescent="0.3">
      <c r="A14" s="71"/>
      <c r="B14" s="71"/>
      <c r="C14" s="160" t="s">
        <v>29</v>
      </c>
      <c r="D14" s="92"/>
      <c r="E14" s="92"/>
      <c r="F14" s="167"/>
      <c r="G14" s="167"/>
      <c r="H14" s="64"/>
      <c r="I14" s="167"/>
      <c r="J14" s="165"/>
      <c r="K14" s="165"/>
      <c r="L14" s="64"/>
      <c r="M14" s="164"/>
      <c r="N14" s="191"/>
      <c r="O14" s="191"/>
      <c r="P14" s="64"/>
      <c r="Q14" s="92"/>
      <c r="R14" s="64"/>
      <c r="S14" s="92"/>
      <c r="T14" s="71"/>
      <c r="U14" s="71"/>
      <c r="V14" s="71"/>
      <c r="W14" s="71"/>
      <c r="X14" s="71"/>
      <c r="Y14" s="71"/>
      <c r="Z14" s="71"/>
      <c r="AA14" s="71"/>
      <c r="AB14" s="71"/>
      <c r="AC14" s="71"/>
      <c r="AD14" s="71"/>
      <c r="AE14" s="71"/>
      <c r="AF14" s="71"/>
      <c r="AG14" s="71"/>
      <c r="AH14" s="71"/>
      <c r="AI14" s="71"/>
      <c r="AJ14" s="71"/>
      <c r="AK14" s="71"/>
      <c r="AL14" s="71"/>
    </row>
    <row r="15" spans="1:44" s="66" customFormat="1" ht="12" customHeight="1" x14ac:dyDescent="0.3">
      <c r="A15" s="71"/>
      <c r="B15" s="71"/>
      <c r="C15" s="160" t="s">
        <v>30</v>
      </c>
      <c r="D15" s="92"/>
      <c r="E15" s="92"/>
      <c r="F15" s="167"/>
      <c r="G15" s="167"/>
      <c r="H15" s="64"/>
      <c r="I15" s="167"/>
      <c r="J15" s="165"/>
      <c r="K15" s="165"/>
      <c r="L15" s="64"/>
      <c r="M15" s="164"/>
      <c r="N15" s="191"/>
      <c r="O15" s="191"/>
      <c r="P15" s="64"/>
      <c r="Q15" s="92"/>
      <c r="R15" s="64"/>
      <c r="S15" s="92"/>
      <c r="T15" s="71"/>
      <c r="U15" s="71"/>
      <c r="V15" s="71"/>
      <c r="W15" s="71"/>
      <c r="X15" s="71"/>
      <c r="Y15" s="71"/>
      <c r="Z15" s="71"/>
      <c r="AA15" s="71"/>
      <c r="AB15" s="71"/>
      <c r="AC15" s="71"/>
      <c r="AD15" s="71"/>
      <c r="AE15" s="71"/>
      <c r="AF15" s="71"/>
      <c r="AG15" s="71"/>
      <c r="AH15" s="71"/>
      <c r="AI15" s="71"/>
      <c r="AJ15" s="71"/>
      <c r="AK15" s="71"/>
      <c r="AL15" s="71"/>
    </row>
    <row r="16" spans="1:44" s="66" customFormat="1" ht="12" customHeight="1" x14ac:dyDescent="0.3">
      <c r="A16" s="71"/>
      <c r="B16" s="71"/>
      <c r="C16" s="160" t="s">
        <v>31</v>
      </c>
      <c r="D16" s="92"/>
      <c r="E16" s="92"/>
      <c r="F16" s="167"/>
      <c r="G16" s="167"/>
      <c r="H16" s="64"/>
      <c r="I16" s="167"/>
      <c r="J16" s="165"/>
      <c r="K16" s="165"/>
      <c r="L16" s="64"/>
      <c r="M16" s="164"/>
      <c r="N16" s="191"/>
      <c r="O16" s="191"/>
      <c r="P16" s="64"/>
      <c r="Q16" s="92"/>
      <c r="R16" s="64"/>
      <c r="S16" s="92"/>
      <c r="T16" s="71"/>
      <c r="U16" s="71"/>
      <c r="V16" s="71"/>
      <c r="W16" s="71"/>
      <c r="X16" s="71"/>
      <c r="Y16" s="71"/>
      <c r="Z16" s="71"/>
      <c r="AA16" s="71"/>
      <c r="AB16" s="71"/>
      <c r="AC16" s="71"/>
      <c r="AD16" s="71"/>
      <c r="AE16" s="71"/>
      <c r="AF16" s="71"/>
      <c r="AG16" s="71"/>
      <c r="AH16" s="71"/>
      <c r="AI16" s="71"/>
      <c r="AJ16" s="71"/>
      <c r="AK16" s="71"/>
      <c r="AL16" s="71"/>
    </row>
    <row r="17" spans="1:38" s="66" customFormat="1" ht="12" customHeight="1" x14ac:dyDescent="0.3">
      <c r="A17" s="71"/>
      <c r="B17" s="71"/>
      <c r="C17" s="160" t="s">
        <v>32</v>
      </c>
      <c r="D17" s="92"/>
      <c r="E17" s="92"/>
      <c r="F17" s="167"/>
      <c r="G17" s="167"/>
      <c r="H17" s="64"/>
      <c r="I17" s="167"/>
      <c r="J17" s="165"/>
      <c r="K17" s="165"/>
      <c r="L17" s="64"/>
      <c r="M17" s="164"/>
      <c r="N17" s="191"/>
      <c r="O17" s="191"/>
      <c r="P17" s="64"/>
      <c r="Q17" s="92"/>
      <c r="R17" s="64"/>
      <c r="S17" s="92"/>
      <c r="T17" s="71"/>
      <c r="U17" s="71"/>
      <c r="V17" s="71"/>
      <c r="W17" s="71"/>
      <c r="X17" s="71"/>
      <c r="Y17" s="71"/>
      <c r="Z17" s="71"/>
      <c r="AA17" s="71"/>
      <c r="AB17" s="71"/>
      <c r="AC17" s="71"/>
      <c r="AD17" s="71"/>
      <c r="AE17" s="71"/>
      <c r="AF17" s="71"/>
      <c r="AG17" s="71"/>
      <c r="AH17" s="71"/>
      <c r="AI17" s="71"/>
      <c r="AJ17" s="71"/>
      <c r="AK17" s="71"/>
      <c r="AL17" s="71"/>
    </row>
    <row r="18" spans="1:38" s="66" customFormat="1" ht="12" customHeight="1" x14ac:dyDescent="0.3">
      <c r="A18" s="71"/>
      <c r="B18" s="71"/>
      <c r="C18" s="160" t="s">
        <v>33</v>
      </c>
      <c r="D18" s="92"/>
      <c r="E18" s="92"/>
      <c r="F18" s="167"/>
      <c r="G18" s="167"/>
      <c r="H18" s="64"/>
      <c r="I18" s="167"/>
      <c r="J18" s="165"/>
      <c r="K18" s="165"/>
      <c r="L18" s="64"/>
      <c r="M18" s="164"/>
      <c r="N18" s="191"/>
      <c r="O18" s="191"/>
      <c r="P18" s="64"/>
      <c r="Q18" s="92"/>
      <c r="R18" s="64"/>
      <c r="S18" s="92"/>
      <c r="T18" s="71"/>
      <c r="U18" s="71"/>
      <c r="V18" s="71"/>
      <c r="W18" s="71"/>
      <c r="X18" s="71"/>
      <c r="Y18" s="71"/>
      <c r="Z18" s="71"/>
      <c r="AA18" s="71"/>
      <c r="AB18" s="71"/>
      <c r="AC18" s="71"/>
      <c r="AD18" s="71"/>
      <c r="AE18" s="71"/>
      <c r="AF18" s="71"/>
      <c r="AG18" s="71"/>
      <c r="AH18" s="71"/>
      <c r="AI18" s="71"/>
      <c r="AJ18" s="71"/>
      <c r="AK18" s="71"/>
      <c r="AL18" s="71"/>
    </row>
    <row r="19" spans="1:38" s="66" customFormat="1" ht="12" customHeight="1" x14ac:dyDescent="0.3">
      <c r="A19" s="71"/>
      <c r="B19" s="71"/>
      <c r="C19" s="160" t="s">
        <v>34</v>
      </c>
      <c r="D19" s="92"/>
      <c r="E19" s="92"/>
      <c r="F19" s="167"/>
      <c r="G19" s="167"/>
      <c r="H19" s="64"/>
      <c r="I19" s="167"/>
      <c r="J19" s="165"/>
      <c r="K19" s="165"/>
      <c r="L19" s="64"/>
      <c r="M19" s="164"/>
      <c r="N19" s="191"/>
      <c r="O19" s="191"/>
      <c r="P19" s="64"/>
      <c r="Q19" s="92"/>
      <c r="R19" s="64"/>
      <c r="S19" s="92"/>
      <c r="T19" s="71"/>
      <c r="U19" s="71"/>
      <c r="V19" s="71"/>
      <c r="W19" s="71"/>
      <c r="X19" s="71"/>
      <c r="Y19" s="71"/>
      <c r="Z19" s="71"/>
      <c r="AA19" s="71"/>
      <c r="AB19" s="71"/>
      <c r="AC19" s="71"/>
      <c r="AD19" s="71"/>
      <c r="AE19" s="71"/>
      <c r="AF19" s="71"/>
      <c r="AG19" s="71"/>
      <c r="AH19" s="71"/>
      <c r="AI19" s="71"/>
      <c r="AJ19" s="71"/>
      <c r="AK19" s="71"/>
      <c r="AL19" s="71"/>
    </row>
    <row r="20" spans="1:38" s="66" customFormat="1" ht="12" customHeight="1" x14ac:dyDescent="0.3">
      <c r="A20" s="71"/>
      <c r="B20" s="71"/>
      <c r="C20" s="160" t="s">
        <v>35</v>
      </c>
      <c r="D20" s="92"/>
      <c r="E20" s="92"/>
      <c r="F20" s="167"/>
      <c r="G20" s="167"/>
      <c r="H20" s="64"/>
      <c r="I20" s="167"/>
      <c r="J20" s="165"/>
      <c r="K20" s="165"/>
      <c r="L20" s="64"/>
      <c r="M20" s="164"/>
      <c r="N20" s="191"/>
      <c r="O20" s="191"/>
      <c r="P20" s="64"/>
      <c r="Q20" s="92"/>
      <c r="R20" s="64"/>
      <c r="S20" s="92"/>
      <c r="T20" s="71"/>
      <c r="U20" s="71"/>
      <c r="V20" s="71"/>
      <c r="W20" s="71"/>
      <c r="X20" s="71"/>
      <c r="Y20" s="71"/>
      <c r="Z20" s="71"/>
      <c r="AA20" s="71"/>
      <c r="AB20" s="71"/>
      <c r="AC20" s="71"/>
      <c r="AD20" s="71"/>
      <c r="AE20" s="71"/>
      <c r="AF20" s="71"/>
      <c r="AG20" s="71"/>
      <c r="AH20" s="71"/>
      <c r="AI20" s="71"/>
      <c r="AJ20" s="71"/>
      <c r="AK20" s="71"/>
      <c r="AL20" s="71"/>
    </row>
    <row r="21" spans="1:38" s="66" customFormat="1" ht="12" customHeight="1" x14ac:dyDescent="0.3">
      <c r="A21" s="71"/>
      <c r="B21" s="71"/>
      <c r="C21" s="160" t="s">
        <v>36</v>
      </c>
      <c r="D21" s="92"/>
      <c r="E21" s="92"/>
      <c r="F21" s="167"/>
      <c r="G21" s="167"/>
      <c r="H21" s="64"/>
      <c r="I21" s="167"/>
      <c r="J21" s="165"/>
      <c r="K21" s="165"/>
      <c r="L21" s="64"/>
      <c r="M21" s="164"/>
      <c r="N21" s="191"/>
      <c r="O21" s="191"/>
      <c r="P21" s="64"/>
      <c r="Q21" s="92"/>
      <c r="R21" s="64"/>
      <c r="S21" s="92"/>
      <c r="T21" s="71"/>
      <c r="U21" s="71"/>
      <c r="V21" s="71"/>
      <c r="W21" s="71"/>
      <c r="X21" s="71"/>
      <c r="Y21" s="71"/>
      <c r="Z21" s="71"/>
      <c r="AA21" s="71"/>
      <c r="AB21" s="71"/>
      <c r="AC21" s="71"/>
      <c r="AD21" s="71"/>
      <c r="AE21" s="71"/>
      <c r="AF21" s="71"/>
      <c r="AG21" s="71"/>
      <c r="AH21" s="71"/>
      <c r="AI21" s="71"/>
      <c r="AJ21" s="71"/>
      <c r="AK21" s="71"/>
      <c r="AL21" s="71"/>
    </row>
    <row r="22" spans="1:38" s="66" customFormat="1" ht="12" customHeight="1" x14ac:dyDescent="0.3">
      <c r="A22" s="71"/>
      <c r="B22" s="71"/>
      <c r="C22" s="160" t="s">
        <v>37</v>
      </c>
      <c r="D22" s="92"/>
      <c r="E22" s="92"/>
      <c r="F22" s="167"/>
      <c r="G22" s="167"/>
      <c r="H22" s="64"/>
      <c r="I22" s="167"/>
      <c r="J22" s="165"/>
      <c r="K22" s="165"/>
      <c r="L22" s="64"/>
      <c r="M22" s="164"/>
      <c r="N22" s="191"/>
      <c r="O22" s="191"/>
      <c r="P22" s="64"/>
      <c r="Q22" s="92"/>
      <c r="R22" s="64"/>
      <c r="S22" s="92"/>
      <c r="T22" s="71"/>
      <c r="U22" s="71"/>
      <c r="V22" s="71"/>
      <c r="W22" s="71"/>
      <c r="X22" s="71"/>
      <c r="Y22" s="71"/>
      <c r="Z22" s="71"/>
      <c r="AA22" s="71"/>
      <c r="AB22" s="71"/>
      <c r="AC22" s="71"/>
      <c r="AD22" s="71"/>
      <c r="AE22" s="71"/>
      <c r="AF22" s="71"/>
      <c r="AG22" s="71"/>
      <c r="AH22" s="71"/>
      <c r="AI22" s="71"/>
      <c r="AJ22" s="71"/>
      <c r="AK22" s="71"/>
      <c r="AL22" s="71"/>
    </row>
    <row r="23" spans="1:38" s="66" customFormat="1" ht="12" customHeight="1" x14ac:dyDescent="0.3">
      <c r="A23" s="71"/>
      <c r="B23" s="71"/>
      <c r="C23" s="160" t="s">
        <v>38</v>
      </c>
      <c r="D23" s="92"/>
      <c r="E23" s="92"/>
      <c r="F23" s="167"/>
      <c r="G23" s="167"/>
      <c r="H23" s="64"/>
      <c r="I23" s="167"/>
      <c r="J23" s="165"/>
      <c r="K23" s="165"/>
      <c r="L23" s="64"/>
      <c r="M23" s="164"/>
      <c r="N23" s="191"/>
      <c r="O23" s="191"/>
      <c r="P23" s="64"/>
      <c r="Q23" s="92"/>
      <c r="R23" s="64"/>
      <c r="S23" s="92"/>
      <c r="T23" s="71"/>
      <c r="U23" s="71"/>
      <c r="V23" s="71"/>
      <c r="W23" s="71"/>
      <c r="X23" s="71"/>
      <c r="Y23" s="71"/>
      <c r="Z23" s="71"/>
      <c r="AA23" s="71"/>
      <c r="AB23" s="71"/>
      <c r="AC23" s="71"/>
      <c r="AD23" s="71"/>
      <c r="AE23" s="71"/>
      <c r="AF23" s="71"/>
      <c r="AG23" s="71"/>
      <c r="AH23" s="71"/>
      <c r="AI23" s="71"/>
      <c r="AJ23" s="71"/>
      <c r="AK23" s="71"/>
      <c r="AL23" s="71"/>
    </row>
    <row r="24" spans="1:38" s="66" customFormat="1" ht="12" customHeight="1" x14ac:dyDescent="0.3">
      <c r="A24" s="71"/>
      <c r="B24" s="71"/>
      <c r="C24" s="160" t="s">
        <v>39</v>
      </c>
      <c r="D24" s="92"/>
      <c r="E24" s="92"/>
      <c r="F24" s="167"/>
      <c r="G24" s="167"/>
      <c r="H24" s="64"/>
      <c r="I24" s="167"/>
      <c r="J24" s="165"/>
      <c r="K24" s="165"/>
      <c r="L24" s="64"/>
      <c r="M24" s="164"/>
      <c r="N24" s="191"/>
      <c r="O24" s="191"/>
      <c r="P24" s="64"/>
      <c r="Q24" s="92"/>
      <c r="R24" s="64"/>
      <c r="S24" s="92"/>
      <c r="T24" s="71"/>
      <c r="U24" s="71"/>
      <c r="V24" s="71"/>
      <c r="W24" s="71"/>
      <c r="X24" s="71"/>
      <c r="Y24" s="71"/>
      <c r="Z24" s="71"/>
      <c r="AA24" s="71"/>
      <c r="AB24" s="71"/>
      <c r="AC24" s="71"/>
      <c r="AD24" s="71"/>
      <c r="AE24" s="71"/>
      <c r="AF24" s="71"/>
      <c r="AG24" s="71"/>
      <c r="AH24" s="71"/>
      <c r="AI24" s="71"/>
      <c r="AJ24" s="71"/>
      <c r="AK24" s="71"/>
      <c r="AL24" s="71"/>
    </row>
    <row r="25" spans="1:38" s="66" customFormat="1" ht="12" customHeight="1" x14ac:dyDescent="0.3">
      <c r="A25" s="71"/>
      <c r="B25" s="71"/>
      <c r="C25" s="160" t="s">
        <v>40</v>
      </c>
      <c r="D25" s="92"/>
      <c r="E25" s="92"/>
      <c r="F25" s="167"/>
      <c r="G25" s="167"/>
      <c r="H25" s="64"/>
      <c r="I25" s="167"/>
      <c r="J25" s="165"/>
      <c r="K25" s="165"/>
      <c r="L25" s="64"/>
      <c r="M25" s="164"/>
      <c r="N25" s="191"/>
      <c r="O25" s="191"/>
      <c r="P25" s="64"/>
      <c r="Q25" s="92"/>
      <c r="R25" s="64"/>
      <c r="S25" s="92"/>
      <c r="T25" s="71"/>
      <c r="U25" s="71"/>
      <c r="V25" s="71"/>
      <c r="W25" s="71"/>
      <c r="X25" s="71"/>
      <c r="Y25" s="71"/>
      <c r="Z25" s="71"/>
      <c r="AA25" s="71"/>
      <c r="AB25" s="71"/>
      <c r="AC25" s="71"/>
      <c r="AD25" s="71"/>
      <c r="AE25" s="71"/>
      <c r="AF25" s="71"/>
      <c r="AG25" s="71"/>
      <c r="AH25" s="71"/>
      <c r="AI25" s="71"/>
      <c r="AJ25" s="71"/>
      <c r="AK25" s="71"/>
      <c r="AL25" s="71"/>
    </row>
    <row r="26" spans="1:38" s="66" customFormat="1" ht="12" customHeight="1" x14ac:dyDescent="0.3">
      <c r="A26" s="71"/>
      <c r="B26" s="71"/>
      <c r="C26" s="160" t="s">
        <v>41</v>
      </c>
      <c r="D26" s="92"/>
      <c r="E26" s="92"/>
      <c r="F26" s="167"/>
      <c r="G26" s="167"/>
      <c r="H26" s="64"/>
      <c r="I26" s="167"/>
      <c r="J26" s="165"/>
      <c r="K26" s="165"/>
      <c r="L26" s="64"/>
      <c r="M26" s="164"/>
      <c r="N26" s="191"/>
      <c r="O26" s="191"/>
      <c r="P26" s="64"/>
      <c r="Q26" s="92"/>
      <c r="R26" s="64"/>
      <c r="S26" s="92"/>
      <c r="T26" s="71"/>
      <c r="U26" s="71"/>
      <c r="V26" s="71"/>
      <c r="W26" s="71"/>
      <c r="X26" s="71"/>
      <c r="Y26" s="71"/>
      <c r="Z26" s="71"/>
      <c r="AA26" s="71"/>
      <c r="AB26" s="71"/>
      <c r="AC26" s="71"/>
      <c r="AD26" s="71"/>
      <c r="AE26" s="71"/>
      <c r="AF26" s="71"/>
      <c r="AG26" s="71"/>
      <c r="AH26" s="71"/>
      <c r="AI26" s="71"/>
      <c r="AJ26" s="71"/>
      <c r="AK26" s="71"/>
      <c r="AL26" s="71"/>
    </row>
    <row r="27" spans="1:38" s="66" customFormat="1" ht="12" customHeight="1" x14ac:dyDescent="0.3">
      <c r="A27" s="71"/>
      <c r="B27" s="71"/>
      <c r="C27" s="160" t="s">
        <v>42</v>
      </c>
      <c r="D27" s="92"/>
      <c r="E27" s="92"/>
      <c r="F27" s="167"/>
      <c r="G27" s="167"/>
      <c r="H27" s="64"/>
      <c r="I27" s="167"/>
      <c r="J27" s="165"/>
      <c r="K27" s="165"/>
      <c r="L27" s="64"/>
      <c r="M27" s="164"/>
      <c r="N27" s="191"/>
      <c r="O27" s="191"/>
      <c r="P27" s="64"/>
      <c r="Q27" s="92"/>
      <c r="R27" s="64"/>
      <c r="S27" s="92"/>
      <c r="T27" s="71"/>
      <c r="U27" s="71"/>
      <c r="V27" s="71"/>
      <c r="W27" s="71"/>
      <c r="X27" s="71"/>
      <c r="Y27" s="71"/>
      <c r="Z27" s="71"/>
      <c r="AA27" s="71"/>
      <c r="AB27" s="71"/>
      <c r="AC27" s="71"/>
      <c r="AD27" s="71"/>
      <c r="AE27" s="71"/>
      <c r="AF27" s="71"/>
      <c r="AG27" s="71"/>
      <c r="AH27" s="71"/>
      <c r="AI27" s="71"/>
      <c r="AJ27" s="71"/>
      <c r="AK27" s="71"/>
      <c r="AL27" s="71"/>
    </row>
    <row r="28" spans="1:38" s="66" customFormat="1" ht="12" customHeight="1" x14ac:dyDescent="0.3">
      <c r="A28" s="71"/>
      <c r="B28" s="71"/>
      <c r="C28" s="160" t="s">
        <v>43</v>
      </c>
      <c r="D28" s="92"/>
      <c r="E28" s="92"/>
      <c r="F28" s="167"/>
      <c r="G28" s="167"/>
      <c r="H28" s="64"/>
      <c r="I28" s="167"/>
      <c r="J28" s="165"/>
      <c r="K28" s="165"/>
      <c r="L28" s="64"/>
      <c r="M28" s="164"/>
      <c r="N28" s="191"/>
      <c r="O28" s="191"/>
      <c r="P28" s="64"/>
      <c r="Q28" s="92"/>
      <c r="R28" s="64"/>
      <c r="S28" s="92"/>
      <c r="T28" s="71"/>
      <c r="U28" s="71"/>
      <c r="V28" s="71"/>
      <c r="W28" s="71"/>
      <c r="X28" s="71"/>
      <c r="Y28" s="71"/>
      <c r="Z28" s="71"/>
      <c r="AA28" s="71"/>
      <c r="AB28" s="71"/>
      <c r="AC28" s="71"/>
      <c r="AD28" s="71"/>
      <c r="AE28" s="71"/>
      <c r="AF28" s="71"/>
      <c r="AG28" s="71"/>
      <c r="AH28" s="71"/>
      <c r="AI28" s="71"/>
      <c r="AJ28" s="71"/>
      <c r="AK28" s="71"/>
      <c r="AL28" s="71"/>
    </row>
    <row r="29" spans="1:38" s="66" customFormat="1" ht="12" customHeight="1" x14ac:dyDescent="0.3">
      <c r="A29" s="71"/>
      <c r="B29" s="71"/>
      <c r="C29" s="160" t="s">
        <v>44</v>
      </c>
      <c r="D29" s="92"/>
      <c r="E29" s="92"/>
      <c r="F29" s="167"/>
      <c r="G29" s="167"/>
      <c r="H29" s="64"/>
      <c r="I29" s="167"/>
      <c r="J29" s="165"/>
      <c r="K29" s="165"/>
      <c r="L29" s="64"/>
      <c r="M29" s="164"/>
      <c r="N29" s="191"/>
      <c r="O29" s="191"/>
      <c r="P29" s="64"/>
      <c r="Q29" s="92"/>
      <c r="R29" s="64"/>
      <c r="S29" s="92"/>
      <c r="T29" s="71"/>
      <c r="U29" s="71"/>
      <c r="V29" s="71"/>
      <c r="W29" s="71"/>
      <c r="X29" s="71"/>
      <c r="Y29" s="71"/>
      <c r="Z29" s="71"/>
      <c r="AA29" s="71"/>
      <c r="AB29" s="71"/>
      <c r="AC29" s="71"/>
      <c r="AD29" s="71"/>
      <c r="AE29" s="71"/>
      <c r="AF29" s="71"/>
      <c r="AG29" s="71"/>
      <c r="AH29" s="71"/>
      <c r="AI29" s="71"/>
      <c r="AJ29" s="71"/>
      <c r="AK29" s="71"/>
      <c r="AL29" s="71"/>
    </row>
    <row r="30" spans="1:38" s="66" customFormat="1" ht="12" customHeight="1" x14ac:dyDescent="0.3">
      <c r="A30" s="71"/>
      <c r="B30" s="71"/>
      <c r="C30" s="160" t="s">
        <v>45</v>
      </c>
      <c r="D30" s="92"/>
      <c r="E30" s="92"/>
      <c r="F30" s="167"/>
      <c r="G30" s="167"/>
      <c r="H30" s="64"/>
      <c r="I30" s="167"/>
      <c r="J30" s="165"/>
      <c r="K30" s="165"/>
      <c r="L30" s="64"/>
      <c r="M30" s="164"/>
      <c r="N30" s="191"/>
      <c r="O30" s="191"/>
      <c r="P30" s="64"/>
      <c r="Q30" s="92"/>
      <c r="R30" s="64"/>
      <c r="S30" s="92"/>
      <c r="T30" s="71"/>
      <c r="U30" s="71"/>
      <c r="V30" s="71"/>
      <c r="W30" s="71"/>
      <c r="X30" s="71"/>
      <c r="Y30" s="71"/>
      <c r="Z30" s="71"/>
      <c r="AA30" s="71"/>
      <c r="AB30" s="71"/>
      <c r="AC30" s="71"/>
      <c r="AD30" s="71"/>
      <c r="AE30" s="71"/>
      <c r="AF30" s="71"/>
      <c r="AG30" s="71"/>
      <c r="AH30" s="71"/>
      <c r="AI30" s="71"/>
      <c r="AJ30" s="71"/>
      <c r="AK30" s="71"/>
      <c r="AL30" s="71"/>
    </row>
    <row r="31" spans="1:38" s="66" customFormat="1" ht="12" customHeight="1" x14ac:dyDescent="0.3">
      <c r="A31" s="71"/>
      <c r="B31" s="71"/>
      <c r="C31" s="160" t="s">
        <v>46</v>
      </c>
      <c r="D31" s="92"/>
      <c r="E31" s="92"/>
      <c r="F31" s="167"/>
      <c r="G31" s="167"/>
      <c r="H31" s="64"/>
      <c r="I31" s="167"/>
      <c r="J31" s="165"/>
      <c r="K31" s="165"/>
      <c r="L31" s="64"/>
      <c r="M31" s="164"/>
      <c r="N31" s="191"/>
      <c r="O31" s="191"/>
      <c r="P31" s="64"/>
      <c r="Q31" s="92"/>
      <c r="R31" s="64"/>
      <c r="S31" s="92"/>
      <c r="T31" s="71"/>
      <c r="U31" s="71"/>
      <c r="V31" s="71"/>
      <c r="W31" s="71"/>
      <c r="X31" s="71"/>
      <c r="Y31" s="71"/>
      <c r="Z31" s="71"/>
      <c r="AA31" s="71"/>
      <c r="AB31" s="71"/>
      <c r="AC31" s="71"/>
      <c r="AD31" s="71"/>
      <c r="AE31" s="71"/>
      <c r="AF31" s="71"/>
      <c r="AG31" s="71"/>
      <c r="AH31" s="71"/>
      <c r="AI31" s="71"/>
      <c r="AJ31" s="71"/>
      <c r="AK31" s="71"/>
      <c r="AL31" s="71"/>
    </row>
    <row r="32" spans="1:38" s="66" customFormat="1" ht="12" customHeight="1" x14ac:dyDescent="0.3">
      <c r="A32" s="71"/>
      <c r="B32" s="71"/>
      <c r="C32" s="160" t="s">
        <v>47</v>
      </c>
      <c r="D32" s="92"/>
      <c r="E32" s="92"/>
      <c r="F32" s="167"/>
      <c r="G32" s="167"/>
      <c r="H32" s="64"/>
      <c r="I32" s="167"/>
      <c r="J32" s="165"/>
      <c r="K32" s="165"/>
      <c r="L32" s="64"/>
      <c r="M32" s="164"/>
      <c r="N32" s="191"/>
      <c r="O32" s="191"/>
      <c r="P32" s="64"/>
      <c r="Q32" s="92"/>
      <c r="R32" s="64"/>
      <c r="S32" s="92"/>
      <c r="T32" s="71"/>
      <c r="U32" s="71"/>
      <c r="V32" s="71"/>
      <c r="W32" s="71"/>
      <c r="X32" s="71"/>
      <c r="Y32" s="71"/>
      <c r="Z32" s="71"/>
      <c r="AA32" s="71"/>
      <c r="AB32" s="71"/>
      <c r="AC32" s="71"/>
      <c r="AD32" s="71"/>
      <c r="AE32" s="71"/>
      <c r="AF32" s="71"/>
      <c r="AG32" s="71"/>
      <c r="AH32" s="71"/>
      <c r="AI32" s="71"/>
      <c r="AJ32" s="71"/>
      <c r="AK32" s="71"/>
      <c r="AL32" s="71"/>
    </row>
    <row r="33" spans="1:38" s="66" customFormat="1" ht="12" customHeight="1" x14ac:dyDescent="0.3">
      <c r="A33" s="71"/>
      <c r="B33" s="71"/>
      <c r="C33" s="160" t="s">
        <v>48</v>
      </c>
      <c r="D33" s="92"/>
      <c r="E33" s="92"/>
      <c r="F33" s="167"/>
      <c r="G33" s="167"/>
      <c r="H33" s="64"/>
      <c r="I33" s="167"/>
      <c r="J33" s="165"/>
      <c r="K33" s="165"/>
      <c r="L33" s="64"/>
      <c r="M33" s="164"/>
      <c r="N33" s="191"/>
      <c r="O33" s="191"/>
      <c r="P33" s="64"/>
      <c r="Q33" s="92"/>
      <c r="R33" s="64"/>
      <c r="S33" s="92"/>
      <c r="T33" s="71"/>
      <c r="U33" s="71"/>
      <c r="V33" s="71"/>
      <c r="W33" s="71"/>
      <c r="X33" s="71"/>
      <c r="Y33" s="71"/>
      <c r="Z33" s="71"/>
      <c r="AA33" s="71"/>
      <c r="AB33" s="71"/>
      <c r="AC33" s="71"/>
      <c r="AD33" s="71"/>
      <c r="AE33" s="71"/>
      <c r="AF33" s="71"/>
      <c r="AG33" s="71"/>
      <c r="AH33" s="71"/>
      <c r="AI33" s="71"/>
      <c r="AJ33" s="71"/>
      <c r="AK33" s="71"/>
      <c r="AL33" s="71"/>
    </row>
    <row r="34" spans="1:38" s="66" customFormat="1" ht="12" customHeight="1" x14ac:dyDescent="0.3">
      <c r="A34" s="71"/>
      <c r="B34" s="71"/>
      <c r="C34" s="160" t="s">
        <v>49</v>
      </c>
      <c r="D34" s="92"/>
      <c r="E34" s="92"/>
      <c r="F34" s="167"/>
      <c r="G34" s="167"/>
      <c r="H34" s="64"/>
      <c r="I34" s="167"/>
      <c r="J34" s="165"/>
      <c r="K34" s="165"/>
      <c r="L34" s="64"/>
      <c r="M34" s="164"/>
      <c r="N34" s="191"/>
      <c r="O34" s="191"/>
      <c r="P34" s="64"/>
      <c r="Q34" s="92"/>
      <c r="R34" s="64"/>
      <c r="S34" s="92"/>
      <c r="T34" s="71"/>
      <c r="U34" s="71"/>
      <c r="V34" s="71"/>
      <c r="W34" s="71"/>
      <c r="X34" s="71"/>
      <c r="Y34" s="71"/>
      <c r="Z34" s="71"/>
      <c r="AA34" s="71"/>
      <c r="AB34" s="71"/>
      <c r="AC34" s="71"/>
      <c r="AD34" s="71"/>
      <c r="AE34" s="71"/>
      <c r="AF34" s="71"/>
      <c r="AG34" s="71"/>
      <c r="AH34" s="71"/>
      <c r="AI34" s="71"/>
      <c r="AJ34" s="71"/>
      <c r="AK34" s="71"/>
      <c r="AL34" s="71"/>
    </row>
    <row r="35" spans="1:38" s="66" customFormat="1" ht="12" customHeight="1" x14ac:dyDescent="0.3">
      <c r="A35" s="71"/>
      <c r="B35" s="71"/>
      <c r="C35" s="160" t="s">
        <v>50</v>
      </c>
      <c r="D35" s="92"/>
      <c r="E35" s="92"/>
      <c r="F35" s="167"/>
      <c r="G35" s="167"/>
      <c r="H35" s="64"/>
      <c r="I35" s="167"/>
      <c r="J35" s="165"/>
      <c r="K35" s="165"/>
      <c r="L35" s="64"/>
      <c r="M35" s="164"/>
      <c r="N35" s="191"/>
      <c r="O35" s="191"/>
      <c r="P35" s="64"/>
      <c r="Q35" s="92"/>
      <c r="R35" s="64"/>
      <c r="S35" s="92"/>
      <c r="T35" s="71"/>
      <c r="U35" s="71"/>
      <c r="V35" s="71"/>
      <c r="W35" s="71"/>
      <c r="X35" s="71"/>
      <c r="Y35" s="71"/>
      <c r="Z35" s="71"/>
      <c r="AA35" s="71"/>
      <c r="AB35" s="71"/>
      <c r="AC35" s="71"/>
      <c r="AD35" s="71"/>
      <c r="AE35" s="71"/>
      <c r="AF35" s="71"/>
      <c r="AG35" s="71"/>
      <c r="AH35" s="71"/>
      <c r="AI35" s="71"/>
      <c r="AJ35" s="71"/>
      <c r="AK35" s="71"/>
      <c r="AL35" s="71"/>
    </row>
    <row r="36" spans="1:38" s="66" customFormat="1" ht="12" customHeight="1" x14ac:dyDescent="0.3">
      <c r="A36" s="71"/>
      <c r="B36" s="71"/>
      <c r="C36" s="160" t="s">
        <v>51</v>
      </c>
      <c r="D36" s="92"/>
      <c r="E36" s="92"/>
      <c r="F36" s="167"/>
      <c r="G36" s="167"/>
      <c r="H36" s="64"/>
      <c r="I36" s="167"/>
      <c r="J36" s="165"/>
      <c r="K36" s="165"/>
      <c r="L36" s="64"/>
      <c r="M36" s="164"/>
      <c r="N36" s="191"/>
      <c r="O36" s="191"/>
      <c r="P36" s="64"/>
      <c r="Q36" s="92"/>
      <c r="R36" s="64"/>
      <c r="S36" s="92"/>
      <c r="T36" s="71"/>
      <c r="U36" s="71"/>
      <c r="V36" s="71"/>
      <c r="W36" s="71"/>
      <c r="X36" s="71"/>
      <c r="Y36" s="71"/>
      <c r="Z36" s="71"/>
      <c r="AA36" s="71"/>
      <c r="AB36" s="71"/>
      <c r="AC36" s="71"/>
      <c r="AD36" s="71"/>
      <c r="AE36" s="71"/>
      <c r="AF36" s="71"/>
      <c r="AG36" s="71"/>
      <c r="AH36" s="71"/>
      <c r="AI36" s="71"/>
      <c r="AJ36" s="71"/>
      <c r="AK36" s="71"/>
      <c r="AL36" s="71"/>
    </row>
    <row r="37" spans="1:38" s="66" customFormat="1" ht="12" customHeight="1" x14ac:dyDescent="0.3">
      <c r="A37" s="71"/>
      <c r="B37" s="71"/>
      <c r="C37" s="160" t="s">
        <v>52</v>
      </c>
      <c r="D37" s="92"/>
      <c r="E37" s="92"/>
      <c r="F37" s="167"/>
      <c r="G37" s="167"/>
      <c r="H37" s="64"/>
      <c r="I37" s="167"/>
      <c r="J37" s="165"/>
      <c r="K37" s="165"/>
      <c r="L37" s="64"/>
      <c r="M37" s="164"/>
      <c r="N37" s="191"/>
      <c r="O37" s="191"/>
      <c r="P37" s="64"/>
      <c r="Q37" s="92"/>
      <c r="R37" s="64"/>
      <c r="S37" s="92"/>
      <c r="T37" s="71"/>
      <c r="U37" s="71"/>
      <c r="V37" s="71"/>
      <c r="W37" s="71"/>
      <c r="X37" s="71"/>
      <c r="Y37" s="71"/>
      <c r="Z37" s="71"/>
      <c r="AA37" s="71"/>
      <c r="AB37" s="71"/>
      <c r="AC37" s="71"/>
      <c r="AD37" s="71"/>
      <c r="AE37" s="71"/>
      <c r="AF37" s="71"/>
      <c r="AG37" s="71"/>
      <c r="AH37" s="71"/>
      <c r="AI37" s="71"/>
      <c r="AJ37" s="71"/>
      <c r="AK37" s="71"/>
      <c r="AL37" s="71"/>
    </row>
    <row r="38" spans="1:38" s="66" customFormat="1" ht="12" customHeight="1" x14ac:dyDescent="0.3">
      <c r="A38" s="71"/>
      <c r="B38" s="71"/>
      <c r="C38" s="160" t="s">
        <v>53</v>
      </c>
      <c r="D38" s="92"/>
      <c r="E38" s="92"/>
      <c r="F38" s="167"/>
      <c r="G38" s="167"/>
      <c r="H38" s="64"/>
      <c r="I38" s="167"/>
      <c r="J38" s="165"/>
      <c r="K38" s="165"/>
      <c r="L38" s="64"/>
      <c r="M38" s="164"/>
      <c r="N38" s="191"/>
      <c r="O38" s="191"/>
      <c r="P38" s="64"/>
      <c r="Q38" s="92"/>
      <c r="R38" s="64"/>
      <c r="S38" s="92"/>
      <c r="T38" s="71"/>
      <c r="U38" s="71"/>
      <c r="V38" s="71"/>
      <c r="W38" s="71"/>
      <c r="X38" s="71"/>
      <c r="Y38" s="71"/>
      <c r="Z38" s="71"/>
      <c r="AA38" s="71"/>
      <c r="AB38" s="71"/>
      <c r="AC38" s="71"/>
      <c r="AD38" s="71"/>
      <c r="AE38" s="71"/>
      <c r="AF38" s="71"/>
      <c r="AG38" s="71"/>
      <c r="AH38" s="71"/>
      <c r="AI38" s="71"/>
      <c r="AJ38" s="71"/>
      <c r="AK38" s="71"/>
      <c r="AL38" s="71"/>
    </row>
    <row r="39" spans="1:38" s="66" customFormat="1" ht="12" customHeight="1" x14ac:dyDescent="0.3">
      <c r="A39" s="71"/>
      <c r="B39" s="71"/>
      <c r="C39" s="160" t="s">
        <v>54</v>
      </c>
      <c r="D39" s="92"/>
      <c r="E39" s="92"/>
      <c r="F39" s="167"/>
      <c r="G39" s="167"/>
      <c r="H39" s="64"/>
      <c r="I39" s="167"/>
      <c r="J39" s="165"/>
      <c r="K39" s="165"/>
      <c r="L39" s="64"/>
      <c r="M39" s="164"/>
      <c r="N39" s="191"/>
      <c r="O39" s="191"/>
      <c r="P39" s="64"/>
      <c r="Q39" s="92"/>
      <c r="R39" s="64"/>
      <c r="S39" s="92"/>
      <c r="T39" s="71"/>
      <c r="U39" s="71"/>
      <c r="V39" s="71"/>
      <c r="W39" s="71"/>
      <c r="X39" s="71"/>
      <c r="Y39" s="71"/>
      <c r="Z39" s="71"/>
      <c r="AA39" s="71"/>
      <c r="AB39" s="71"/>
      <c r="AC39" s="71"/>
      <c r="AD39" s="71"/>
      <c r="AE39" s="71"/>
      <c r="AF39" s="71"/>
      <c r="AG39" s="71"/>
      <c r="AH39" s="71"/>
      <c r="AI39" s="71"/>
      <c r="AJ39" s="71"/>
      <c r="AK39" s="71"/>
      <c r="AL39" s="71"/>
    </row>
    <row r="40" spans="1:38" s="66" customFormat="1" ht="12" customHeight="1" x14ac:dyDescent="0.3">
      <c r="A40" s="71"/>
      <c r="B40" s="71"/>
      <c r="C40" s="160" t="s">
        <v>55</v>
      </c>
      <c r="D40" s="92"/>
      <c r="E40" s="92"/>
      <c r="F40" s="167"/>
      <c r="G40" s="167"/>
      <c r="H40" s="64"/>
      <c r="I40" s="167"/>
      <c r="J40" s="165"/>
      <c r="K40" s="165"/>
      <c r="L40" s="64"/>
      <c r="M40" s="164"/>
      <c r="N40" s="191"/>
      <c r="O40" s="191"/>
      <c r="P40" s="64"/>
      <c r="Q40" s="92"/>
      <c r="R40" s="64"/>
      <c r="S40" s="92"/>
      <c r="T40" s="71"/>
      <c r="U40" s="71"/>
      <c r="V40" s="71"/>
      <c r="W40" s="71"/>
      <c r="X40" s="71"/>
      <c r="Y40" s="71"/>
      <c r="Z40" s="71"/>
      <c r="AA40" s="71"/>
      <c r="AB40" s="71"/>
      <c r="AC40" s="71"/>
      <c r="AD40" s="71"/>
      <c r="AE40" s="71"/>
      <c r="AF40" s="71"/>
      <c r="AG40" s="71"/>
      <c r="AH40" s="71"/>
      <c r="AI40" s="71"/>
      <c r="AJ40" s="71"/>
      <c r="AK40" s="71"/>
      <c r="AL40" s="71"/>
    </row>
    <row r="41" spans="1:38" s="66" customFormat="1" ht="12" customHeight="1" x14ac:dyDescent="0.3">
      <c r="A41" s="71"/>
      <c r="B41" s="71"/>
      <c r="C41" s="160" t="s">
        <v>56</v>
      </c>
      <c r="D41" s="92"/>
      <c r="E41" s="92"/>
      <c r="F41" s="167"/>
      <c r="G41" s="167"/>
      <c r="H41" s="64"/>
      <c r="I41" s="167"/>
      <c r="J41" s="165"/>
      <c r="K41" s="165"/>
      <c r="L41" s="64"/>
      <c r="M41" s="164"/>
      <c r="N41" s="191"/>
      <c r="O41" s="191"/>
      <c r="P41" s="64"/>
      <c r="Q41" s="92"/>
      <c r="R41" s="64"/>
      <c r="S41" s="92"/>
      <c r="T41" s="71"/>
      <c r="U41" s="71"/>
      <c r="V41" s="71"/>
      <c r="W41" s="71"/>
      <c r="X41" s="71"/>
      <c r="Y41" s="71"/>
      <c r="Z41" s="71"/>
      <c r="AA41" s="71"/>
      <c r="AB41" s="71"/>
      <c r="AC41" s="71"/>
      <c r="AD41" s="71"/>
      <c r="AE41" s="71"/>
      <c r="AF41" s="71"/>
      <c r="AG41" s="71"/>
      <c r="AH41" s="71"/>
      <c r="AI41" s="71"/>
      <c r="AJ41" s="71"/>
      <c r="AK41" s="71"/>
      <c r="AL41" s="71"/>
    </row>
    <row r="42" spans="1:38" s="66" customFormat="1" ht="12" customHeight="1" x14ac:dyDescent="0.3">
      <c r="A42" s="71"/>
      <c r="B42" s="71"/>
      <c r="C42" s="160" t="s">
        <v>57</v>
      </c>
      <c r="D42" s="92"/>
      <c r="E42" s="92"/>
      <c r="F42" s="167"/>
      <c r="G42" s="167"/>
      <c r="H42" s="64"/>
      <c r="I42" s="167"/>
      <c r="J42" s="165"/>
      <c r="K42" s="165"/>
      <c r="L42" s="64"/>
      <c r="M42" s="164"/>
      <c r="N42" s="191"/>
      <c r="O42" s="191"/>
      <c r="P42" s="64"/>
      <c r="Q42" s="92"/>
      <c r="R42" s="64"/>
      <c r="S42" s="92"/>
      <c r="T42" s="71"/>
      <c r="U42" s="71"/>
      <c r="V42" s="71"/>
      <c r="W42" s="71"/>
      <c r="X42" s="71"/>
      <c r="Y42" s="71"/>
      <c r="Z42" s="71"/>
      <c r="AA42" s="71"/>
      <c r="AB42" s="71"/>
      <c r="AC42" s="71"/>
      <c r="AD42" s="71"/>
      <c r="AE42" s="71"/>
      <c r="AF42" s="71"/>
      <c r="AG42" s="71"/>
      <c r="AH42" s="71"/>
      <c r="AI42" s="71"/>
      <c r="AJ42" s="71"/>
      <c r="AK42" s="71"/>
      <c r="AL42" s="71"/>
    </row>
    <row r="43" spans="1:38" s="66" customFormat="1" ht="12" customHeight="1" x14ac:dyDescent="0.3">
      <c r="A43" s="71"/>
      <c r="B43" s="71"/>
      <c r="C43" s="160" t="s">
        <v>58</v>
      </c>
      <c r="D43" s="92"/>
      <c r="E43" s="92"/>
      <c r="F43" s="167"/>
      <c r="G43" s="167"/>
      <c r="H43" s="64"/>
      <c r="I43" s="167"/>
      <c r="J43" s="165"/>
      <c r="K43" s="165"/>
      <c r="L43" s="64"/>
      <c r="M43" s="164"/>
      <c r="N43" s="191"/>
      <c r="O43" s="191"/>
      <c r="P43" s="64"/>
      <c r="Q43" s="92"/>
      <c r="R43" s="64"/>
      <c r="S43" s="92"/>
      <c r="T43" s="71"/>
      <c r="U43" s="71"/>
      <c r="V43" s="71"/>
      <c r="W43" s="71"/>
      <c r="X43" s="71"/>
      <c r="Y43" s="71"/>
      <c r="Z43" s="71"/>
      <c r="AA43" s="71"/>
      <c r="AB43" s="71"/>
      <c r="AC43" s="71"/>
      <c r="AD43" s="71"/>
      <c r="AE43" s="71"/>
      <c r="AF43" s="71"/>
      <c r="AG43" s="71"/>
      <c r="AH43" s="71"/>
      <c r="AI43" s="71"/>
      <c r="AJ43" s="71"/>
      <c r="AK43" s="71"/>
      <c r="AL43" s="71"/>
    </row>
    <row r="44" spans="1:38" s="66" customFormat="1" ht="12" customHeight="1" x14ac:dyDescent="0.3">
      <c r="A44" s="71"/>
      <c r="B44" s="71"/>
      <c r="C44" s="160" t="s">
        <v>59</v>
      </c>
      <c r="D44" s="92"/>
      <c r="E44" s="92"/>
      <c r="F44" s="167"/>
      <c r="G44" s="167"/>
      <c r="H44" s="64"/>
      <c r="I44" s="167"/>
      <c r="J44" s="165"/>
      <c r="K44" s="165"/>
      <c r="L44" s="64"/>
      <c r="M44" s="164"/>
      <c r="N44" s="191"/>
      <c r="O44" s="191"/>
      <c r="P44" s="64"/>
      <c r="Q44" s="92"/>
      <c r="R44" s="64"/>
      <c r="S44" s="92"/>
      <c r="T44" s="71"/>
      <c r="U44" s="71"/>
      <c r="V44" s="71"/>
      <c r="W44" s="71"/>
      <c r="X44" s="71"/>
      <c r="Y44" s="71"/>
      <c r="Z44" s="71"/>
      <c r="AA44" s="71"/>
      <c r="AB44" s="71"/>
      <c r="AC44" s="71"/>
      <c r="AD44" s="71"/>
      <c r="AE44" s="71"/>
      <c r="AF44" s="71"/>
      <c r="AG44" s="71"/>
      <c r="AH44" s="71"/>
      <c r="AI44" s="71"/>
      <c r="AJ44" s="71"/>
      <c r="AK44" s="71"/>
      <c r="AL44" s="71"/>
    </row>
    <row r="45" spans="1:38" s="66" customFormat="1" ht="12" customHeight="1" x14ac:dyDescent="0.3">
      <c r="A45" s="71"/>
      <c r="B45" s="71"/>
      <c r="C45" s="160" t="s">
        <v>60</v>
      </c>
      <c r="D45" s="92"/>
      <c r="E45" s="92"/>
      <c r="F45" s="167"/>
      <c r="G45" s="167"/>
      <c r="H45" s="64"/>
      <c r="I45" s="167"/>
      <c r="J45" s="165"/>
      <c r="K45" s="165"/>
      <c r="L45" s="64"/>
      <c r="M45" s="164"/>
      <c r="N45" s="191"/>
      <c r="O45" s="191"/>
      <c r="P45" s="64"/>
      <c r="Q45" s="92"/>
      <c r="R45" s="64"/>
      <c r="S45" s="92"/>
      <c r="T45" s="71"/>
      <c r="U45" s="71"/>
      <c r="V45" s="71"/>
      <c r="W45" s="71"/>
      <c r="X45" s="71"/>
      <c r="Y45" s="71"/>
      <c r="Z45" s="71"/>
      <c r="AA45" s="71"/>
      <c r="AB45" s="71"/>
      <c r="AC45" s="71"/>
      <c r="AD45" s="71"/>
      <c r="AE45" s="71"/>
      <c r="AF45" s="71"/>
      <c r="AG45" s="71"/>
      <c r="AH45" s="71"/>
      <c r="AI45" s="71"/>
      <c r="AJ45" s="71"/>
      <c r="AK45" s="71"/>
      <c r="AL45" s="71"/>
    </row>
    <row r="46" spans="1:38" s="66" customFormat="1" ht="12" customHeight="1" x14ac:dyDescent="0.3">
      <c r="A46" s="71"/>
      <c r="B46" s="71"/>
      <c r="C46" s="160" t="s">
        <v>61</v>
      </c>
      <c r="D46" s="92"/>
      <c r="E46" s="92"/>
      <c r="F46" s="167"/>
      <c r="G46" s="167"/>
      <c r="H46" s="64"/>
      <c r="I46" s="167"/>
      <c r="J46" s="165"/>
      <c r="K46" s="165"/>
      <c r="L46" s="64"/>
      <c r="M46" s="164"/>
      <c r="N46" s="191"/>
      <c r="O46" s="191"/>
      <c r="P46" s="64"/>
      <c r="Q46" s="92"/>
      <c r="R46" s="64"/>
      <c r="S46" s="92"/>
      <c r="T46" s="71"/>
      <c r="U46" s="71"/>
      <c r="V46" s="71"/>
      <c r="W46" s="71"/>
      <c r="X46" s="71"/>
      <c r="Y46" s="71"/>
      <c r="Z46" s="71"/>
      <c r="AA46" s="71"/>
      <c r="AB46" s="71"/>
      <c r="AC46" s="71"/>
      <c r="AD46" s="71"/>
      <c r="AE46" s="71"/>
      <c r="AF46" s="71"/>
      <c r="AG46" s="71"/>
      <c r="AH46" s="71"/>
      <c r="AI46" s="71"/>
      <c r="AJ46" s="71"/>
      <c r="AK46" s="71"/>
      <c r="AL46" s="71"/>
    </row>
    <row r="47" spans="1:38" s="66" customFormat="1" ht="12" customHeight="1" x14ac:dyDescent="0.3">
      <c r="A47" s="71"/>
      <c r="B47" s="71"/>
      <c r="C47" s="160" t="s">
        <v>62</v>
      </c>
      <c r="D47" s="92"/>
      <c r="E47" s="92"/>
      <c r="F47" s="167"/>
      <c r="G47" s="167"/>
      <c r="H47" s="64"/>
      <c r="I47" s="167"/>
      <c r="J47" s="165"/>
      <c r="K47" s="165"/>
      <c r="L47" s="64"/>
      <c r="M47" s="164"/>
      <c r="N47" s="191"/>
      <c r="O47" s="191"/>
      <c r="P47" s="64"/>
      <c r="Q47" s="92"/>
      <c r="R47" s="64"/>
      <c r="S47" s="92"/>
      <c r="T47" s="71"/>
      <c r="U47" s="71"/>
      <c r="V47" s="71"/>
      <c r="W47" s="71"/>
      <c r="X47" s="71"/>
      <c r="Y47" s="71"/>
      <c r="Z47" s="71"/>
      <c r="AA47" s="71"/>
      <c r="AB47" s="71"/>
      <c r="AC47" s="71"/>
      <c r="AD47" s="71"/>
      <c r="AE47" s="71"/>
      <c r="AF47" s="71"/>
      <c r="AG47" s="71"/>
      <c r="AH47" s="71"/>
      <c r="AI47" s="71"/>
      <c r="AJ47" s="71"/>
      <c r="AK47" s="71"/>
      <c r="AL47" s="71"/>
    </row>
    <row r="48" spans="1:38" s="66" customFormat="1" ht="12" customHeight="1" x14ac:dyDescent="0.3">
      <c r="A48" s="71"/>
      <c r="B48" s="71"/>
      <c r="C48" s="160" t="s">
        <v>63</v>
      </c>
      <c r="D48" s="92"/>
      <c r="E48" s="92"/>
      <c r="F48" s="167"/>
      <c r="G48" s="167"/>
      <c r="H48" s="64"/>
      <c r="I48" s="167"/>
      <c r="J48" s="165"/>
      <c r="K48" s="165"/>
      <c r="L48" s="64"/>
      <c r="M48" s="164"/>
      <c r="N48" s="191"/>
      <c r="O48" s="191"/>
      <c r="P48" s="64"/>
      <c r="Q48" s="92"/>
      <c r="R48" s="64"/>
      <c r="S48" s="92"/>
      <c r="T48" s="71"/>
      <c r="U48" s="71"/>
      <c r="V48" s="71"/>
      <c r="W48" s="71"/>
      <c r="X48" s="71"/>
      <c r="Y48" s="71"/>
      <c r="Z48" s="71"/>
      <c r="AA48" s="71"/>
      <c r="AB48" s="71"/>
      <c r="AC48" s="71"/>
      <c r="AD48" s="71"/>
      <c r="AE48" s="71"/>
      <c r="AF48" s="71"/>
      <c r="AG48" s="71"/>
      <c r="AH48" s="71"/>
      <c r="AI48" s="71"/>
      <c r="AJ48" s="71"/>
      <c r="AK48" s="71"/>
      <c r="AL48" s="71"/>
    </row>
    <row r="49" spans="1:38" s="66" customFormat="1" ht="12" customHeight="1" x14ac:dyDescent="0.3">
      <c r="A49" s="71"/>
      <c r="B49" s="71"/>
      <c r="C49" s="160" t="s">
        <v>64</v>
      </c>
      <c r="D49" s="92"/>
      <c r="E49" s="92"/>
      <c r="F49" s="167"/>
      <c r="G49" s="167"/>
      <c r="H49" s="64"/>
      <c r="I49" s="167"/>
      <c r="J49" s="165"/>
      <c r="K49" s="165"/>
      <c r="L49" s="64"/>
      <c r="M49" s="164"/>
      <c r="N49" s="191"/>
      <c r="O49" s="191"/>
      <c r="P49" s="64"/>
      <c r="Q49" s="92"/>
      <c r="R49" s="64"/>
      <c r="S49" s="92"/>
      <c r="T49" s="71"/>
      <c r="U49" s="71"/>
      <c r="V49" s="71"/>
      <c r="W49" s="71"/>
      <c r="X49" s="71"/>
      <c r="Y49" s="71"/>
      <c r="Z49" s="71"/>
      <c r="AA49" s="71"/>
      <c r="AB49" s="71"/>
      <c r="AC49" s="71"/>
      <c r="AD49" s="71"/>
      <c r="AE49" s="71"/>
      <c r="AF49" s="71"/>
      <c r="AG49" s="71"/>
      <c r="AH49" s="71"/>
      <c r="AI49" s="71"/>
      <c r="AJ49" s="71"/>
      <c r="AK49" s="71"/>
      <c r="AL49" s="71"/>
    </row>
    <row r="50" spans="1:38" s="66" customFormat="1" ht="12" customHeight="1" x14ac:dyDescent="0.3">
      <c r="A50" s="71"/>
      <c r="B50" s="71"/>
      <c r="C50" s="160" t="s">
        <v>65</v>
      </c>
      <c r="D50" s="92"/>
      <c r="E50" s="92"/>
      <c r="F50" s="167"/>
      <c r="G50" s="167"/>
      <c r="H50" s="64"/>
      <c r="I50" s="167"/>
      <c r="J50" s="165"/>
      <c r="K50" s="165"/>
      <c r="L50" s="64"/>
      <c r="M50" s="164"/>
      <c r="N50" s="191"/>
      <c r="O50" s="191"/>
      <c r="P50" s="64"/>
      <c r="Q50" s="92"/>
      <c r="R50" s="64"/>
      <c r="S50" s="92"/>
      <c r="T50" s="71"/>
      <c r="U50" s="71"/>
      <c r="V50" s="71"/>
      <c r="W50" s="71"/>
      <c r="X50" s="71"/>
      <c r="Y50" s="71"/>
      <c r="Z50" s="71"/>
      <c r="AA50" s="71"/>
      <c r="AB50" s="71"/>
      <c r="AC50" s="71"/>
      <c r="AD50" s="71"/>
      <c r="AE50" s="71"/>
      <c r="AF50" s="71"/>
      <c r="AG50" s="71"/>
      <c r="AH50" s="71"/>
      <c r="AI50" s="71"/>
      <c r="AJ50" s="71"/>
      <c r="AK50" s="71"/>
      <c r="AL50" s="71"/>
    </row>
    <row r="51" spans="1:38" s="66" customFormat="1" ht="12" customHeight="1" x14ac:dyDescent="0.3">
      <c r="A51" s="71"/>
      <c r="B51" s="71"/>
      <c r="C51" s="160" t="s">
        <v>66</v>
      </c>
      <c r="D51" s="92"/>
      <c r="E51" s="92"/>
      <c r="F51" s="167"/>
      <c r="G51" s="167"/>
      <c r="H51" s="64"/>
      <c r="I51" s="167"/>
      <c r="J51" s="165"/>
      <c r="K51" s="165"/>
      <c r="L51" s="64"/>
      <c r="M51" s="164"/>
      <c r="N51" s="191"/>
      <c r="O51" s="191"/>
      <c r="P51" s="64"/>
      <c r="Q51" s="92"/>
      <c r="R51" s="64"/>
      <c r="S51" s="92"/>
      <c r="T51" s="71"/>
      <c r="U51" s="71"/>
      <c r="V51" s="71"/>
      <c r="W51" s="71"/>
      <c r="X51" s="71"/>
      <c r="Y51" s="71"/>
      <c r="Z51" s="71"/>
      <c r="AA51" s="71"/>
      <c r="AB51" s="71"/>
      <c r="AC51" s="71"/>
      <c r="AD51" s="71"/>
      <c r="AE51" s="71"/>
      <c r="AF51" s="71"/>
      <c r="AG51" s="71"/>
      <c r="AH51" s="71"/>
      <c r="AI51" s="71"/>
      <c r="AJ51" s="71"/>
      <c r="AK51" s="71"/>
      <c r="AL51" s="71"/>
    </row>
    <row r="52" spans="1:38" s="66" customFormat="1" ht="12" customHeight="1" x14ac:dyDescent="0.3">
      <c r="A52" s="71"/>
      <c r="B52" s="71"/>
      <c r="C52" s="160" t="s">
        <v>67</v>
      </c>
      <c r="D52" s="92"/>
      <c r="E52" s="92"/>
      <c r="F52" s="167"/>
      <c r="G52" s="167"/>
      <c r="H52" s="64"/>
      <c r="I52" s="167"/>
      <c r="J52" s="165"/>
      <c r="K52" s="165"/>
      <c r="L52" s="64"/>
      <c r="M52" s="164"/>
      <c r="N52" s="191"/>
      <c r="O52" s="191"/>
      <c r="P52" s="64"/>
      <c r="Q52" s="92"/>
      <c r="R52" s="64"/>
      <c r="S52" s="92"/>
      <c r="T52" s="71"/>
      <c r="U52" s="71"/>
      <c r="V52" s="71"/>
      <c r="W52" s="71"/>
      <c r="X52" s="71"/>
      <c r="Y52" s="71"/>
      <c r="Z52" s="71"/>
      <c r="AA52" s="71"/>
      <c r="AB52" s="71"/>
      <c r="AC52" s="71"/>
      <c r="AD52" s="71"/>
      <c r="AE52" s="71"/>
      <c r="AF52" s="71"/>
      <c r="AG52" s="71"/>
      <c r="AH52" s="71"/>
      <c r="AI52" s="71"/>
      <c r="AJ52" s="71"/>
      <c r="AK52" s="71"/>
      <c r="AL52" s="71"/>
    </row>
    <row r="53" spans="1:38" s="66" customFormat="1" ht="12" customHeight="1" x14ac:dyDescent="0.3">
      <c r="A53" s="71"/>
      <c r="B53" s="71"/>
      <c r="C53" s="160" t="s">
        <v>68</v>
      </c>
      <c r="D53" s="92"/>
      <c r="E53" s="92"/>
      <c r="F53" s="167"/>
      <c r="G53" s="167"/>
      <c r="H53" s="64"/>
      <c r="I53" s="167"/>
      <c r="J53" s="165"/>
      <c r="K53" s="165"/>
      <c r="L53" s="64"/>
      <c r="M53" s="164"/>
      <c r="N53" s="191"/>
      <c r="O53" s="191"/>
      <c r="P53" s="64"/>
      <c r="Q53" s="92"/>
      <c r="R53" s="64"/>
      <c r="S53" s="92"/>
      <c r="T53" s="71"/>
      <c r="U53" s="71"/>
      <c r="V53" s="71"/>
      <c r="W53" s="71"/>
      <c r="X53" s="71"/>
      <c r="Y53" s="71"/>
      <c r="Z53" s="71"/>
      <c r="AA53" s="71"/>
      <c r="AB53" s="71"/>
      <c r="AC53" s="71"/>
      <c r="AD53" s="71"/>
      <c r="AE53" s="71"/>
      <c r="AF53" s="71"/>
      <c r="AG53" s="71"/>
      <c r="AH53" s="71"/>
      <c r="AI53" s="71"/>
      <c r="AJ53" s="71"/>
      <c r="AK53" s="71"/>
      <c r="AL53" s="71"/>
    </row>
    <row r="54" spans="1:38" s="66" customFormat="1" ht="12" customHeight="1" x14ac:dyDescent="0.3">
      <c r="A54" s="71"/>
      <c r="B54" s="71"/>
      <c r="C54" s="160" t="s">
        <v>69</v>
      </c>
      <c r="D54" s="92"/>
      <c r="E54" s="92"/>
      <c r="F54" s="167"/>
      <c r="G54" s="167"/>
      <c r="H54" s="64"/>
      <c r="I54" s="167"/>
      <c r="J54" s="165"/>
      <c r="K54" s="165"/>
      <c r="L54" s="64"/>
      <c r="M54" s="164"/>
      <c r="N54" s="191"/>
      <c r="O54" s="191"/>
      <c r="P54" s="64"/>
      <c r="Q54" s="92"/>
      <c r="R54" s="64"/>
      <c r="S54" s="92"/>
      <c r="T54" s="71"/>
      <c r="U54" s="71"/>
      <c r="V54" s="71"/>
      <c r="W54" s="71"/>
      <c r="X54" s="71"/>
      <c r="Y54" s="71"/>
      <c r="Z54" s="71"/>
      <c r="AA54" s="71"/>
      <c r="AB54" s="71"/>
      <c r="AC54" s="71"/>
      <c r="AD54" s="71"/>
      <c r="AE54" s="71"/>
      <c r="AF54" s="71"/>
      <c r="AG54" s="71"/>
      <c r="AH54" s="71"/>
      <c r="AI54" s="71"/>
      <c r="AJ54" s="71"/>
      <c r="AK54" s="71"/>
      <c r="AL54" s="71"/>
    </row>
    <row r="55" spans="1:38" s="66" customFormat="1" ht="12" customHeight="1" x14ac:dyDescent="0.3">
      <c r="A55" s="71"/>
      <c r="B55" s="71"/>
      <c r="C55" s="160" t="s">
        <v>70</v>
      </c>
      <c r="D55" s="92"/>
      <c r="E55" s="92"/>
      <c r="F55" s="167"/>
      <c r="G55" s="167"/>
      <c r="H55" s="64"/>
      <c r="I55" s="167"/>
      <c r="J55" s="165"/>
      <c r="K55" s="165"/>
      <c r="L55" s="64"/>
      <c r="M55" s="164"/>
      <c r="N55" s="191"/>
      <c r="O55" s="191"/>
      <c r="P55" s="64"/>
      <c r="Q55" s="92"/>
      <c r="R55" s="64"/>
      <c r="S55" s="92"/>
      <c r="T55" s="71"/>
      <c r="U55" s="71"/>
      <c r="V55" s="71"/>
      <c r="W55" s="71"/>
      <c r="X55" s="71"/>
      <c r="Y55" s="71"/>
      <c r="Z55" s="71"/>
      <c r="AA55" s="71"/>
      <c r="AB55" s="71"/>
      <c r="AC55" s="71"/>
      <c r="AD55" s="71"/>
      <c r="AE55" s="71"/>
      <c r="AF55" s="71"/>
      <c r="AG55" s="71"/>
      <c r="AH55" s="71"/>
      <c r="AI55" s="71"/>
      <c r="AJ55" s="71"/>
      <c r="AK55" s="71"/>
      <c r="AL55" s="71"/>
    </row>
    <row r="56" spans="1:38" s="66" customFormat="1" ht="12" customHeight="1" x14ac:dyDescent="0.3">
      <c r="A56" s="71"/>
      <c r="B56" s="71"/>
      <c r="C56" s="160" t="s">
        <v>71</v>
      </c>
      <c r="D56" s="92"/>
      <c r="E56" s="92"/>
      <c r="F56" s="167"/>
      <c r="G56" s="167"/>
      <c r="H56" s="64"/>
      <c r="I56" s="167"/>
      <c r="J56" s="165"/>
      <c r="K56" s="165"/>
      <c r="L56" s="64"/>
      <c r="M56" s="164"/>
      <c r="N56" s="191"/>
      <c r="O56" s="191"/>
      <c r="P56" s="64"/>
      <c r="Q56" s="92"/>
      <c r="R56" s="64"/>
      <c r="S56" s="92"/>
      <c r="T56" s="71"/>
      <c r="U56" s="71"/>
      <c r="V56" s="71"/>
      <c r="W56" s="71"/>
      <c r="X56" s="71"/>
      <c r="Y56" s="71"/>
      <c r="Z56" s="71"/>
      <c r="AA56" s="71"/>
      <c r="AB56" s="71"/>
      <c r="AC56" s="71"/>
      <c r="AD56" s="71"/>
      <c r="AE56" s="71"/>
      <c r="AF56" s="71"/>
      <c r="AG56" s="71"/>
      <c r="AH56" s="71"/>
      <c r="AI56" s="71"/>
      <c r="AJ56" s="71"/>
      <c r="AK56" s="71"/>
      <c r="AL56" s="71"/>
    </row>
    <row r="57" spans="1:38" s="66" customFormat="1" ht="12" customHeight="1" x14ac:dyDescent="0.3">
      <c r="A57" s="71"/>
      <c r="B57" s="71"/>
      <c r="C57" s="160" t="s">
        <v>72</v>
      </c>
      <c r="D57" s="92"/>
      <c r="E57" s="92"/>
      <c r="F57" s="167"/>
      <c r="G57" s="167"/>
      <c r="H57" s="64"/>
      <c r="I57" s="167"/>
      <c r="J57" s="165"/>
      <c r="K57" s="165"/>
      <c r="L57" s="64"/>
      <c r="M57" s="164"/>
      <c r="N57" s="191"/>
      <c r="O57" s="191"/>
      <c r="P57" s="64"/>
      <c r="Q57" s="92"/>
      <c r="R57" s="64"/>
      <c r="S57" s="92"/>
      <c r="T57" s="71"/>
      <c r="U57" s="71"/>
      <c r="V57" s="71"/>
      <c r="W57" s="71"/>
      <c r="X57" s="71"/>
      <c r="Y57" s="71"/>
      <c r="Z57" s="71"/>
      <c r="AA57" s="71"/>
      <c r="AB57" s="71"/>
      <c r="AC57" s="71"/>
      <c r="AD57" s="71"/>
      <c r="AE57" s="71"/>
      <c r="AF57" s="71"/>
      <c r="AG57" s="71"/>
      <c r="AH57" s="71"/>
      <c r="AI57" s="71"/>
      <c r="AJ57" s="71"/>
      <c r="AK57" s="71"/>
      <c r="AL57" s="71"/>
    </row>
    <row r="58" spans="1:38" s="66" customFormat="1" ht="12" customHeight="1" x14ac:dyDescent="0.3">
      <c r="A58" s="71"/>
      <c r="B58" s="71"/>
      <c r="C58" s="160" t="s">
        <v>73</v>
      </c>
      <c r="D58" s="92"/>
      <c r="E58" s="92"/>
      <c r="F58" s="167"/>
      <c r="G58" s="167"/>
      <c r="H58" s="64"/>
      <c r="I58" s="167"/>
      <c r="J58" s="165"/>
      <c r="K58" s="165"/>
      <c r="L58" s="64"/>
      <c r="M58" s="164"/>
      <c r="N58" s="191"/>
      <c r="O58" s="191"/>
      <c r="P58" s="64"/>
      <c r="Q58" s="92"/>
      <c r="R58" s="64"/>
      <c r="S58" s="92"/>
      <c r="T58" s="71"/>
      <c r="U58" s="71"/>
      <c r="V58" s="71"/>
      <c r="W58" s="71"/>
      <c r="X58" s="71"/>
      <c r="Y58" s="71"/>
      <c r="Z58" s="71"/>
      <c r="AA58" s="71"/>
      <c r="AB58" s="71"/>
      <c r="AC58" s="71"/>
      <c r="AD58" s="71"/>
      <c r="AE58" s="71"/>
      <c r="AF58" s="71"/>
      <c r="AG58" s="71"/>
      <c r="AH58" s="71"/>
      <c r="AI58" s="71"/>
      <c r="AJ58" s="71"/>
      <c r="AK58" s="71"/>
      <c r="AL58" s="71"/>
    </row>
    <row r="59" spans="1:38" s="66" customFormat="1" ht="12" customHeight="1" x14ac:dyDescent="0.3">
      <c r="A59" s="71"/>
      <c r="B59" s="71"/>
      <c r="C59" s="160" t="s">
        <v>74</v>
      </c>
      <c r="D59" s="92"/>
      <c r="E59" s="92"/>
      <c r="F59" s="167"/>
      <c r="G59" s="167"/>
      <c r="H59" s="64"/>
      <c r="I59" s="167"/>
      <c r="J59" s="165"/>
      <c r="K59" s="165"/>
      <c r="L59" s="64"/>
      <c r="M59" s="164"/>
      <c r="N59" s="191"/>
      <c r="O59" s="191"/>
      <c r="P59" s="64"/>
      <c r="Q59" s="92"/>
      <c r="R59" s="64"/>
      <c r="S59" s="92"/>
      <c r="T59" s="71"/>
      <c r="U59" s="71"/>
      <c r="V59" s="71"/>
      <c r="W59" s="71"/>
      <c r="X59" s="71"/>
      <c r="Y59" s="71"/>
      <c r="Z59" s="71"/>
      <c r="AA59" s="71"/>
      <c r="AB59" s="71"/>
      <c r="AC59" s="71"/>
      <c r="AD59" s="71"/>
      <c r="AE59" s="71"/>
      <c r="AF59" s="71"/>
      <c r="AG59" s="71"/>
      <c r="AH59" s="71"/>
      <c r="AI59" s="71"/>
      <c r="AJ59" s="71"/>
      <c r="AK59" s="71"/>
      <c r="AL59" s="71"/>
    </row>
    <row r="60" spans="1:38" s="66" customFormat="1" ht="12" customHeight="1" x14ac:dyDescent="0.3">
      <c r="A60" s="71"/>
      <c r="B60" s="71"/>
      <c r="C60" s="160" t="s">
        <v>75</v>
      </c>
      <c r="D60" s="92"/>
      <c r="E60" s="92"/>
      <c r="F60" s="167"/>
      <c r="G60" s="167"/>
      <c r="H60" s="64"/>
      <c r="I60" s="167"/>
      <c r="J60" s="165"/>
      <c r="K60" s="165"/>
      <c r="L60" s="64"/>
      <c r="M60" s="164"/>
      <c r="N60" s="191"/>
      <c r="O60" s="191"/>
      <c r="P60" s="64"/>
      <c r="Q60" s="92"/>
      <c r="R60" s="64"/>
      <c r="S60" s="92"/>
      <c r="T60" s="71"/>
      <c r="U60" s="71"/>
      <c r="V60" s="71"/>
      <c r="W60" s="71"/>
      <c r="X60" s="71"/>
      <c r="Y60" s="71"/>
      <c r="Z60" s="71"/>
      <c r="AA60" s="71"/>
      <c r="AB60" s="71"/>
      <c r="AC60" s="71"/>
      <c r="AD60" s="71"/>
      <c r="AE60" s="71"/>
      <c r="AF60" s="71"/>
      <c r="AG60" s="71"/>
      <c r="AH60" s="71"/>
      <c r="AI60" s="71"/>
      <c r="AJ60" s="71"/>
      <c r="AK60" s="71"/>
      <c r="AL60" s="71"/>
    </row>
    <row r="61" spans="1:38" s="66" customFormat="1" ht="12" customHeight="1" x14ac:dyDescent="0.3">
      <c r="A61" s="71"/>
      <c r="B61" s="71"/>
      <c r="C61" s="160" t="s">
        <v>76</v>
      </c>
      <c r="D61" s="92"/>
      <c r="E61" s="92"/>
      <c r="F61" s="167"/>
      <c r="G61" s="167"/>
      <c r="H61" s="64"/>
      <c r="I61" s="167"/>
      <c r="J61" s="165"/>
      <c r="K61" s="165"/>
      <c r="L61" s="64"/>
      <c r="M61" s="164"/>
      <c r="N61" s="191"/>
      <c r="O61" s="191"/>
      <c r="P61" s="64"/>
      <c r="Q61" s="92"/>
      <c r="R61" s="64"/>
      <c r="S61" s="92"/>
      <c r="T61" s="71"/>
      <c r="U61" s="71"/>
      <c r="V61" s="71"/>
      <c r="W61" s="71"/>
      <c r="X61" s="71"/>
      <c r="Y61" s="71"/>
      <c r="Z61" s="71"/>
      <c r="AA61" s="71"/>
      <c r="AB61" s="71"/>
      <c r="AC61" s="71"/>
      <c r="AD61" s="71"/>
      <c r="AE61" s="71"/>
      <c r="AF61" s="71"/>
      <c r="AG61" s="71"/>
      <c r="AH61" s="71"/>
      <c r="AI61" s="71"/>
      <c r="AJ61" s="71"/>
      <c r="AK61" s="71"/>
      <c r="AL61" s="71"/>
    </row>
    <row r="62" spans="1:38" s="66" customFormat="1" ht="12" customHeight="1" x14ac:dyDescent="0.3">
      <c r="A62" s="71"/>
      <c r="B62" s="71"/>
      <c r="C62" s="160" t="s">
        <v>77</v>
      </c>
      <c r="D62" s="92"/>
      <c r="E62" s="92"/>
      <c r="F62" s="167"/>
      <c r="G62" s="167"/>
      <c r="H62" s="64"/>
      <c r="I62" s="167"/>
      <c r="J62" s="165"/>
      <c r="K62" s="165"/>
      <c r="L62" s="64"/>
      <c r="M62" s="164"/>
      <c r="N62" s="191"/>
      <c r="O62" s="191"/>
      <c r="P62" s="64"/>
      <c r="Q62" s="92"/>
      <c r="R62" s="64"/>
      <c r="S62" s="92"/>
      <c r="T62" s="71"/>
      <c r="U62" s="71"/>
      <c r="V62" s="71"/>
      <c r="W62" s="71"/>
      <c r="X62" s="71"/>
      <c r="Y62" s="71"/>
      <c r="Z62" s="71"/>
      <c r="AA62" s="71"/>
      <c r="AB62" s="71"/>
      <c r="AC62" s="71"/>
      <c r="AD62" s="71"/>
      <c r="AE62" s="71"/>
      <c r="AF62" s="71"/>
      <c r="AG62" s="71"/>
      <c r="AH62" s="71"/>
      <c r="AI62" s="71"/>
      <c r="AJ62" s="71"/>
      <c r="AK62" s="71"/>
      <c r="AL62" s="71"/>
    </row>
    <row r="63" spans="1:38" s="66" customFormat="1" ht="12" customHeight="1" x14ac:dyDescent="0.3">
      <c r="A63" s="71"/>
      <c r="B63" s="71"/>
      <c r="C63" s="160" t="s">
        <v>78</v>
      </c>
      <c r="D63" s="92"/>
      <c r="E63" s="92"/>
      <c r="F63" s="167"/>
      <c r="G63" s="167"/>
      <c r="H63" s="64"/>
      <c r="I63" s="167"/>
      <c r="J63" s="165"/>
      <c r="K63" s="165"/>
      <c r="L63" s="64"/>
      <c r="M63" s="164"/>
      <c r="N63" s="191"/>
      <c r="O63" s="191"/>
      <c r="P63" s="64"/>
      <c r="Q63" s="92"/>
      <c r="R63" s="64"/>
      <c r="S63" s="92"/>
      <c r="T63" s="71"/>
      <c r="U63" s="71"/>
      <c r="V63" s="71"/>
      <c r="W63" s="71"/>
      <c r="X63" s="71"/>
      <c r="Y63" s="71"/>
      <c r="Z63" s="71"/>
      <c r="AA63" s="71"/>
      <c r="AB63" s="71"/>
      <c r="AC63" s="71"/>
      <c r="AD63" s="71"/>
      <c r="AE63" s="71"/>
      <c r="AF63" s="71"/>
      <c r="AG63" s="71"/>
      <c r="AH63" s="71"/>
      <c r="AI63" s="71"/>
      <c r="AJ63" s="71"/>
      <c r="AK63" s="71"/>
      <c r="AL63" s="71"/>
    </row>
    <row r="64" spans="1:38" s="66" customFormat="1" ht="12" customHeight="1" x14ac:dyDescent="0.3">
      <c r="A64" s="71"/>
      <c r="B64" s="71"/>
      <c r="C64" s="160" t="s">
        <v>79</v>
      </c>
      <c r="D64" s="92"/>
      <c r="E64" s="92"/>
      <c r="F64" s="167"/>
      <c r="G64" s="167"/>
      <c r="H64" s="64"/>
      <c r="I64" s="167"/>
      <c r="J64" s="165"/>
      <c r="K64" s="165"/>
      <c r="L64" s="64"/>
      <c r="M64" s="164"/>
      <c r="N64" s="191"/>
      <c r="O64" s="191"/>
      <c r="P64" s="64"/>
      <c r="Q64" s="92"/>
      <c r="R64" s="64"/>
      <c r="S64" s="92"/>
      <c r="T64" s="71"/>
      <c r="U64" s="71"/>
      <c r="V64" s="71"/>
      <c r="W64" s="71"/>
      <c r="X64" s="71"/>
      <c r="Y64" s="71"/>
      <c r="Z64" s="71"/>
      <c r="AA64" s="71"/>
      <c r="AB64" s="71"/>
      <c r="AC64" s="71"/>
      <c r="AD64" s="71"/>
      <c r="AE64" s="71"/>
      <c r="AF64" s="71"/>
      <c r="AG64" s="71"/>
      <c r="AH64" s="71"/>
      <c r="AI64" s="71"/>
      <c r="AJ64" s="71"/>
      <c r="AK64" s="71"/>
      <c r="AL64" s="71"/>
    </row>
    <row r="65" spans="1:38" s="66" customFormat="1" ht="12" customHeight="1" x14ac:dyDescent="0.3">
      <c r="A65" s="71"/>
      <c r="B65" s="71"/>
      <c r="C65" s="160" t="s">
        <v>80</v>
      </c>
      <c r="D65" s="92"/>
      <c r="E65" s="92"/>
      <c r="F65" s="167"/>
      <c r="G65" s="167"/>
      <c r="H65" s="64"/>
      <c r="I65" s="167"/>
      <c r="J65" s="165"/>
      <c r="K65" s="165"/>
      <c r="L65" s="64"/>
      <c r="M65" s="164"/>
      <c r="N65" s="191"/>
      <c r="O65" s="191"/>
      <c r="P65" s="64"/>
      <c r="Q65" s="92"/>
      <c r="R65" s="64"/>
      <c r="S65" s="92"/>
      <c r="T65" s="71"/>
      <c r="U65" s="71"/>
      <c r="V65" s="71"/>
      <c r="W65" s="71"/>
      <c r="X65" s="71"/>
      <c r="Y65" s="71"/>
      <c r="Z65" s="71"/>
      <c r="AA65" s="71"/>
      <c r="AB65" s="71"/>
      <c r="AC65" s="71"/>
      <c r="AD65" s="71"/>
      <c r="AE65" s="71"/>
      <c r="AF65" s="71"/>
      <c r="AG65" s="71"/>
      <c r="AH65" s="71"/>
      <c r="AI65" s="71"/>
      <c r="AJ65" s="71"/>
      <c r="AK65" s="71"/>
      <c r="AL65" s="71"/>
    </row>
    <row r="66" spans="1:38" s="66" customFormat="1" ht="12" customHeight="1" x14ac:dyDescent="0.3">
      <c r="A66" s="71"/>
      <c r="B66" s="71"/>
      <c r="C66" s="160" t="s">
        <v>81</v>
      </c>
      <c r="D66" s="92"/>
      <c r="E66" s="92"/>
      <c r="F66" s="167"/>
      <c r="G66" s="167"/>
      <c r="H66" s="64"/>
      <c r="I66" s="167"/>
      <c r="J66" s="165"/>
      <c r="K66" s="165"/>
      <c r="L66" s="64"/>
      <c r="M66" s="164"/>
      <c r="N66" s="191"/>
      <c r="O66" s="191"/>
      <c r="P66" s="64"/>
      <c r="Q66" s="92"/>
      <c r="R66" s="64"/>
      <c r="S66" s="92"/>
      <c r="T66" s="71"/>
      <c r="U66" s="71"/>
      <c r="V66" s="71"/>
      <c r="W66" s="71"/>
      <c r="X66" s="71"/>
      <c r="Y66" s="71"/>
      <c r="Z66" s="71"/>
      <c r="AA66" s="71"/>
      <c r="AB66" s="71"/>
      <c r="AC66" s="71"/>
      <c r="AD66" s="71"/>
      <c r="AE66" s="71"/>
      <c r="AF66" s="71"/>
      <c r="AG66" s="71"/>
      <c r="AH66" s="71"/>
      <c r="AI66" s="71"/>
      <c r="AJ66" s="71"/>
      <c r="AK66" s="71"/>
      <c r="AL66" s="71"/>
    </row>
    <row r="67" spans="1:38" s="66" customFormat="1" ht="12" customHeight="1" x14ac:dyDescent="0.3">
      <c r="A67" s="71"/>
      <c r="B67" s="71"/>
      <c r="C67" s="160" t="s">
        <v>82</v>
      </c>
      <c r="D67" s="92"/>
      <c r="E67" s="92"/>
      <c r="F67" s="167"/>
      <c r="G67" s="167"/>
      <c r="H67" s="64"/>
      <c r="I67" s="167"/>
      <c r="J67" s="165"/>
      <c r="K67" s="165"/>
      <c r="L67" s="64"/>
      <c r="M67" s="164"/>
      <c r="N67" s="191"/>
      <c r="O67" s="191"/>
      <c r="P67" s="64"/>
      <c r="Q67" s="92"/>
      <c r="R67" s="64"/>
      <c r="S67" s="92"/>
      <c r="T67" s="71"/>
      <c r="U67" s="71"/>
      <c r="V67" s="71"/>
      <c r="W67" s="71"/>
      <c r="X67" s="71"/>
      <c r="Y67" s="71"/>
      <c r="Z67" s="71"/>
      <c r="AA67" s="71"/>
      <c r="AB67" s="71"/>
      <c r="AC67" s="71"/>
      <c r="AD67" s="71"/>
      <c r="AE67" s="71"/>
      <c r="AF67" s="71"/>
      <c r="AG67" s="71"/>
      <c r="AH67" s="71"/>
      <c r="AI67" s="71"/>
      <c r="AJ67" s="71"/>
      <c r="AK67" s="71"/>
      <c r="AL67" s="71"/>
    </row>
    <row r="68" spans="1:38" s="66" customFormat="1" ht="12" customHeight="1" x14ac:dyDescent="0.3">
      <c r="A68" s="71"/>
      <c r="B68" s="71"/>
      <c r="C68" s="160" t="s">
        <v>83</v>
      </c>
      <c r="D68" s="92"/>
      <c r="E68" s="92"/>
      <c r="F68" s="167"/>
      <c r="G68" s="167"/>
      <c r="H68" s="64"/>
      <c r="I68" s="167"/>
      <c r="J68" s="165"/>
      <c r="K68" s="165"/>
      <c r="L68" s="64"/>
      <c r="M68" s="164"/>
      <c r="N68" s="191"/>
      <c r="O68" s="191"/>
      <c r="P68" s="64"/>
      <c r="Q68" s="92"/>
      <c r="R68" s="64"/>
      <c r="S68" s="92"/>
      <c r="T68" s="71"/>
      <c r="U68" s="71"/>
      <c r="V68" s="71"/>
      <c r="W68" s="71"/>
      <c r="X68" s="71"/>
      <c r="Y68" s="71"/>
      <c r="Z68" s="71"/>
      <c r="AA68" s="71"/>
      <c r="AB68" s="71"/>
      <c r="AC68" s="71"/>
      <c r="AD68" s="71"/>
      <c r="AE68" s="71"/>
      <c r="AF68" s="71"/>
      <c r="AG68" s="71"/>
      <c r="AH68" s="71"/>
      <c r="AI68" s="71"/>
      <c r="AJ68" s="71"/>
      <c r="AK68" s="71"/>
      <c r="AL68" s="71"/>
    </row>
    <row r="69" spans="1:38" s="66" customFormat="1" ht="12" customHeight="1" x14ac:dyDescent="0.3">
      <c r="A69" s="71"/>
      <c r="B69" s="71"/>
      <c r="C69" s="160" t="s">
        <v>448</v>
      </c>
      <c r="D69" s="92"/>
      <c r="E69" s="92"/>
      <c r="F69" s="167"/>
      <c r="G69" s="167"/>
      <c r="H69" s="64"/>
      <c r="I69" s="167"/>
      <c r="J69" s="165"/>
      <c r="K69" s="165"/>
      <c r="L69" s="64"/>
      <c r="M69" s="164"/>
      <c r="N69" s="191"/>
      <c r="O69" s="191"/>
      <c r="P69" s="64"/>
      <c r="Q69" s="92"/>
      <c r="R69" s="64"/>
      <c r="S69" s="92"/>
      <c r="T69" s="71"/>
      <c r="U69" s="71"/>
      <c r="V69" s="71"/>
      <c r="W69" s="71"/>
      <c r="X69" s="71"/>
      <c r="Y69" s="71"/>
      <c r="Z69" s="71"/>
      <c r="AA69" s="71"/>
      <c r="AB69" s="71"/>
      <c r="AC69" s="71"/>
      <c r="AD69" s="71"/>
      <c r="AE69" s="71"/>
      <c r="AF69" s="71"/>
      <c r="AG69" s="71"/>
      <c r="AH69" s="71"/>
      <c r="AI69" s="71"/>
      <c r="AJ69" s="71"/>
      <c r="AK69" s="71"/>
      <c r="AL69" s="71"/>
    </row>
    <row r="70" spans="1:38" s="66" customFormat="1" ht="12" customHeight="1" x14ac:dyDescent="0.3">
      <c r="A70" s="71"/>
      <c r="B70" s="71"/>
      <c r="C70" s="160" t="s">
        <v>449</v>
      </c>
      <c r="D70" s="92"/>
      <c r="E70" s="92"/>
      <c r="F70" s="167"/>
      <c r="G70" s="167"/>
      <c r="H70" s="64"/>
      <c r="I70" s="167"/>
      <c r="J70" s="165"/>
      <c r="K70" s="165"/>
      <c r="L70" s="64"/>
      <c r="M70" s="164"/>
      <c r="N70" s="191"/>
      <c r="O70" s="191"/>
      <c r="P70" s="64"/>
      <c r="Q70" s="92"/>
      <c r="R70" s="64"/>
      <c r="S70" s="92"/>
      <c r="T70" s="71"/>
      <c r="U70" s="71"/>
      <c r="V70" s="71"/>
      <c r="W70" s="71"/>
      <c r="X70" s="71"/>
      <c r="Y70" s="71"/>
      <c r="Z70" s="71"/>
      <c r="AA70" s="71"/>
      <c r="AB70" s="71"/>
      <c r="AC70" s="71"/>
      <c r="AD70" s="71"/>
      <c r="AE70" s="71"/>
      <c r="AF70" s="71"/>
      <c r="AG70" s="71"/>
      <c r="AH70" s="71"/>
      <c r="AI70" s="71"/>
      <c r="AJ70" s="71"/>
      <c r="AK70" s="71"/>
      <c r="AL70" s="71"/>
    </row>
    <row r="71" spans="1:38" s="66" customFormat="1" ht="12" customHeight="1" x14ac:dyDescent="0.3">
      <c r="A71" s="71"/>
      <c r="B71" s="71"/>
      <c r="C71" s="160" t="s">
        <v>450</v>
      </c>
      <c r="D71" s="92"/>
      <c r="E71" s="92"/>
      <c r="F71" s="167"/>
      <c r="G71" s="167"/>
      <c r="H71" s="64"/>
      <c r="I71" s="167"/>
      <c r="J71" s="165"/>
      <c r="K71" s="165"/>
      <c r="L71" s="64"/>
      <c r="M71" s="164"/>
      <c r="N71" s="191"/>
      <c r="O71" s="191"/>
      <c r="P71" s="64"/>
      <c r="Q71" s="92"/>
      <c r="R71" s="64"/>
      <c r="S71" s="92"/>
      <c r="T71" s="71"/>
      <c r="U71" s="71"/>
      <c r="V71" s="71"/>
      <c r="W71" s="71"/>
      <c r="X71" s="71"/>
      <c r="Y71" s="71"/>
      <c r="Z71" s="71"/>
      <c r="AA71" s="71"/>
      <c r="AB71" s="71"/>
      <c r="AC71" s="71"/>
      <c r="AD71" s="71"/>
      <c r="AE71" s="71"/>
      <c r="AF71" s="71"/>
      <c r="AG71" s="71"/>
      <c r="AH71" s="71"/>
      <c r="AI71" s="71"/>
      <c r="AJ71" s="71"/>
      <c r="AK71" s="71"/>
      <c r="AL71" s="71"/>
    </row>
    <row r="72" spans="1:38" s="66" customFormat="1" ht="12" customHeight="1" x14ac:dyDescent="0.3">
      <c r="A72" s="71"/>
      <c r="B72" s="71"/>
      <c r="C72" s="160" t="s">
        <v>451</v>
      </c>
      <c r="D72" s="92"/>
      <c r="E72" s="92"/>
      <c r="F72" s="167"/>
      <c r="G72" s="167"/>
      <c r="H72" s="64"/>
      <c r="I72" s="167"/>
      <c r="J72" s="165"/>
      <c r="K72" s="165"/>
      <c r="L72" s="64"/>
      <c r="M72" s="164"/>
      <c r="N72" s="191"/>
      <c r="O72" s="191"/>
      <c r="P72" s="64"/>
      <c r="Q72" s="92"/>
      <c r="R72" s="64"/>
      <c r="S72" s="92"/>
      <c r="T72" s="71"/>
      <c r="U72" s="71"/>
      <c r="V72" s="71"/>
      <c r="W72" s="71"/>
      <c r="X72" s="71"/>
      <c r="Y72" s="71"/>
      <c r="Z72" s="71"/>
      <c r="AA72" s="71"/>
      <c r="AB72" s="71"/>
      <c r="AC72" s="71"/>
      <c r="AD72" s="71"/>
      <c r="AE72" s="71"/>
      <c r="AF72" s="71"/>
      <c r="AG72" s="71"/>
      <c r="AH72" s="71"/>
      <c r="AI72" s="71"/>
      <c r="AJ72" s="71"/>
      <c r="AK72" s="71"/>
      <c r="AL72" s="71"/>
    </row>
    <row r="73" spans="1:38" s="66" customFormat="1" ht="12" customHeight="1" x14ac:dyDescent="0.3">
      <c r="A73" s="71"/>
      <c r="B73" s="71"/>
      <c r="C73" s="160" t="s">
        <v>452</v>
      </c>
      <c r="D73" s="92"/>
      <c r="E73" s="92"/>
      <c r="F73" s="167"/>
      <c r="G73" s="167"/>
      <c r="H73" s="64"/>
      <c r="I73" s="167"/>
      <c r="J73" s="165"/>
      <c r="K73" s="165"/>
      <c r="L73" s="64"/>
      <c r="M73" s="164"/>
      <c r="N73" s="191"/>
      <c r="O73" s="191"/>
      <c r="P73" s="64"/>
      <c r="Q73" s="92"/>
      <c r="R73" s="64"/>
      <c r="S73" s="92"/>
      <c r="T73" s="71"/>
      <c r="U73" s="71"/>
      <c r="V73" s="71"/>
      <c r="W73" s="71"/>
      <c r="X73" s="71"/>
      <c r="Y73" s="71"/>
      <c r="Z73" s="71"/>
      <c r="AA73" s="71"/>
      <c r="AB73" s="71"/>
      <c r="AC73" s="71"/>
      <c r="AD73" s="71"/>
      <c r="AE73" s="71"/>
      <c r="AF73" s="71"/>
      <c r="AG73" s="71"/>
      <c r="AH73" s="71"/>
      <c r="AI73" s="71"/>
      <c r="AJ73" s="71"/>
      <c r="AK73" s="71"/>
      <c r="AL73" s="71"/>
    </row>
    <row r="74" spans="1:38" s="66" customFormat="1" ht="12" customHeight="1" x14ac:dyDescent="0.3">
      <c r="A74" s="71"/>
      <c r="B74" s="71"/>
      <c r="C74" s="160" t="s">
        <v>453</v>
      </c>
      <c r="D74" s="92"/>
      <c r="E74" s="92"/>
      <c r="F74" s="167"/>
      <c r="G74" s="167"/>
      <c r="H74" s="64"/>
      <c r="I74" s="167"/>
      <c r="J74" s="165"/>
      <c r="K74" s="165"/>
      <c r="L74" s="64"/>
      <c r="M74" s="164"/>
      <c r="N74" s="191"/>
      <c r="O74" s="191"/>
      <c r="P74" s="64"/>
      <c r="Q74" s="92"/>
      <c r="R74" s="64"/>
      <c r="S74" s="92"/>
      <c r="T74" s="71"/>
      <c r="U74" s="71"/>
      <c r="V74" s="71"/>
      <c r="W74" s="71"/>
      <c r="X74" s="71"/>
      <c r="Y74" s="71"/>
      <c r="Z74" s="71"/>
      <c r="AA74" s="71"/>
      <c r="AB74" s="71"/>
      <c r="AC74" s="71"/>
      <c r="AD74" s="71"/>
      <c r="AE74" s="71"/>
      <c r="AF74" s="71"/>
      <c r="AG74" s="71"/>
      <c r="AH74" s="71"/>
      <c r="AI74" s="71"/>
      <c r="AJ74" s="71"/>
      <c r="AK74" s="71"/>
      <c r="AL74" s="71"/>
    </row>
    <row r="75" spans="1:38" s="66" customFormat="1" ht="12" customHeight="1" x14ac:dyDescent="0.3">
      <c r="A75" s="71"/>
      <c r="B75" s="71"/>
      <c r="C75" s="160" t="s">
        <v>454</v>
      </c>
      <c r="D75" s="92"/>
      <c r="E75" s="92"/>
      <c r="F75" s="167"/>
      <c r="G75" s="167"/>
      <c r="H75" s="64"/>
      <c r="I75" s="167"/>
      <c r="J75" s="165"/>
      <c r="K75" s="165"/>
      <c r="L75" s="64"/>
      <c r="M75" s="164"/>
      <c r="N75" s="191"/>
      <c r="O75" s="191"/>
      <c r="P75" s="64"/>
      <c r="Q75" s="92"/>
      <c r="R75" s="64"/>
      <c r="S75" s="92"/>
      <c r="T75" s="71"/>
      <c r="U75" s="71"/>
      <c r="V75" s="71"/>
      <c r="W75" s="71"/>
      <c r="X75" s="71"/>
      <c r="Y75" s="71"/>
      <c r="Z75" s="71"/>
      <c r="AA75" s="71"/>
      <c r="AB75" s="71"/>
      <c r="AC75" s="71"/>
      <c r="AD75" s="71"/>
      <c r="AE75" s="71"/>
      <c r="AF75" s="71"/>
      <c r="AG75" s="71"/>
      <c r="AH75" s="71"/>
      <c r="AI75" s="71"/>
      <c r="AJ75" s="71"/>
      <c r="AK75" s="71"/>
      <c r="AL75" s="71"/>
    </row>
    <row r="76" spans="1:38" s="66" customFormat="1" ht="12" customHeight="1" x14ac:dyDescent="0.3">
      <c r="A76" s="71"/>
      <c r="B76" s="71"/>
      <c r="C76" s="160" t="s">
        <v>455</v>
      </c>
      <c r="D76" s="92"/>
      <c r="E76" s="92"/>
      <c r="F76" s="167"/>
      <c r="G76" s="167"/>
      <c r="H76" s="64"/>
      <c r="I76" s="167"/>
      <c r="J76" s="165"/>
      <c r="K76" s="165"/>
      <c r="L76" s="64"/>
      <c r="M76" s="164"/>
      <c r="N76" s="191"/>
      <c r="O76" s="191"/>
      <c r="P76" s="64"/>
      <c r="Q76" s="92"/>
      <c r="R76" s="64"/>
      <c r="S76" s="92"/>
      <c r="T76" s="71"/>
      <c r="U76" s="71"/>
      <c r="V76" s="71"/>
      <c r="W76" s="71"/>
      <c r="X76" s="71"/>
      <c r="Y76" s="71"/>
      <c r="Z76" s="71"/>
      <c r="AA76" s="71"/>
      <c r="AB76" s="71"/>
      <c r="AC76" s="71"/>
      <c r="AD76" s="71"/>
      <c r="AE76" s="71"/>
      <c r="AF76" s="71"/>
      <c r="AG76" s="71"/>
      <c r="AH76" s="71"/>
      <c r="AI76" s="71"/>
      <c r="AJ76" s="71"/>
      <c r="AK76" s="71"/>
      <c r="AL76" s="71"/>
    </row>
    <row r="77" spans="1:38" s="66" customFormat="1" ht="12" customHeight="1" x14ac:dyDescent="0.3">
      <c r="A77" s="71"/>
      <c r="B77" s="71"/>
      <c r="C77" s="160" t="s">
        <v>456</v>
      </c>
      <c r="D77" s="92"/>
      <c r="E77" s="92"/>
      <c r="F77" s="167"/>
      <c r="G77" s="167"/>
      <c r="H77" s="64"/>
      <c r="I77" s="167"/>
      <c r="J77" s="165"/>
      <c r="K77" s="165"/>
      <c r="L77" s="64"/>
      <c r="M77" s="164"/>
      <c r="N77" s="191"/>
      <c r="O77" s="191"/>
      <c r="P77" s="64"/>
      <c r="Q77" s="92"/>
      <c r="R77" s="64"/>
      <c r="S77" s="92"/>
      <c r="T77" s="71"/>
      <c r="U77" s="71"/>
      <c r="V77" s="71"/>
      <c r="W77" s="71"/>
      <c r="X77" s="71"/>
      <c r="Y77" s="71"/>
      <c r="Z77" s="71"/>
      <c r="AA77" s="71"/>
      <c r="AB77" s="71"/>
      <c r="AC77" s="71"/>
      <c r="AD77" s="71"/>
      <c r="AE77" s="71"/>
      <c r="AF77" s="71"/>
      <c r="AG77" s="71"/>
      <c r="AH77" s="71"/>
      <c r="AI77" s="71"/>
      <c r="AJ77" s="71"/>
      <c r="AK77" s="71"/>
      <c r="AL77" s="71"/>
    </row>
    <row r="78" spans="1:38" s="66" customFormat="1" ht="12" customHeight="1" x14ac:dyDescent="0.3">
      <c r="A78" s="71"/>
      <c r="B78" s="71"/>
      <c r="C78" s="160" t="s">
        <v>457</v>
      </c>
      <c r="D78" s="92"/>
      <c r="E78" s="92"/>
      <c r="F78" s="167"/>
      <c r="G78" s="167"/>
      <c r="H78" s="64"/>
      <c r="I78" s="167"/>
      <c r="J78" s="165"/>
      <c r="K78" s="165"/>
      <c r="L78" s="64"/>
      <c r="M78" s="164"/>
      <c r="N78" s="191"/>
      <c r="O78" s="191"/>
      <c r="P78" s="64"/>
      <c r="Q78" s="92"/>
      <c r="R78" s="64"/>
      <c r="S78" s="92"/>
      <c r="T78" s="71"/>
      <c r="U78" s="71"/>
      <c r="V78" s="71"/>
      <c r="W78" s="71"/>
      <c r="X78" s="71"/>
      <c r="Y78" s="71"/>
      <c r="Z78" s="71"/>
      <c r="AA78" s="71"/>
      <c r="AB78" s="71"/>
      <c r="AC78" s="71"/>
      <c r="AD78" s="71"/>
      <c r="AE78" s="71"/>
      <c r="AF78" s="71"/>
      <c r="AG78" s="71"/>
      <c r="AH78" s="71"/>
      <c r="AI78" s="71"/>
      <c r="AJ78" s="71"/>
      <c r="AK78" s="71"/>
      <c r="AL78" s="71"/>
    </row>
    <row r="79" spans="1:38" s="66" customFormat="1" ht="12" customHeight="1" x14ac:dyDescent="0.3">
      <c r="A79" s="71"/>
      <c r="B79" s="71"/>
      <c r="C79" s="160" t="s">
        <v>458</v>
      </c>
      <c r="D79" s="92"/>
      <c r="E79" s="92"/>
      <c r="F79" s="167"/>
      <c r="G79" s="167"/>
      <c r="H79" s="64"/>
      <c r="I79" s="167"/>
      <c r="J79" s="165"/>
      <c r="K79" s="165"/>
      <c r="L79" s="64"/>
      <c r="M79" s="164"/>
      <c r="N79" s="191"/>
      <c r="O79" s="191"/>
      <c r="P79" s="64"/>
      <c r="Q79" s="92"/>
      <c r="R79" s="64"/>
      <c r="S79" s="92"/>
      <c r="T79" s="71"/>
      <c r="U79" s="71"/>
      <c r="V79" s="71"/>
      <c r="W79" s="71"/>
      <c r="X79" s="71"/>
      <c r="Y79" s="71"/>
      <c r="Z79" s="71"/>
      <c r="AA79" s="71"/>
      <c r="AB79" s="71"/>
      <c r="AC79" s="71"/>
      <c r="AD79" s="71"/>
      <c r="AE79" s="71"/>
      <c r="AF79" s="71"/>
      <c r="AG79" s="71"/>
      <c r="AH79" s="71"/>
      <c r="AI79" s="71"/>
      <c r="AJ79" s="71"/>
      <c r="AK79" s="71"/>
      <c r="AL79" s="71"/>
    </row>
    <row r="80" spans="1:38" s="66" customFormat="1" ht="12" customHeight="1" x14ac:dyDescent="0.3">
      <c r="A80" s="71"/>
      <c r="B80" s="71"/>
      <c r="C80" s="160" t="s">
        <v>459</v>
      </c>
      <c r="D80" s="92"/>
      <c r="E80" s="92"/>
      <c r="F80" s="167"/>
      <c r="G80" s="167"/>
      <c r="H80" s="64"/>
      <c r="I80" s="167"/>
      <c r="J80" s="165"/>
      <c r="K80" s="165"/>
      <c r="L80" s="64"/>
      <c r="M80" s="164"/>
      <c r="N80" s="191"/>
      <c r="O80" s="191"/>
      <c r="P80" s="64"/>
      <c r="Q80" s="92"/>
      <c r="R80" s="64"/>
      <c r="S80" s="92"/>
      <c r="T80" s="71"/>
      <c r="U80" s="71"/>
      <c r="V80" s="71"/>
      <c r="W80" s="71"/>
      <c r="X80" s="71"/>
      <c r="Y80" s="71"/>
      <c r="Z80" s="71"/>
      <c r="AA80" s="71"/>
      <c r="AB80" s="71"/>
      <c r="AC80" s="71"/>
      <c r="AD80" s="71"/>
      <c r="AE80" s="71"/>
      <c r="AF80" s="71"/>
      <c r="AG80" s="71"/>
      <c r="AH80" s="71"/>
      <c r="AI80" s="71"/>
      <c r="AJ80" s="71"/>
      <c r="AK80" s="71"/>
      <c r="AL80" s="71"/>
    </row>
    <row r="81" spans="1:38" s="66" customFormat="1" ht="12" customHeight="1" x14ac:dyDescent="0.3">
      <c r="A81" s="71"/>
      <c r="B81" s="71"/>
      <c r="C81" s="160" t="s">
        <v>460</v>
      </c>
      <c r="D81" s="92"/>
      <c r="E81" s="92"/>
      <c r="F81" s="167"/>
      <c r="G81" s="167"/>
      <c r="H81" s="64"/>
      <c r="I81" s="167"/>
      <c r="J81" s="165"/>
      <c r="K81" s="165"/>
      <c r="L81" s="64"/>
      <c r="M81" s="164"/>
      <c r="N81" s="191"/>
      <c r="O81" s="191"/>
      <c r="P81" s="64"/>
      <c r="Q81" s="92"/>
      <c r="R81" s="64"/>
      <c r="S81" s="92"/>
      <c r="T81" s="71"/>
      <c r="U81" s="71"/>
      <c r="V81" s="71"/>
      <c r="W81" s="71"/>
      <c r="X81" s="71"/>
      <c r="Y81" s="71"/>
      <c r="Z81" s="71"/>
      <c r="AA81" s="71"/>
      <c r="AB81" s="71"/>
      <c r="AC81" s="71"/>
      <c r="AD81" s="71"/>
      <c r="AE81" s="71"/>
      <c r="AF81" s="71"/>
      <c r="AG81" s="71"/>
      <c r="AH81" s="71"/>
      <c r="AI81" s="71"/>
      <c r="AJ81" s="71"/>
      <c r="AK81" s="71"/>
      <c r="AL81" s="71"/>
    </row>
    <row r="82" spans="1:38" s="66" customFormat="1" ht="12" customHeight="1" x14ac:dyDescent="0.3">
      <c r="A82" s="71"/>
      <c r="B82" s="71"/>
      <c r="C82" s="160" t="s">
        <v>461</v>
      </c>
      <c r="D82" s="92"/>
      <c r="E82" s="92"/>
      <c r="F82" s="167"/>
      <c r="G82" s="167"/>
      <c r="H82" s="64"/>
      <c r="I82" s="167"/>
      <c r="J82" s="165"/>
      <c r="K82" s="165"/>
      <c r="L82" s="64"/>
      <c r="M82" s="164"/>
      <c r="N82" s="191"/>
      <c r="O82" s="191"/>
      <c r="P82" s="64"/>
      <c r="Q82" s="92"/>
      <c r="R82" s="64"/>
      <c r="S82" s="92"/>
      <c r="T82" s="71"/>
      <c r="U82" s="71"/>
      <c r="V82" s="71"/>
      <c r="W82" s="71"/>
      <c r="X82" s="71"/>
      <c r="Y82" s="71"/>
      <c r="Z82" s="71"/>
      <c r="AA82" s="71"/>
      <c r="AB82" s="71"/>
      <c r="AC82" s="71"/>
      <c r="AD82" s="71"/>
      <c r="AE82" s="71"/>
      <c r="AF82" s="71"/>
      <c r="AG82" s="71"/>
      <c r="AH82" s="71"/>
      <c r="AI82" s="71"/>
      <c r="AJ82" s="71"/>
      <c r="AK82" s="71"/>
      <c r="AL82" s="71"/>
    </row>
    <row r="83" spans="1:38" s="66" customFormat="1" ht="12" customHeight="1" x14ac:dyDescent="0.3">
      <c r="A83" s="71"/>
      <c r="B83" s="71"/>
      <c r="C83" s="160" t="s">
        <v>462</v>
      </c>
      <c r="D83" s="92"/>
      <c r="E83" s="92"/>
      <c r="F83" s="167"/>
      <c r="G83" s="167"/>
      <c r="H83" s="64"/>
      <c r="I83" s="167"/>
      <c r="J83" s="165"/>
      <c r="K83" s="165"/>
      <c r="L83" s="64"/>
      <c r="M83" s="164"/>
      <c r="N83" s="191"/>
      <c r="O83" s="191"/>
      <c r="P83" s="64"/>
      <c r="Q83" s="92"/>
      <c r="R83" s="64"/>
      <c r="S83" s="92"/>
      <c r="T83" s="71"/>
      <c r="U83" s="71"/>
      <c r="V83" s="71"/>
      <c r="W83" s="71"/>
      <c r="X83" s="71"/>
      <c r="Y83" s="71"/>
      <c r="Z83" s="71"/>
      <c r="AA83" s="71"/>
      <c r="AB83" s="71"/>
      <c r="AC83" s="71"/>
      <c r="AD83" s="71"/>
      <c r="AE83" s="71"/>
      <c r="AF83" s="71"/>
      <c r="AG83" s="71"/>
      <c r="AH83" s="71"/>
      <c r="AI83" s="71"/>
      <c r="AJ83" s="71"/>
      <c r="AK83" s="71"/>
      <c r="AL83" s="71"/>
    </row>
    <row r="84" spans="1:38" s="66" customFormat="1" ht="12" customHeight="1" x14ac:dyDescent="0.3">
      <c r="A84" s="71"/>
      <c r="B84" s="71"/>
      <c r="C84" s="160" t="s">
        <v>463</v>
      </c>
      <c r="D84" s="92"/>
      <c r="E84" s="92"/>
      <c r="F84" s="167"/>
      <c r="G84" s="167"/>
      <c r="H84" s="64"/>
      <c r="I84" s="167"/>
      <c r="J84" s="165"/>
      <c r="K84" s="165"/>
      <c r="L84" s="64"/>
      <c r="M84" s="164"/>
      <c r="N84" s="191"/>
      <c r="O84" s="191"/>
      <c r="P84" s="64"/>
      <c r="Q84" s="92"/>
      <c r="R84" s="64"/>
      <c r="S84" s="92"/>
      <c r="T84" s="71"/>
      <c r="U84" s="71"/>
      <c r="V84" s="71"/>
      <c r="W84" s="71"/>
      <c r="X84" s="71"/>
      <c r="Y84" s="71"/>
      <c r="Z84" s="71"/>
      <c r="AA84" s="71"/>
      <c r="AB84" s="71"/>
      <c r="AC84" s="71"/>
      <c r="AD84" s="71"/>
      <c r="AE84" s="71"/>
      <c r="AF84" s="71"/>
      <c r="AG84" s="71"/>
      <c r="AH84" s="71"/>
      <c r="AI84" s="71"/>
      <c r="AJ84" s="71"/>
      <c r="AK84" s="71"/>
      <c r="AL84" s="71"/>
    </row>
    <row r="85" spans="1:38" s="66" customFormat="1" ht="12" customHeight="1" x14ac:dyDescent="0.3">
      <c r="A85" s="71"/>
      <c r="B85" s="71"/>
      <c r="C85" s="160" t="s">
        <v>464</v>
      </c>
      <c r="D85" s="92"/>
      <c r="E85" s="92"/>
      <c r="F85" s="167"/>
      <c r="G85" s="167"/>
      <c r="H85" s="64"/>
      <c r="I85" s="167"/>
      <c r="J85" s="165"/>
      <c r="K85" s="165"/>
      <c r="L85" s="64"/>
      <c r="M85" s="164"/>
      <c r="N85" s="191"/>
      <c r="O85" s="191"/>
      <c r="P85" s="64"/>
      <c r="Q85" s="92"/>
      <c r="R85" s="64"/>
      <c r="S85" s="92"/>
      <c r="T85" s="71"/>
      <c r="U85" s="71"/>
      <c r="V85" s="71"/>
      <c r="W85" s="71"/>
      <c r="X85" s="71"/>
      <c r="Y85" s="71"/>
      <c r="Z85" s="71"/>
      <c r="AA85" s="71"/>
      <c r="AB85" s="71"/>
      <c r="AC85" s="71"/>
      <c r="AD85" s="71"/>
      <c r="AE85" s="71"/>
      <c r="AF85" s="71"/>
      <c r="AG85" s="71"/>
      <c r="AH85" s="71"/>
      <c r="AI85" s="71"/>
      <c r="AJ85" s="71"/>
      <c r="AK85" s="71"/>
      <c r="AL85" s="71"/>
    </row>
    <row r="86" spans="1:38" s="66" customFormat="1" ht="12" customHeight="1" x14ac:dyDescent="0.3">
      <c r="A86" s="71"/>
      <c r="B86" s="71"/>
      <c r="C86" s="160" t="s">
        <v>465</v>
      </c>
      <c r="D86" s="92"/>
      <c r="E86" s="92"/>
      <c r="F86" s="167"/>
      <c r="G86" s="167"/>
      <c r="H86" s="64"/>
      <c r="I86" s="167"/>
      <c r="J86" s="165"/>
      <c r="K86" s="165"/>
      <c r="L86" s="64"/>
      <c r="M86" s="164"/>
      <c r="N86" s="191"/>
      <c r="O86" s="191"/>
      <c r="P86" s="64"/>
      <c r="Q86" s="92"/>
      <c r="R86" s="64"/>
      <c r="S86" s="92"/>
      <c r="T86" s="71"/>
      <c r="U86" s="71"/>
      <c r="V86" s="71"/>
      <c r="W86" s="71"/>
      <c r="X86" s="71"/>
      <c r="Y86" s="71"/>
      <c r="Z86" s="71"/>
      <c r="AA86" s="71"/>
      <c r="AB86" s="71"/>
      <c r="AC86" s="71"/>
      <c r="AD86" s="71"/>
      <c r="AE86" s="71"/>
      <c r="AF86" s="71"/>
      <c r="AG86" s="71"/>
      <c r="AH86" s="71"/>
      <c r="AI86" s="71"/>
      <c r="AJ86" s="71"/>
      <c r="AK86" s="71"/>
      <c r="AL86" s="71"/>
    </row>
    <row r="87" spans="1:38" s="66" customFormat="1" ht="12" customHeight="1" x14ac:dyDescent="0.3">
      <c r="A87" s="71"/>
      <c r="B87" s="71"/>
      <c r="C87" s="160" t="s">
        <v>466</v>
      </c>
      <c r="D87" s="92"/>
      <c r="E87" s="92"/>
      <c r="F87" s="167"/>
      <c r="G87" s="167"/>
      <c r="H87" s="64"/>
      <c r="I87" s="167"/>
      <c r="J87" s="165"/>
      <c r="K87" s="165"/>
      <c r="L87" s="64"/>
      <c r="M87" s="164"/>
      <c r="N87" s="191"/>
      <c r="O87" s="191"/>
      <c r="P87" s="64"/>
      <c r="Q87" s="92"/>
      <c r="R87" s="64"/>
      <c r="S87" s="92"/>
      <c r="T87" s="71"/>
      <c r="U87" s="71"/>
      <c r="V87" s="71"/>
      <c r="W87" s="71"/>
      <c r="X87" s="71"/>
      <c r="Y87" s="71"/>
      <c r="Z87" s="71"/>
      <c r="AA87" s="71"/>
      <c r="AB87" s="71"/>
      <c r="AC87" s="71"/>
      <c r="AD87" s="71"/>
      <c r="AE87" s="71"/>
      <c r="AF87" s="71"/>
      <c r="AG87" s="71"/>
      <c r="AH87" s="71"/>
      <c r="AI87" s="71"/>
      <c r="AJ87" s="71"/>
      <c r="AK87" s="71"/>
      <c r="AL87" s="71"/>
    </row>
    <row r="88" spans="1:38" s="66" customFormat="1" ht="12" customHeight="1" x14ac:dyDescent="0.3">
      <c r="A88" s="71"/>
      <c r="B88" s="71"/>
      <c r="C88" s="160" t="s">
        <v>467</v>
      </c>
      <c r="D88" s="92"/>
      <c r="E88" s="92"/>
      <c r="F88" s="167"/>
      <c r="G88" s="167"/>
      <c r="H88" s="64"/>
      <c r="I88" s="167"/>
      <c r="J88" s="165"/>
      <c r="K88" s="165"/>
      <c r="L88" s="64"/>
      <c r="M88" s="164"/>
      <c r="N88" s="191"/>
      <c r="O88" s="191"/>
      <c r="P88" s="64"/>
      <c r="Q88" s="92"/>
      <c r="R88" s="64"/>
      <c r="S88" s="92"/>
      <c r="T88" s="71"/>
      <c r="U88" s="71"/>
      <c r="V88" s="71"/>
      <c r="W88" s="71"/>
      <c r="X88" s="71"/>
      <c r="Y88" s="71"/>
      <c r="Z88" s="71"/>
      <c r="AA88" s="71"/>
      <c r="AB88" s="71"/>
      <c r="AC88" s="71"/>
      <c r="AD88" s="71"/>
      <c r="AE88" s="71"/>
      <c r="AF88" s="71"/>
      <c r="AG88" s="71"/>
      <c r="AH88" s="71"/>
      <c r="AI88" s="71"/>
      <c r="AJ88" s="71"/>
      <c r="AK88" s="71"/>
      <c r="AL88" s="71"/>
    </row>
    <row r="89" spans="1:38" s="66" customFormat="1" ht="12" customHeight="1" x14ac:dyDescent="0.3">
      <c r="A89" s="71"/>
      <c r="B89" s="71"/>
      <c r="C89" s="160" t="s">
        <v>468</v>
      </c>
      <c r="D89" s="92"/>
      <c r="E89" s="92"/>
      <c r="F89" s="167"/>
      <c r="G89" s="167"/>
      <c r="H89" s="64"/>
      <c r="I89" s="167"/>
      <c r="J89" s="165"/>
      <c r="K89" s="165"/>
      <c r="L89" s="64"/>
      <c r="M89" s="164"/>
      <c r="N89" s="191"/>
      <c r="O89" s="191"/>
      <c r="P89" s="64"/>
      <c r="Q89" s="92"/>
      <c r="R89" s="64"/>
      <c r="S89" s="92"/>
      <c r="T89" s="71"/>
      <c r="U89" s="71"/>
      <c r="V89" s="71"/>
      <c r="W89" s="71"/>
      <c r="X89" s="71"/>
      <c r="Y89" s="71"/>
      <c r="Z89" s="71"/>
      <c r="AA89" s="71"/>
      <c r="AB89" s="71"/>
      <c r="AC89" s="71"/>
      <c r="AD89" s="71"/>
      <c r="AE89" s="71"/>
      <c r="AF89" s="71"/>
      <c r="AG89" s="71"/>
      <c r="AH89" s="71"/>
      <c r="AI89" s="71"/>
      <c r="AJ89" s="71"/>
      <c r="AK89" s="71"/>
      <c r="AL89" s="71"/>
    </row>
    <row r="90" spans="1:38" s="66" customFormat="1" ht="12" customHeight="1" x14ac:dyDescent="0.3">
      <c r="A90" s="71"/>
      <c r="B90" s="71"/>
      <c r="C90" s="160" t="s">
        <v>469</v>
      </c>
      <c r="D90" s="92"/>
      <c r="E90" s="92"/>
      <c r="F90" s="167"/>
      <c r="G90" s="167"/>
      <c r="H90" s="64"/>
      <c r="I90" s="167"/>
      <c r="J90" s="165"/>
      <c r="K90" s="165"/>
      <c r="L90" s="64"/>
      <c r="M90" s="164"/>
      <c r="N90" s="191"/>
      <c r="O90" s="191"/>
      <c r="P90" s="64"/>
      <c r="Q90" s="92"/>
      <c r="R90" s="64"/>
      <c r="S90" s="92"/>
      <c r="T90" s="71"/>
      <c r="U90" s="71"/>
      <c r="V90" s="71"/>
      <c r="W90" s="71"/>
      <c r="X90" s="71"/>
      <c r="Y90" s="71"/>
      <c r="Z90" s="71"/>
      <c r="AA90" s="71"/>
      <c r="AB90" s="71"/>
      <c r="AC90" s="71"/>
      <c r="AD90" s="71"/>
      <c r="AE90" s="71"/>
      <c r="AF90" s="71"/>
      <c r="AG90" s="71"/>
      <c r="AH90" s="71"/>
      <c r="AI90" s="71"/>
      <c r="AJ90" s="71"/>
      <c r="AK90" s="71"/>
      <c r="AL90" s="71"/>
    </row>
    <row r="91" spans="1:38" s="66" customFormat="1" ht="12" customHeight="1" x14ac:dyDescent="0.3">
      <c r="A91" s="71"/>
      <c r="B91" s="71"/>
      <c r="C91" s="160" t="s">
        <v>470</v>
      </c>
      <c r="D91" s="92"/>
      <c r="E91" s="92"/>
      <c r="F91" s="167"/>
      <c r="G91" s="167"/>
      <c r="H91" s="64"/>
      <c r="I91" s="167"/>
      <c r="J91" s="165"/>
      <c r="K91" s="165"/>
      <c r="L91" s="64"/>
      <c r="M91" s="164"/>
      <c r="N91" s="191"/>
      <c r="O91" s="191"/>
      <c r="P91" s="64"/>
      <c r="Q91" s="92"/>
      <c r="R91" s="64"/>
      <c r="S91" s="92"/>
      <c r="T91" s="71"/>
      <c r="U91" s="71"/>
      <c r="V91" s="71"/>
      <c r="W91" s="71"/>
      <c r="X91" s="71"/>
      <c r="Y91" s="71"/>
      <c r="Z91" s="71"/>
      <c r="AA91" s="71"/>
      <c r="AB91" s="71"/>
      <c r="AC91" s="71"/>
      <c r="AD91" s="71"/>
      <c r="AE91" s="71"/>
      <c r="AF91" s="71"/>
      <c r="AG91" s="71"/>
      <c r="AH91" s="71"/>
      <c r="AI91" s="71"/>
      <c r="AJ91" s="71"/>
      <c r="AK91" s="71"/>
      <c r="AL91" s="71"/>
    </row>
    <row r="92" spans="1:38" s="66" customFormat="1" ht="12" customHeight="1" x14ac:dyDescent="0.3">
      <c r="A92" s="71"/>
      <c r="B92" s="71"/>
      <c r="C92" s="160" t="s">
        <v>471</v>
      </c>
      <c r="D92" s="92"/>
      <c r="E92" s="92"/>
      <c r="F92" s="167"/>
      <c r="G92" s="167"/>
      <c r="H92" s="64"/>
      <c r="I92" s="167"/>
      <c r="J92" s="165"/>
      <c r="K92" s="165"/>
      <c r="L92" s="64"/>
      <c r="M92" s="164"/>
      <c r="N92" s="191"/>
      <c r="O92" s="191"/>
      <c r="P92" s="64"/>
      <c r="Q92" s="92"/>
      <c r="R92" s="64"/>
      <c r="S92" s="92"/>
      <c r="T92" s="71"/>
      <c r="U92" s="71"/>
      <c r="V92" s="71"/>
      <c r="W92" s="71"/>
      <c r="X92" s="71"/>
      <c r="Y92" s="71"/>
      <c r="Z92" s="71"/>
      <c r="AA92" s="71"/>
      <c r="AB92" s="71"/>
      <c r="AC92" s="71"/>
      <c r="AD92" s="71"/>
      <c r="AE92" s="71"/>
      <c r="AF92" s="71"/>
      <c r="AG92" s="71"/>
      <c r="AH92" s="71"/>
      <c r="AI92" s="71"/>
      <c r="AJ92" s="71"/>
      <c r="AK92" s="71"/>
      <c r="AL92" s="71"/>
    </row>
    <row r="93" spans="1:38" s="66" customFormat="1" ht="12" customHeight="1" x14ac:dyDescent="0.3">
      <c r="A93" s="71"/>
      <c r="B93" s="71"/>
      <c r="C93" s="160" t="s">
        <v>472</v>
      </c>
      <c r="D93" s="92"/>
      <c r="E93" s="92"/>
      <c r="F93" s="167"/>
      <c r="G93" s="167"/>
      <c r="H93" s="64"/>
      <c r="I93" s="167"/>
      <c r="J93" s="165"/>
      <c r="K93" s="165"/>
      <c r="L93" s="64"/>
      <c r="M93" s="164"/>
      <c r="N93" s="191"/>
      <c r="O93" s="191"/>
      <c r="P93" s="64"/>
      <c r="Q93" s="92"/>
      <c r="R93" s="64"/>
      <c r="S93" s="92"/>
      <c r="T93" s="71"/>
      <c r="U93" s="71"/>
      <c r="V93" s="71"/>
      <c r="W93" s="71"/>
      <c r="X93" s="71"/>
      <c r="Y93" s="71"/>
      <c r="Z93" s="71"/>
      <c r="AA93" s="71"/>
      <c r="AB93" s="71"/>
      <c r="AC93" s="71"/>
      <c r="AD93" s="71"/>
      <c r="AE93" s="71"/>
      <c r="AF93" s="71"/>
      <c r="AG93" s="71"/>
      <c r="AH93" s="71"/>
      <c r="AI93" s="71"/>
      <c r="AJ93" s="71"/>
      <c r="AK93" s="71"/>
      <c r="AL93" s="71"/>
    </row>
    <row r="94" spans="1:38" s="66" customFormat="1" ht="12" customHeight="1" x14ac:dyDescent="0.3">
      <c r="A94" s="71"/>
      <c r="B94" s="71"/>
      <c r="C94" s="160" t="s">
        <v>473</v>
      </c>
      <c r="D94" s="92"/>
      <c r="E94" s="92"/>
      <c r="F94" s="167"/>
      <c r="G94" s="167"/>
      <c r="H94" s="64"/>
      <c r="I94" s="167"/>
      <c r="J94" s="165"/>
      <c r="K94" s="165"/>
      <c r="L94" s="64"/>
      <c r="M94" s="164"/>
      <c r="N94" s="191"/>
      <c r="O94" s="191"/>
      <c r="P94" s="64"/>
      <c r="Q94" s="92"/>
      <c r="R94" s="64"/>
      <c r="S94" s="92"/>
      <c r="T94" s="71"/>
      <c r="U94" s="71"/>
      <c r="V94" s="71"/>
      <c r="W94" s="71"/>
      <c r="X94" s="71"/>
      <c r="Y94" s="71"/>
      <c r="Z94" s="71"/>
      <c r="AA94" s="71"/>
      <c r="AB94" s="71"/>
      <c r="AC94" s="71"/>
      <c r="AD94" s="71"/>
      <c r="AE94" s="71"/>
      <c r="AF94" s="71"/>
      <c r="AG94" s="71"/>
      <c r="AH94" s="71"/>
      <c r="AI94" s="71"/>
      <c r="AJ94" s="71"/>
      <c r="AK94" s="71"/>
      <c r="AL94" s="71"/>
    </row>
    <row r="95" spans="1:38" s="66" customFormat="1" ht="12" customHeight="1" x14ac:dyDescent="0.3">
      <c r="A95" s="71"/>
      <c r="B95" s="71"/>
      <c r="C95" s="160" t="s">
        <v>474</v>
      </c>
      <c r="D95" s="92"/>
      <c r="E95" s="92"/>
      <c r="F95" s="167"/>
      <c r="G95" s="167"/>
      <c r="H95" s="64"/>
      <c r="I95" s="167"/>
      <c r="J95" s="165"/>
      <c r="K95" s="165"/>
      <c r="L95" s="64"/>
      <c r="M95" s="164"/>
      <c r="N95" s="191"/>
      <c r="O95" s="191"/>
      <c r="P95" s="64"/>
      <c r="Q95" s="92"/>
      <c r="R95" s="64"/>
      <c r="S95" s="92"/>
      <c r="T95" s="71"/>
      <c r="U95" s="71"/>
      <c r="V95" s="71"/>
      <c r="W95" s="71"/>
      <c r="X95" s="71"/>
      <c r="Y95" s="71"/>
      <c r="Z95" s="71"/>
      <c r="AA95" s="71"/>
      <c r="AB95" s="71"/>
      <c r="AC95" s="71"/>
      <c r="AD95" s="71"/>
      <c r="AE95" s="71"/>
      <c r="AF95" s="71"/>
      <c r="AG95" s="71"/>
      <c r="AH95" s="71"/>
      <c r="AI95" s="71"/>
      <c r="AJ95" s="71"/>
      <c r="AK95" s="71"/>
      <c r="AL95" s="71"/>
    </row>
    <row r="96" spans="1:38" s="66" customFormat="1" ht="12" customHeight="1" x14ac:dyDescent="0.3">
      <c r="A96" s="71"/>
      <c r="B96" s="71"/>
      <c r="C96" s="160" t="s">
        <v>475</v>
      </c>
      <c r="D96" s="92"/>
      <c r="E96" s="92"/>
      <c r="F96" s="167"/>
      <c r="G96" s="167"/>
      <c r="H96" s="64"/>
      <c r="I96" s="167"/>
      <c r="J96" s="165"/>
      <c r="K96" s="165"/>
      <c r="L96" s="64"/>
      <c r="M96" s="164"/>
      <c r="N96" s="191"/>
      <c r="O96" s="191"/>
      <c r="P96" s="64"/>
      <c r="Q96" s="92"/>
      <c r="R96" s="64"/>
      <c r="S96" s="92"/>
      <c r="T96" s="71"/>
      <c r="U96" s="71"/>
      <c r="V96" s="71"/>
      <c r="W96" s="71"/>
      <c r="X96" s="71"/>
      <c r="Y96" s="71"/>
      <c r="Z96" s="71"/>
      <c r="AA96" s="71"/>
      <c r="AB96" s="71"/>
      <c r="AC96" s="71"/>
      <c r="AD96" s="71"/>
      <c r="AE96" s="71"/>
      <c r="AF96" s="71"/>
      <c r="AG96" s="71"/>
      <c r="AH96" s="71"/>
      <c r="AI96" s="71"/>
      <c r="AJ96" s="71"/>
      <c r="AK96" s="71"/>
      <c r="AL96" s="71"/>
    </row>
    <row r="97" spans="1:38" s="66" customFormat="1" ht="12" customHeight="1" x14ac:dyDescent="0.3">
      <c r="A97" s="71"/>
      <c r="B97" s="71"/>
      <c r="C97" s="160" t="s">
        <v>476</v>
      </c>
      <c r="D97" s="92"/>
      <c r="E97" s="92"/>
      <c r="F97" s="167"/>
      <c r="G97" s="167"/>
      <c r="H97" s="64"/>
      <c r="I97" s="167"/>
      <c r="J97" s="165"/>
      <c r="K97" s="165"/>
      <c r="L97" s="64"/>
      <c r="M97" s="164"/>
      <c r="N97" s="191"/>
      <c r="O97" s="191"/>
      <c r="P97" s="64"/>
      <c r="Q97" s="92"/>
      <c r="R97" s="64"/>
      <c r="S97" s="92"/>
      <c r="T97" s="71"/>
      <c r="U97" s="71"/>
      <c r="V97" s="71"/>
      <c r="W97" s="71"/>
      <c r="X97" s="71"/>
      <c r="Y97" s="71"/>
      <c r="Z97" s="71"/>
      <c r="AA97" s="71"/>
      <c r="AB97" s="71"/>
      <c r="AC97" s="71"/>
      <c r="AD97" s="71"/>
      <c r="AE97" s="71"/>
      <c r="AF97" s="71"/>
      <c r="AG97" s="71"/>
      <c r="AH97" s="71"/>
      <c r="AI97" s="71"/>
      <c r="AJ97" s="71"/>
      <c r="AK97" s="71"/>
      <c r="AL97" s="71"/>
    </row>
    <row r="98" spans="1:38" s="66" customFormat="1" ht="12" customHeight="1" x14ac:dyDescent="0.3">
      <c r="A98" s="71"/>
      <c r="B98" s="71"/>
      <c r="C98" s="160" t="s">
        <v>477</v>
      </c>
      <c r="D98" s="92"/>
      <c r="E98" s="92"/>
      <c r="F98" s="167"/>
      <c r="G98" s="167"/>
      <c r="H98" s="64"/>
      <c r="I98" s="167"/>
      <c r="J98" s="165"/>
      <c r="K98" s="165"/>
      <c r="L98" s="64"/>
      <c r="M98" s="164"/>
      <c r="N98" s="191"/>
      <c r="O98" s="191"/>
      <c r="P98" s="64"/>
      <c r="Q98" s="92"/>
      <c r="R98" s="64"/>
      <c r="S98" s="92"/>
      <c r="T98" s="71"/>
      <c r="U98" s="71"/>
      <c r="V98" s="71"/>
      <c r="W98" s="71"/>
      <c r="X98" s="71"/>
      <c r="Y98" s="71"/>
      <c r="Z98" s="71"/>
      <c r="AA98" s="71"/>
      <c r="AB98" s="71"/>
      <c r="AC98" s="71"/>
      <c r="AD98" s="71"/>
      <c r="AE98" s="71"/>
      <c r="AF98" s="71"/>
      <c r="AG98" s="71"/>
      <c r="AH98" s="71"/>
      <c r="AI98" s="71"/>
      <c r="AJ98" s="71"/>
      <c r="AK98" s="71"/>
      <c r="AL98" s="71"/>
    </row>
    <row r="99" spans="1:38" s="66" customFormat="1" ht="12" customHeight="1" x14ac:dyDescent="0.3">
      <c r="A99" s="71"/>
      <c r="B99" s="71"/>
      <c r="C99" s="160" t="s">
        <v>478</v>
      </c>
      <c r="D99" s="92"/>
      <c r="E99" s="92"/>
      <c r="F99" s="167"/>
      <c r="G99" s="167"/>
      <c r="H99" s="64"/>
      <c r="I99" s="167"/>
      <c r="J99" s="165"/>
      <c r="K99" s="165"/>
      <c r="L99" s="64"/>
      <c r="M99" s="164"/>
      <c r="N99" s="191"/>
      <c r="O99" s="191"/>
      <c r="P99" s="64"/>
      <c r="Q99" s="92"/>
      <c r="R99" s="64"/>
      <c r="S99" s="92"/>
      <c r="T99" s="71"/>
      <c r="U99" s="71"/>
      <c r="V99" s="71"/>
      <c r="W99" s="71"/>
      <c r="X99" s="71"/>
      <c r="Y99" s="71"/>
      <c r="Z99" s="71"/>
      <c r="AA99" s="71"/>
      <c r="AB99" s="71"/>
      <c r="AC99" s="71"/>
      <c r="AD99" s="71"/>
      <c r="AE99" s="71"/>
      <c r="AF99" s="71"/>
      <c r="AG99" s="71"/>
      <c r="AH99" s="71"/>
      <c r="AI99" s="71"/>
      <c r="AJ99" s="71"/>
      <c r="AK99" s="71"/>
      <c r="AL99" s="71"/>
    </row>
    <row r="100" spans="1:38" s="66" customFormat="1" ht="12" customHeight="1" x14ac:dyDescent="0.3">
      <c r="A100" s="71"/>
      <c r="B100" s="71"/>
      <c r="C100" s="160" t="s">
        <v>479</v>
      </c>
      <c r="D100" s="92"/>
      <c r="E100" s="92"/>
      <c r="F100" s="167"/>
      <c r="G100" s="167"/>
      <c r="H100" s="64"/>
      <c r="I100" s="167"/>
      <c r="J100" s="165"/>
      <c r="K100" s="165"/>
      <c r="L100" s="64"/>
      <c r="M100" s="164"/>
      <c r="N100" s="191"/>
      <c r="O100" s="191"/>
      <c r="P100" s="64"/>
      <c r="Q100" s="92"/>
      <c r="R100" s="64"/>
      <c r="S100" s="92"/>
      <c r="T100" s="71"/>
      <c r="U100" s="71"/>
      <c r="V100" s="71"/>
      <c r="W100" s="71"/>
      <c r="X100" s="71"/>
      <c r="Y100" s="71"/>
      <c r="Z100" s="71"/>
      <c r="AA100" s="71"/>
      <c r="AB100" s="71"/>
      <c r="AC100" s="71"/>
      <c r="AD100" s="71"/>
      <c r="AE100" s="71"/>
      <c r="AF100" s="71"/>
      <c r="AG100" s="71"/>
      <c r="AH100" s="71"/>
      <c r="AI100" s="71"/>
      <c r="AJ100" s="71"/>
      <c r="AK100" s="71"/>
      <c r="AL100" s="71"/>
    </row>
    <row r="101" spans="1:38" s="66" customFormat="1" ht="12" customHeight="1" x14ac:dyDescent="0.3">
      <c r="A101" s="71"/>
      <c r="B101" s="71"/>
      <c r="C101" s="160" t="s">
        <v>480</v>
      </c>
      <c r="D101" s="92"/>
      <c r="E101" s="92"/>
      <c r="F101" s="167"/>
      <c r="G101" s="167"/>
      <c r="H101" s="64"/>
      <c r="I101" s="167"/>
      <c r="J101" s="165"/>
      <c r="K101" s="165"/>
      <c r="L101" s="64"/>
      <c r="M101" s="164"/>
      <c r="N101" s="191"/>
      <c r="O101" s="191"/>
      <c r="P101" s="64"/>
      <c r="Q101" s="92"/>
      <c r="R101" s="64"/>
      <c r="S101" s="92"/>
      <c r="T101" s="71"/>
      <c r="U101" s="71"/>
      <c r="V101" s="71"/>
      <c r="W101" s="71"/>
      <c r="X101" s="71"/>
      <c r="Y101" s="71"/>
      <c r="Z101" s="71"/>
      <c r="AA101" s="71"/>
      <c r="AB101" s="71"/>
      <c r="AC101" s="71"/>
      <c r="AD101" s="71"/>
      <c r="AE101" s="71"/>
      <c r="AF101" s="71"/>
      <c r="AG101" s="71"/>
      <c r="AH101" s="71"/>
      <c r="AI101" s="71"/>
      <c r="AJ101" s="71"/>
      <c r="AK101" s="71"/>
      <c r="AL101" s="71"/>
    </row>
    <row r="102" spans="1:38" s="66" customFormat="1" ht="12" customHeight="1" x14ac:dyDescent="0.3">
      <c r="A102" s="71"/>
      <c r="B102" s="71"/>
      <c r="C102" s="160" t="s">
        <v>481</v>
      </c>
      <c r="D102" s="92"/>
      <c r="E102" s="92"/>
      <c r="F102" s="167"/>
      <c r="G102" s="167"/>
      <c r="H102" s="64"/>
      <c r="I102" s="167"/>
      <c r="J102" s="165"/>
      <c r="K102" s="165"/>
      <c r="L102" s="64"/>
      <c r="M102" s="164"/>
      <c r="N102" s="191"/>
      <c r="O102" s="191"/>
      <c r="P102" s="64"/>
      <c r="Q102" s="92"/>
      <c r="R102" s="64"/>
      <c r="S102" s="92"/>
      <c r="T102" s="71"/>
      <c r="U102" s="71"/>
      <c r="V102" s="71"/>
      <c r="W102" s="71"/>
      <c r="X102" s="71"/>
      <c r="Y102" s="71"/>
      <c r="Z102" s="71"/>
      <c r="AA102" s="71"/>
      <c r="AB102" s="71"/>
      <c r="AC102" s="71"/>
      <c r="AD102" s="71"/>
      <c r="AE102" s="71"/>
      <c r="AF102" s="71"/>
      <c r="AG102" s="71"/>
      <c r="AH102" s="71"/>
      <c r="AI102" s="71"/>
      <c r="AJ102" s="71"/>
      <c r="AK102" s="71"/>
      <c r="AL102" s="71"/>
    </row>
    <row r="103" spans="1:38" s="66" customFormat="1" ht="12" customHeight="1" x14ac:dyDescent="0.3">
      <c r="A103" s="71"/>
      <c r="B103" s="71"/>
      <c r="C103" s="160" t="s">
        <v>482</v>
      </c>
      <c r="D103" s="92"/>
      <c r="E103" s="92"/>
      <c r="F103" s="167"/>
      <c r="G103" s="167"/>
      <c r="H103" s="64"/>
      <c r="I103" s="167"/>
      <c r="J103" s="165"/>
      <c r="K103" s="165"/>
      <c r="L103" s="64"/>
      <c r="M103" s="164"/>
      <c r="N103" s="191"/>
      <c r="O103" s="191"/>
      <c r="P103" s="64"/>
      <c r="Q103" s="92"/>
      <c r="R103" s="64"/>
      <c r="S103" s="92"/>
      <c r="T103" s="71"/>
      <c r="U103" s="71"/>
      <c r="V103" s="71"/>
      <c r="W103" s="71"/>
      <c r="X103" s="71"/>
      <c r="Y103" s="71"/>
      <c r="Z103" s="71"/>
      <c r="AA103" s="71"/>
      <c r="AB103" s="71"/>
      <c r="AC103" s="71"/>
      <c r="AD103" s="71"/>
      <c r="AE103" s="71"/>
      <c r="AF103" s="71"/>
      <c r="AG103" s="71"/>
      <c r="AH103" s="71"/>
      <c r="AI103" s="71"/>
      <c r="AJ103" s="71"/>
      <c r="AK103" s="71"/>
      <c r="AL103" s="71"/>
    </row>
    <row r="104" spans="1:38" s="66" customFormat="1" ht="12" customHeight="1" x14ac:dyDescent="0.3">
      <c r="A104" s="71"/>
      <c r="B104" s="71"/>
      <c r="C104" s="160" t="s">
        <v>483</v>
      </c>
      <c r="D104" s="92"/>
      <c r="E104" s="92"/>
      <c r="F104" s="167"/>
      <c r="G104" s="167"/>
      <c r="H104" s="64"/>
      <c r="I104" s="167"/>
      <c r="J104" s="165"/>
      <c r="K104" s="165"/>
      <c r="L104" s="64"/>
      <c r="M104" s="164"/>
      <c r="N104" s="191"/>
      <c r="O104" s="191"/>
      <c r="P104" s="64"/>
      <c r="Q104" s="92"/>
      <c r="R104" s="64"/>
      <c r="S104" s="92"/>
      <c r="T104" s="71"/>
      <c r="U104" s="71"/>
      <c r="V104" s="71"/>
      <c r="W104" s="71"/>
      <c r="X104" s="71"/>
      <c r="Y104" s="71"/>
      <c r="Z104" s="71"/>
      <c r="AA104" s="71"/>
      <c r="AB104" s="71"/>
      <c r="AC104" s="71"/>
      <c r="AD104" s="71"/>
      <c r="AE104" s="71"/>
      <c r="AF104" s="71"/>
      <c r="AG104" s="71"/>
      <c r="AH104" s="71"/>
      <c r="AI104" s="71"/>
      <c r="AJ104" s="71"/>
      <c r="AK104" s="71"/>
      <c r="AL104" s="71"/>
    </row>
    <row r="105" spans="1:38" s="66" customFormat="1" ht="12" customHeight="1" x14ac:dyDescent="0.3">
      <c r="A105" s="71"/>
      <c r="B105" s="71"/>
      <c r="C105" s="160" t="s">
        <v>484</v>
      </c>
      <c r="D105" s="92"/>
      <c r="E105" s="92"/>
      <c r="F105" s="167"/>
      <c r="G105" s="167"/>
      <c r="H105" s="64"/>
      <c r="I105" s="167"/>
      <c r="J105" s="165"/>
      <c r="K105" s="165"/>
      <c r="L105" s="64"/>
      <c r="M105" s="164"/>
      <c r="N105" s="191"/>
      <c r="O105" s="191"/>
      <c r="P105" s="64"/>
      <c r="Q105" s="92"/>
      <c r="R105" s="64"/>
      <c r="S105" s="92"/>
      <c r="T105" s="71"/>
      <c r="U105" s="71"/>
      <c r="V105" s="71"/>
      <c r="W105" s="71"/>
      <c r="X105" s="71"/>
      <c r="Y105" s="71"/>
      <c r="Z105" s="71"/>
      <c r="AA105" s="71"/>
      <c r="AB105" s="71"/>
      <c r="AC105" s="71"/>
      <c r="AD105" s="71"/>
      <c r="AE105" s="71"/>
      <c r="AF105" s="71"/>
      <c r="AG105" s="71"/>
      <c r="AH105" s="71"/>
      <c r="AI105" s="71"/>
      <c r="AJ105" s="71"/>
      <c r="AK105" s="71"/>
      <c r="AL105" s="71"/>
    </row>
    <row r="106" spans="1:38" s="66" customFormat="1" ht="12" customHeight="1" x14ac:dyDescent="0.3">
      <c r="A106" s="71"/>
      <c r="B106" s="71"/>
      <c r="C106" s="160" t="s">
        <v>485</v>
      </c>
      <c r="D106" s="92"/>
      <c r="E106" s="92"/>
      <c r="F106" s="167"/>
      <c r="G106" s="167"/>
      <c r="H106" s="64"/>
      <c r="I106" s="167"/>
      <c r="J106" s="165"/>
      <c r="K106" s="165"/>
      <c r="L106" s="64"/>
      <c r="M106" s="164"/>
      <c r="N106" s="191"/>
      <c r="O106" s="191"/>
      <c r="P106" s="64"/>
      <c r="Q106" s="92"/>
      <c r="R106" s="64"/>
      <c r="S106" s="92"/>
      <c r="T106" s="71"/>
      <c r="U106" s="71"/>
      <c r="V106" s="71"/>
      <c r="W106" s="71"/>
      <c r="X106" s="71"/>
      <c r="Y106" s="71"/>
      <c r="Z106" s="71"/>
      <c r="AA106" s="71"/>
      <c r="AB106" s="71"/>
      <c r="AC106" s="71"/>
      <c r="AD106" s="71"/>
      <c r="AE106" s="71"/>
      <c r="AF106" s="71"/>
      <c r="AG106" s="71"/>
      <c r="AH106" s="71"/>
      <c r="AI106" s="71"/>
      <c r="AJ106" s="71"/>
      <c r="AK106" s="71"/>
      <c r="AL106" s="71"/>
    </row>
    <row r="107" spans="1:38" s="66" customFormat="1" ht="12" customHeight="1" x14ac:dyDescent="0.3">
      <c r="A107" s="71"/>
      <c r="B107" s="71"/>
      <c r="C107" s="160" t="s">
        <v>486</v>
      </c>
      <c r="D107" s="92"/>
      <c r="E107" s="92"/>
      <c r="F107" s="167"/>
      <c r="G107" s="167"/>
      <c r="H107" s="64"/>
      <c r="I107" s="167"/>
      <c r="J107" s="165"/>
      <c r="K107" s="165"/>
      <c r="L107" s="64"/>
      <c r="M107" s="164"/>
      <c r="N107" s="191"/>
      <c r="O107" s="191"/>
      <c r="P107" s="64"/>
      <c r="Q107" s="92"/>
      <c r="R107" s="64"/>
      <c r="S107" s="92"/>
      <c r="T107" s="71"/>
      <c r="U107" s="71"/>
      <c r="V107" s="71"/>
      <c r="W107" s="71"/>
      <c r="X107" s="71"/>
      <c r="Y107" s="71"/>
      <c r="Z107" s="71"/>
      <c r="AA107" s="71"/>
      <c r="AB107" s="71"/>
      <c r="AC107" s="71"/>
      <c r="AD107" s="71"/>
      <c r="AE107" s="71"/>
      <c r="AF107" s="71"/>
      <c r="AG107" s="71"/>
      <c r="AH107" s="71"/>
      <c r="AI107" s="71"/>
      <c r="AJ107" s="71"/>
      <c r="AK107" s="71"/>
      <c r="AL107" s="71"/>
    </row>
    <row r="108" spans="1:38" s="66" customFormat="1" ht="12" customHeight="1" x14ac:dyDescent="0.3">
      <c r="A108" s="71"/>
      <c r="B108" s="71"/>
      <c r="C108" s="160" t="s">
        <v>487</v>
      </c>
      <c r="D108" s="92"/>
      <c r="E108" s="92"/>
      <c r="F108" s="167"/>
      <c r="G108" s="167"/>
      <c r="H108" s="64"/>
      <c r="I108" s="167"/>
      <c r="J108" s="165"/>
      <c r="K108" s="165"/>
      <c r="L108" s="64"/>
      <c r="M108" s="164"/>
      <c r="N108" s="191"/>
      <c r="O108" s="191"/>
      <c r="P108" s="64"/>
      <c r="Q108" s="92"/>
      <c r="R108" s="64"/>
      <c r="S108" s="92"/>
      <c r="T108" s="71"/>
      <c r="U108" s="71"/>
      <c r="V108" s="71"/>
      <c r="W108" s="71"/>
      <c r="X108" s="71"/>
      <c r="Y108" s="71"/>
      <c r="Z108" s="71"/>
      <c r="AA108" s="71"/>
      <c r="AB108" s="71"/>
      <c r="AC108" s="71"/>
      <c r="AD108" s="71"/>
      <c r="AE108" s="71"/>
      <c r="AF108" s="71"/>
      <c r="AG108" s="71"/>
      <c r="AH108" s="71"/>
      <c r="AI108" s="71"/>
      <c r="AJ108" s="71"/>
      <c r="AK108" s="71"/>
      <c r="AL108" s="71"/>
    </row>
    <row r="109" spans="1:38" s="66" customFormat="1" ht="12" customHeight="1" x14ac:dyDescent="0.3">
      <c r="A109" s="71"/>
      <c r="B109" s="71"/>
      <c r="C109" s="160" t="s">
        <v>488</v>
      </c>
      <c r="D109" s="92"/>
      <c r="E109" s="92"/>
      <c r="F109" s="167"/>
      <c r="G109" s="167"/>
      <c r="H109" s="64"/>
      <c r="I109" s="167"/>
      <c r="J109" s="165"/>
      <c r="K109" s="165"/>
      <c r="L109" s="64"/>
      <c r="M109" s="164"/>
      <c r="N109" s="191"/>
      <c r="O109" s="191"/>
      <c r="P109" s="64"/>
      <c r="Q109" s="92"/>
      <c r="R109" s="64"/>
      <c r="S109" s="92"/>
      <c r="T109" s="71"/>
      <c r="U109" s="71"/>
      <c r="V109" s="71"/>
      <c r="W109" s="71"/>
      <c r="X109" s="71"/>
      <c r="Y109" s="71"/>
      <c r="Z109" s="71"/>
      <c r="AA109" s="71"/>
      <c r="AB109" s="71"/>
      <c r="AC109" s="71"/>
      <c r="AD109" s="71"/>
      <c r="AE109" s="71"/>
      <c r="AF109" s="71"/>
      <c r="AG109" s="71"/>
      <c r="AH109" s="71"/>
      <c r="AI109" s="71"/>
      <c r="AJ109" s="71"/>
      <c r="AK109" s="71"/>
      <c r="AL109" s="71"/>
    </row>
    <row r="110" spans="1:38" s="66" customFormat="1" ht="12" customHeight="1" x14ac:dyDescent="0.3">
      <c r="A110" s="71"/>
      <c r="B110" s="71"/>
      <c r="C110" s="160" t="s">
        <v>489</v>
      </c>
      <c r="D110" s="92"/>
      <c r="E110" s="92"/>
      <c r="F110" s="167"/>
      <c r="G110" s="167"/>
      <c r="H110" s="64"/>
      <c r="I110" s="167"/>
      <c r="J110" s="165"/>
      <c r="K110" s="165"/>
      <c r="L110" s="64"/>
      <c r="M110" s="164"/>
      <c r="N110" s="191"/>
      <c r="O110" s="191"/>
      <c r="P110" s="64"/>
      <c r="Q110" s="92"/>
      <c r="R110" s="64"/>
      <c r="S110" s="92"/>
      <c r="T110" s="71"/>
      <c r="U110" s="71"/>
      <c r="V110" s="71"/>
      <c r="W110" s="71"/>
      <c r="X110" s="71"/>
      <c r="Y110" s="71"/>
      <c r="Z110" s="71"/>
      <c r="AA110" s="71"/>
      <c r="AB110" s="71"/>
      <c r="AC110" s="71"/>
      <c r="AD110" s="71"/>
      <c r="AE110" s="71"/>
      <c r="AF110" s="71"/>
      <c r="AG110" s="71"/>
      <c r="AH110" s="71"/>
      <c r="AI110" s="71"/>
      <c r="AJ110" s="71"/>
      <c r="AK110" s="71"/>
      <c r="AL110" s="71"/>
    </row>
    <row r="111" spans="1:38" s="66" customFormat="1" ht="12" customHeight="1" x14ac:dyDescent="0.3">
      <c r="A111" s="71"/>
      <c r="B111" s="71"/>
      <c r="C111" s="160" t="s">
        <v>490</v>
      </c>
      <c r="D111" s="92"/>
      <c r="E111" s="92"/>
      <c r="F111" s="167"/>
      <c r="G111" s="167"/>
      <c r="H111" s="64"/>
      <c r="I111" s="167"/>
      <c r="J111" s="165"/>
      <c r="K111" s="165"/>
      <c r="L111" s="64"/>
      <c r="M111" s="164"/>
      <c r="N111" s="191"/>
      <c r="O111" s="191"/>
      <c r="P111" s="64"/>
      <c r="Q111" s="92"/>
      <c r="R111" s="64"/>
      <c r="S111" s="92"/>
      <c r="T111" s="71"/>
      <c r="U111" s="71"/>
      <c r="V111" s="71"/>
      <c r="W111" s="71"/>
      <c r="X111" s="71"/>
      <c r="Y111" s="71"/>
      <c r="Z111" s="71"/>
      <c r="AA111" s="71"/>
      <c r="AB111" s="71"/>
      <c r="AC111" s="71"/>
      <c r="AD111" s="71"/>
      <c r="AE111" s="71"/>
      <c r="AF111" s="71"/>
      <c r="AG111" s="71"/>
      <c r="AH111" s="71"/>
      <c r="AI111" s="71"/>
      <c r="AJ111" s="71"/>
      <c r="AK111" s="71"/>
      <c r="AL111" s="71"/>
    </row>
    <row r="112" spans="1:38" s="66" customFormat="1" ht="12" customHeight="1" x14ac:dyDescent="0.3">
      <c r="A112" s="71"/>
      <c r="B112" s="71"/>
      <c r="C112" s="160" t="s">
        <v>491</v>
      </c>
      <c r="D112" s="92"/>
      <c r="E112" s="92"/>
      <c r="F112" s="167"/>
      <c r="G112" s="167"/>
      <c r="H112" s="64"/>
      <c r="I112" s="167"/>
      <c r="J112" s="165"/>
      <c r="K112" s="165"/>
      <c r="L112" s="64"/>
      <c r="M112" s="164"/>
      <c r="N112" s="191"/>
      <c r="O112" s="191"/>
      <c r="P112" s="64"/>
      <c r="Q112" s="92"/>
      <c r="R112" s="64"/>
      <c r="S112" s="92"/>
      <c r="T112" s="71"/>
      <c r="U112" s="71"/>
      <c r="V112" s="71"/>
      <c r="W112" s="71"/>
      <c r="X112" s="71"/>
      <c r="Y112" s="71"/>
      <c r="Z112" s="71"/>
      <c r="AA112" s="71"/>
      <c r="AB112" s="71"/>
      <c r="AC112" s="71"/>
      <c r="AD112" s="71"/>
      <c r="AE112" s="71"/>
      <c r="AF112" s="71"/>
      <c r="AG112" s="71"/>
      <c r="AH112" s="71"/>
      <c r="AI112" s="71"/>
      <c r="AJ112" s="71"/>
      <c r="AK112" s="71"/>
      <c r="AL112" s="71"/>
    </row>
    <row r="113" spans="1:38" s="66" customFormat="1" ht="12" customHeight="1" x14ac:dyDescent="0.3">
      <c r="A113" s="71"/>
      <c r="B113" s="71"/>
      <c r="C113" s="160" t="s">
        <v>492</v>
      </c>
      <c r="D113" s="92"/>
      <c r="E113" s="92"/>
      <c r="F113" s="167"/>
      <c r="G113" s="167"/>
      <c r="H113" s="64"/>
      <c r="I113" s="167"/>
      <c r="J113" s="165"/>
      <c r="K113" s="165"/>
      <c r="L113" s="64"/>
      <c r="M113" s="164"/>
      <c r="N113" s="191"/>
      <c r="O113" s="191"/>
      <c r="P113" s="64"/>
      <c r="Q113" s="92"/>
      <c r="R113" s="64"/>
      <c r="S113" s="92"/>
      <c r="T113" s="71"/>
      <c r="U113" s="71"/>
      <c r="V113" s="71"/>
      <c r="W113" s="71"/>
      <c r="X113" s="71"/>
      <c r="Y113" s="71"/>
      <c r="Z113" s="71"/>
      <c r="AA113" s="71"/>
      <c r="AB113" s="71"/>
      <c r="AC113" s="71"/>
      <c r="AD113" s="71"/>
      <c r="AE113" s="71"/>
      <c r="AF113" s="71"/>
      <c r="AG113" s="71"/>
      <c r="AH113" s="71"/>
      <c r="AI113" s="71"/>
      <c r="AJ113" s="71"/>
      <c r="AK113" s="71"/>
      <c r="AL113" s="71"/>
    </row>
    <row r="114" spans="1:38" s="66" customFormat="1" ht="12" customHeight="1" x14ac:dyDescent="0.3">
      <c r="A114" s="71"/>
      <c r="B114" s="71"/>
      <c r="C114" s="160" t="s">
        <v>493</v>
      </c>
      <c r="D114" s="92"/>
      <c r="E114" s="92"/>
      <c r="F114" s="167"/>
      <c r="G114" s="167"/>
      <c r="H114" s="64"/>
      <c r="I114" s="167"/>
      <c r="J114" s="165"/>
      <c r="K114" s="165"/>
      <c r="L114" s="64"/>
      <c r="M114" s="164"/>
      <c r="N114" s="191"/>
      <c r="O114" s="191"/>
      <c r="P114" s="64"/>
      <c r="Q114" s="92"/>
      <c r="R114" s="64"/>
      <c r="S114" s="92"/>
      <c r="T114" s="71"/>
      <c r="U114" s="71"/>
      <c r="V114" s="71"/>
      <c r="W114" s="71"/>
      <c r="X114" s="71"/>
      <c r="Y114" s="71"/>
      <c r="Z114" s="71"/>
      <c r="AA114" s="71"/>
      <c r="AB114" s="71"/>
      <c r="AC114" s="71"/>
      <c r="AD114" s="71"/>
      <c r="AE114" s="71"/>
      <c r="AF114" s="71"/>
      <c r="AG114" s="71"/>
      <c r="AH114" s="71"/>
      <c r="AI114" s="71"/>
      <c r="AJ114" s="71"/>
      <c r="AK114" s="71"/>
      <c r="AL114" s="71"/>
    </row>
    <row r="115" spans="1:38" s="66" customFormat="1" ht="12" customHeight="1" x14ac:dyDescent="0.3">
      <c r="A115" s="71"/>
      <c r="B115" s="71"/>
      <c r="C115" s="160" t="s">
        <v>494</v>
      </c>
      <c r="D115" s="92"/>
      <c r="E115" s="92"/>
      <c r="F115" s="167"/>
      <c r="G115" s="167"/>
      <c r="H115" s="64"/>
      <c r="I115" s="167"/>
      <c r="J115" s="165"/>
      <c r="K115" s="165"/>
      <c r="L115" s="64"/>
      <c r="M115" s="164"/>
      <c r="N115" s="191"/>
      <c r="O115" s="191"/>
      <c r="P115" s="64"/>
      <c r="Q115" s="92"/>
      <c r="R115" s="64"/>
      <c r="S115" s="92"/>
      <c r="T115" s="71"/>
      <c r="U115" s="71"/>
      <c r="V115" s="71"/>
      <c r="W115" s="71"/>
      <c r="X115" s="71"/>
      <c r="Y115" s="71"/>
      <c r="Z115" s="71"/>
      <c r="AA115" s="71"/>
      <c r="AB115" s="71"/>
      <c r="AC115" s="71"/>
      <c r="AD115" s="71"/>
      <c r="AE115" s="71"/>
      <c r="AF115" s="71"/>
      <c r="AG115" s="71"/>
      <c r="AH115" s="71"/>
      <c r="AI115" s="71"/>
      <c r="AJ115" s="71"/>
      <c r="AK115" s="71"/>
      <c r="AL115" s="71"/>
    </row>
    <row r="116" spans="1:38" s="66" customFormat="1" ht="12" customHeight="1" x14ac:dyDescent="0.3">
      <c r="A116" s="71"/>
      <c r="B116" s="71"/>
      <c r="C116" s="160" t="s">
        <v>495</v>
      </c>
      <c r="D116" s="92"/>
      <c r="E116" s="92"/>
      <c r="F116" s="167"/>
      <c r="G116" s="167"/>
      <c r="H116" s="64"/>
      <c r="I116" s="167"/>
      <c r="J116" s="165"/>
      <c r="K116" s="165"/>
      <c r="L116" s="64"/>
      <c r="M116" s="164"/>
      <c r="N116" s="191"/>
      <c r="O116" s="191"/>
      <c r="P116" s="64"/>
      <c r="Q116" s="92"/>
      <c r="R116" s="64"/>
      <c r="S116" s="92"/>
      <c r="T116" s="71"/>
      <c r="U116" s="71"/>
      <c r="V116" s="71"/>
      <c r="W116" s="71"/>
      <c r="X116" s="71"/>
      <c r="Y116" s="71"/>
      <c r="Z116" s="71"/>
      <c r="AA116" s="71"/>
      <c r="AB116" s="71"/>
      <c r="AC116" s="71"/>
      <c r="AD116" s="71"/>
      <c r="AE116" s="71"/>
      <c r="AF116" s="71"/>
      <c r="AG116" s="71"/>
      <c r="AH116" s="71"/>
      <c r="AI116" s="71"/>
      <c r="AJ116" s="71"/>
      <c r="AK116" s="71"/>
      <c r="AL116" s="71"/>
    </row>
    <row r="117" spans="1:38" s="66" customFormat="1" ht="12" customHeight="1" x14ac:dyDescent="0.3">
      <c r="A117" s="71"/>
      <c r="B117" s="71"/>
      <c r="C117" s="160" t="s">
        <v>496</v>
      </c>
      <c r="D117" s="92"/>
      <c r="E117" s="92"/>
      <c r="F117" s="167"/>
      <c r="G117" s="167"/>
      <c r="H117" s="64"/>
      <c r="I117" s="167"/>
      <c r="J117" s="165"/>
      <c r="K117" s="165"/>
      <c r="L117" s="64"/>
      <c r="M117" s="164"/>
      <c r="N117" s="191"/>
      <c r="O117" s="191"/>
      <c r="P117" s="64"/>
      <c r="Q117" s="92"/>
      <c r="R117" s="64"/>
      <c r="S117" s="92"/>
      <c r="T117" s="71"/>
      <c r="U117" s="71"/>
      <c r="V117" s="71"/>
      <c r="W117" s="71"/>
      <c r="X117" s="71"/>
      <c r="Y117" s="71"/>
      <c r="Z117" s="71"/>
      <c r="AA117" s="71"/>
      <c r="AB117" s="71"/>
      <c r="AC117" s="71"/>
      <c r="AD117" s="71"/>
      <c r="AE117" s="71"/>
      <c r="AF117" s="71"/>
      <c r="AG117" s="71"/>
      <c r="AH117" s="71"/>
      <c r="AI117" s="71"/>
      <c r="AJ117" s="71"/>
      <c r="AK117" s="71"/>
      <c r="AL117" s="71"/>
    </row>
    <row r="118" spans="1:38" s="66" customFormat="1" ht="12" customHeight="1" x14ac:dyDescent="0.3">
      <c r="A118" s="71"/>
      <c r="B118" s="71"/>
      <c r="C118" s="160" t="s">
        <v>497</v>
      </c>
      <c r="D118" s="92"/>
      <c r="E118" s="92"/>
      <c r="F118" s="167"/>
      <c r="G118" s="167"/>
      <c r="H118" s="64"/>
      <c r="I118" s="167"/>
      <c r="J118" s="165"/>
      <c r="K118" s="165"/>
      <c r="L118" s="64"/>
      <c r="M118" s="164"/>
      <c r="N118" s="191"/>
      <c r="O118" s="191"/>
      <c r="P118" s="64"/>
      <c r="Q118" s="92"/>
      <c r="R118" s="64"/>
      <c r="S118" s="92"/>
      <c r="T118" s="71"/>
      <c r="U118" s="71"/>
      <c r="V118" s="71"/>
      <c r="W118" s="71"/>
      <c r="X118" s="71"/>
      <c r="Y118" s="71"/>
      <c r="Z118" s="71"/>
      <c r="AA118" s="71"/>
      <c r="AB118" s="71"/>
      <c r="AC118" s="71"/>
      <c r="AD118" s="71"/>
      <c r="AE118" s="71"/>
      <c r="AF118" s="71"/>
      <c r="AG118" s="71"/>
      <c r="AH118" s="71"/>
      <c r="AI118" s="71"/>
      <c r="AJ118" s="71"/>
      <c r="AK118" s="71"/>
      <c r="AL118" s="71"/>
    </row>
    <row r="119" spans="1:38" s="66" customFormat="1" ht="12" customHeight="1" x14ac:dyDescent="0.3">
      <c r="A119" s="71"/>
      <c r="B119" s="71"/>
      <c r="C119" s="160" t="s">
        <v>498</v>
      </c>
      <c r="D119" s="92"/>
      <c r="E119" s="92"/>
      <c r="F119" s="167"/>
      <c r="G119" s="167"/>
      <c r="H119" s="64"/>
      <c r="I119" s="167"/>
      <c r="J119" s="165"/>
      <c r="K119" s="165"/>
      <c r="L119" s="64"/>
      <c r="M119" s="164"/>
      <c r="N119" s="191"/>
      <c r="O119" s="191"/>
      <c r="P119" s="64"/>
      <c r="Q119" s="92"/>
      <c r="R119" s="64"/>
      <c r="S119" s="92"/>
      <c r="T119" s="71"/>
      <c r="U119" s="71"/>
      <c r="V119" s="71"/>
      <c r="W119" s="71"/>
      <c r="X119" s="71"/>
      <c r="Y119" s="71"/>
      <c r="Z119" s="71"/>
      <c r="AA119" s="71"/>
      <c r="AB119" s="71"/>
      <c r="AC119" s="71"/>
      <c r="AD119" s="71"/>
      <c r="AE119" s="71"/>
      <c r="AF119" s="71"/>
      <c r="AG119" s="71"/>
      <c r="AH119" s="71"/>
      <c r="AI119" s="71"/>
      <c r="AJ119" s="71"/>
      <c r="AK119" s="71"/>
      <c r="AL119" s="71"/>
    </row>
    <row r="120" spans="1:38" s="66" customFormat="1" ht="12" customHeight="1" x14ac:dyDescent="0.3">
      <c r="A120" s="71"/>
      <c r="B120" s="71"/>
      <c r="C120" s="160" t="s">
        <v>499</v>
      </c>
      <c r="D120" s="92"/>
      <c r="E120" s="92"/>
      <c r="F120" s="167"/>
      <c r="G120" s="167"/>
      <c r="H120" s="64"/>
      <c r="I120" s="167"/>
      <c r="J120" s="165"/>
      <c r="K120" s="165"/>
      <c r="L120" s="64"/>
      <c r="M120" s="164"/>
      <c r="N120" s="191"/>
      <c r="O120" s="191"/>
      <c r="P120" s="64"/>
      <c r="Q120" s="92"/>
      <c r="R120" s="64"/>
      <c r="S120" s="92"/>
      <c r="T120" s="71"/>
      <c r="U120" s="71"/>
      <c r="V120" s="71"/>
      <c r="W120" s="71"/>
      <c r="X120" s="71"/>
      <c r="Y120" s="71"/>
      <c r="Z120" s="71"/>
      <c r="AA120" s="71"/>
      <c r="AB120" s="71"/>
      <c r="AC120" s="71"/>
      <c r="AD120" s="71"/>
      <c r="AE120" s="71"/>
      <c r="AF120" s="71"/>
      <c r="AG120" s="71"/>
      <c r="AH120" s="71"/>
      <c r="AI120" s="71"/>
      <c r="AJ120" s="71"/>
      <c r="AK120" s="71"/>
      <c r="AL120" s="71"/>
    </row>
    <row r="121" spans="1:38" s="66" customFormat="1" ht="12" customHeight="1" x14ac:dyDescent="0.3">
      <c r="A121" s="71"/>
      <c r="B121" s="71"/>
      <c r="C121" s="160" t="s">
        <v>500</v>
      </c>
      <c r="D121" s="92"/>
      <c r="E121" s="92"/>
      <c r="F121" s="167"/>
      <c r="G121" s="167"/>
      <c r="H121" s="64"/>
      <c r="I121" s="167"/>
      <c r="J121" s="165"/>
      <c r="K121" s="165"/>
      <c r="L121" s="64"/>
      <c r="M121" s="164"/>
      <c r="N121" s="191"/>
      <c r="O121" s="191"/>
      <c r="P121" s="64"/>
      <c r="Q121" s="92"/>
      <c r="R121" s="64"/>
      <c r="S121" s="92"/>
      <c r="T121" s="71"/>
      <c r="U121" s="71"/>
      <c r="V121" s="71"/>
      <c r="W121" s="71"/>
      <c r="X121" s="71"/>
      <c r="Y121" s="71"/>
      <c r="Z121" s="71"/>
      <c r="AA121" s="71"/>
      <c r="AB121" s="71"/>
      <c r="AC121" s="71"/>
      <c r="AD121" s="71"/>
      <c r="AE121" s="71"/>
      <c r="AF121" s="71"/>
      <c r="AG121" s="71"/>
      <c r="AH121" s="71"/>
      <c r="AI121" s="71"/>
      <c r="AJ121" s="71"/>
      <c r="AK121" s="71"/>
      <c r="AL121" s="71"/>
    </row>
    <row r="122" spans="1:38" s="66" customFormat="1" ht="12" customHeight="1" x14ac:dyDescent="0.3">
      <c r="A122" s="71"/>
      <c r="B122" s="71"/>
      <c r="C122" s="160" t="s">
        <v>501</v>
      </c>
      <c r="D122" s="92"/>
      <c r="E122" s="92"/>
      <c r="F122" s="167"/>
      <c r="G122" s="167"/>
      <c r="H122" s="64"/>
      <c r="I122" s="167"/>
      <c r="J122" s="165"/>
      <c r="K122" s="165"/>
      <c r="L122" s="64"/>
      <c r="M122" s="164"/>
      <c r="N122" s="191"/>
      <c r="O122" s="191"/>
      <c r="P122" s="64"/>
      <c r="Q122" s="92"/>
      <c r="R122" s="64"/>
      <c r="S122" s="92"/>
      <c r="T122" s="71"/>
      <c r="U122" s="71"/>
      <c r="V122" s="71"/>
      <c r="W122" s="71"/>
      <c r="X122" s="71"/>
      <c r="Y122" s="71"/>
      <c r="Z122" s="71"/>
      <c r="AA122" s="71"/>
      <c r="AB122" s="71"/>
      <c r="AC122" s="71"/>
      <c r="AD122" s="71"/>
      <c r="AE122" s="71"/>
      <c r="AF122" s="71"/>
      <c r="AG122" s="71"/>
      <c r="AH122" s="71"/>
      <c r="AI122" s="71"/>
      <c r="AJ122" s="71"/>
      <c r="AK122" s="71"/>
      <c r="AL122" s="71"/>
    </row>
    <row r="123" spans="1:38" s="66" customFormat="1" ht="12" customHeight="1" x14ac:dyDescent="0.3">
      <c r="A123" s="71"/>
      <c r="B123" s="71"/>
      <c r="C123" s="160" t="s">
        <v>502</v>
      </c>
      <c r="D123" s="92"/>
      <c r="E123" s="92"/>
      <c r="F123" s="167"/>
      <c r="G123" s="167"/>
      <c r="H123" s="64"/>
      <c r="I123" s="167"/>
      <c r="J123" s="165"/>
      <c r="K123" s="165"/>
      <c r="L123" s="64"/>
      <c r="M123" s="164"/>
      <c r="N123" s="191"/>
      <c r="O123" s="191"/>
      <c r="P123" s="64"/>
      <c r="Q123" s="92"/>
      <c r="R123" s="64"/>
      <c r="S123" s="92"/>
      <c r="T123" s="71"/>
      <c r="U123" s="71"/>
      <c r="V123" s="71"/>
      <c r="W123" s="71"/>
      <c r="X123" s="71"/>
      <c r="Y123" s="71"/>
      <c r="Z123" s="71"/>
      <c r="AA123" s="71"/>
      <c r="AB123" s="71"/>
      <c r="AC123" s="71"/>
      <c r="AD123" s="71"/>
      <c r="AE123" s="71"/>
      <c r="AF123" s="71"/>
      <c r="AG123" s="71"/>
      <c r="AH123" s="71"/>
      <c r="AI123" s="71"/>
      <c r="AJ123" s="71"/>
      <c r="AK123" s="71"/>
      <c r="AL123" s="71"/>
    </row>
    <row r="124" spans="1:38" s="66" customFormat="1" ht="12" customHeight="1" x14ac:dyDescent="0.3">
      <c r="A124" s="71"/>
      <c r="B124" s="71"/>
      <c r="C124" s="160" t="s">
        <v>503</v>
      </c>
      <c r="D124" s="92"/>
      <c r="E124" s="92"/>
      <c r="F124" s="167"/>
      <c r="G124" s="167"/>
      <c r="H124" s="64"/>
      <c r="I124" s="167"/>
      <c r="J124" s="165"/>
      <c r="K124" s="165"/>
      <c r="L124" s="64"/>
      <c r="M124" s="164"/>
      <c r="N124" s="191"/>
      <c r="O124" s="191"/>
      <c r="P124" s="64"/>
      <c r="Q124" s="92"/>
      <c r="R124" s="64"/>
      <c r="S124" s="92"/>
      <c r="T124" s="71"/>
      <c r="U124" s="71"/>
      <c r="V124" s="71"/>
      <c r="W124" s="71"/>
      <c r="X124" s="71"/>
      <c r="Y124" s="71"/>
      <c r="Z124" s="71"/>
      <c r="AA124" s="71"/>
      <c r="AB124" s="71"/>
      <c r="AC124" s="71"/>
      <c r="AD124" s="71"/>
      <c r="AE124" s="71"/>
      <c r="AF124" s="71"/>
      <c r="AG124" s="71"/>
      <c r="AH124" s="71"/>
      <c r="AI124" s="71"/>
      <c r="AJ124" s="71"/>
      <c r="AK124" s="71"/>
      <c r="AL124" s="71"/>
    </row>
    <row r="125" spans="1:38" s="66" customFormat="1" ht="12" customHeight="1" x14ac:dyDescent="0.3">
      <c r="A125" s="71"/>
      <c r="B125" s="71"/>
      <c r="C125" s="160" t="s">
        <v>504</v>
      </c>
      <c r="D125" s="92"/>
      <c r="E125" s="92"/>
      <c r="F125" s="167"/>
      <c r="G125" s="167"/>
      <c r="H125" s="64"/>
      <c r="I125" s="167"/>
      <c r="J125" s="165"/>
      <c r="K125" s="165"/>
      <c r="L125" s="64"/>
      <c r="M125" s="164"/>
      <c r="N125" s="191"/>
      <c r="O125" s="191"/>
      <c r="P125" s="64"/>
      <c r="Q125" s="92"/>
      <c r="R125" s="64"/>
      <c r="S125" s="92"/>
      <c r="T125" s="71"/>
      <c r="U125" s="71"/>
      <c r="V125" s="71"/>
      <c r="W125" s="71"/>
      <c r="X125" s="71"/>
      <c r="Y125" s="71"/>
      <c r="Z125" s="71"/>
      <c r="AA125" s="71"/>
      <c r="AB125" s="71"/>
      <c r="AC125" s="71"/>
      <c r="AD125" s="71"/>
      <c r="AE125" s="71"/>
      <c r="AF125" s="71"/>
      <c r="AG125" s="71"/>
      <c r="AH125" s="71"/>
      <c r="AI125" s="71"/>
      <c r="AJ125" s="71"/>
      <c r="AK125" s="71"/>
      <c r="AL125" s="71"/>
    </row>
    <row r="126" spans="1:38" s="66" customFormat="1" ht="12" customHeight="1" x14ac:dyDescent="0.3">
      <c r="A126" s="71"/>
      <c r="B126" s="71"/>
      <c r="C126" s="160" t="s">
        <v>505</v>
      </c>
      <c r="D126" s="92"/>
      <c r="E126" s="92"/>
      <c r="F126" s="167"/>
      <c r="G126" s="167"/>
      <c r="H126" s="64"/>
      <c r="I126" s="167"/>
      <c r="J126" s="165"/>
      <c r="K126" s="165"/>
      <c r="L126" s="64"/>
      <c r="M126" s="164"/>
      <c r="N126" s="191"/>
      <c r="O126" s="191"/>
      <c r="P126" s="64"/>
      <c r="Q126" s="92"/>
      <c r="R126" s="64"/>
      <c r="S126" s="92"/>
      <c r="T126" s="71"/>
      <c r="U126" s="71"/>
      <c r="V126" s="71"/>
      <c r="W126" s="71"/>
      <c r="X126" s="71"/>
      <c r="Y126" s="71"/>
      <c r="Z126" s="71"/>
      <c r="AA126" s="71"/>
      <c r="AB126" s="71"/>
      <c r="AC126" s="71"/>
      <c r="AD126" s="71"/>
      <c r="AE126" s="71"/>
      <c r="AF126" s="71"/>
      <c r="AG126" s="71"/>
      <c r="AH126" s="71"/>
      <c r="AI126" s="71"/>
      <c r="AJ126" s="71"/>
      <c r="AK126" s="71"/>
      <c r="AL126" s="71"/>
    </row>
    <row r="127" spans="1:38" s="66" customFormat="1" ht="12" customHeight="1" x14ac:dyDescent="0.3">
      <c r="A127" s="71"/>
      <c r="B127" s="71"/>
      <c r="C127" s="160" t="s">
        <v>506</v>
      </c>
      <c r="D127" s="92"/>
      <c r="E127" s="92"/>
      <c r="F127" s="167"/>
      <c r="G127" s="167"/>
      <c r="H127" s="64"/>
      <c r="I127" s="167"/>
      <c r="J127" s="165"/>
      <c r="K127" s="165"/>
      <c r="L127" s="64"/>
      <c r="M127" s="164"/>
      <c r="N127" s="191"/>
      <c r="O127" s="191"/>
      <c r="P127" s="64"/>
      <c r="Q127" s="92"/>
      <c r="R127" s="64"/>
      <c r="S127" s="92"/>
      <c r="T127" s="71"/>
      <c r="U127" s="71"/>
      <c r="V127" s="71"/>
      <c r="W127" s="71"/>
      <c r="X127" s="71"/>
      <c r="Y127" s="71"/>
      <c r="Z127" s="71"/>
      <c r="AA127" s="71"/>
      <c r="AB127" s="71"/>
      <c r="AC127" s="71"/>
      <c r="AD127" s="71"/>
      <c r="AE127" s="71"/>
      <c r="AF127" s="71"/>
      <c r="AG127" s="71"/>
      <c r="AH127" s="71"/>
      <c r="AI127" s="71"/>
      <c r="AJ127" s="71"/>
      <c r="AK127" s="71"/>
      <c r="AL127" s="71"/>
    </row>
    <row r="128" spans="1:38" s="66" customFormat="1" ht="12" customHeight="1" x14ac:dyDescent="0.3">
      <c r="A128" s="71"/>
      <c r="B128" s="71"/>
      <c r="C128" s="160" t="s">
        <v>507</v>
      </c>
      <c r="D128" s="92"/>
      <c r="E128" s="92"/>
      <c r="F128" s="167"/>
      <c r="G128" s="167"/>
      <c r="H128" s="64"/>
      <c r="I128" s="167"/>
      <c r="J128" s="165"/>
      <c r="K128" s="165"/>
      <c r="L128" s="64"/>
      <c r="M128" s="164"/>
      <c r="N128" s="191"/>
      <c r="O128" s="191"/>
      <c r="P128" s="64"/>
      <c r="Q128" s="92"/>
      <c r="R128" s="64"/>
      <c r="S128" s="92"/>
      <c r="T128" s="71"/>
      <c r="U128" s="71"/>
      <c r="V128" s="71"/>
      <c r="W128" s="71"/>
      <c r="X128" s="71"/>
      <c r="Y128" s="71"/>
      <c r="Z128" s="71"/>
      <c r="AA128" s="71"/>
      <c r="AB128" s="71"/>
      <c r="AC128" s="71"/>
      <c r="AD128" s="71"/>
      <c r="AE128" s="71"/>
      <c r="AF128" s="71"/>
      <c r="AG128" s="71"/>
      <c r="AH128" s="71"/>
      <c r="AI128" s="71"/>
      <c r="AJ128" s="71"/>
      <c r="AK128" s="71"/>
      <c r="AL128" s="71"/>
    </row>
    <row r="129" spans="1:38" s="66" customFormat="1" ht="12" customHeight="1" x14ac:dyDescent="0.3">
      <c r="A129" s="71"/>
      <c r="B129" s="71"/>
      <c r="C129" s="160" t="s">
        <v>508</v>
      </c>
      <c r="D129" s="92"/>
      <c r="E129" s="92"/>
      <c r="F129" s="167"/>
      <c r="G129" s="167"/>
      <c r="H129" s="64"/>
      <c r="I129" s="167"/>
      <c r="J129" s="165"/>
      <c r="K129" s="165"/>
      <c r="L129" s="64"/>
      <c r="M129" s="164"/>
      <c r="N129" s="191"/>
      <c r="O129" s="191"/>
      <c r="P129" s="64"/>
      <c r="Q129" s="92"/>
      <c r="R129" s="64"/>
      <c r="S129" s="92"/>
      <c r="T129" s="71"/>
      <c r="U129" s="71"/>
      <c r="V129" s="71"/>
      <c r="W129" s="71"/>
      <c r="X129" s="71"/>
      <c r="Y129" s="71"/>
      <c r="Z129" s="71"/>
      <c r="AA129" s="71"/>
      <c r="AB129" s="71"/>
      <c r="AC129" s="71"/>
      <c r="AD129" s="71"/>
      <c r="AE129" s="71"/>
      <c r="AF129" s="71"/>
      <c r="AG129" s="71"/>
      <c r="AH129" s="71"/>
      <c r="AI129" s="71"/>
      <c r="AJ129" s="71"/>
      <c r="AK129" s="71"/>
      <c r="AL129" s="71"/>
    </row>
    <row r="130" spans="1:38" s="66" customFormat="1" ht="12" customHeight="1" x14ac:dyDescent="0.3">
      <c r="A130" s="71"/>
      <c r="B130" s="71"/>
      <c r="C130" s="160" t="s">
        <v>509</v>
      </c>
      <c r="D130" s="92"/>
      <c r="E130" s="92"/>
      <c r="F130" s="167"/>
      <c r="G130" s="167"/>
      <c r="H130" s="64"/>
      <c r="I130" s="167"/>
      <c r="J130" s="165"/>
      <c r="K130" s="165"/>
      <c r="L130" s="64"/>
      <c r="M130" s="164"/>
      <c r="N130" s="191"/>
      <c r="O130" s="191"/>
      <c r="P130" s="64"/>
      <c r="Q130" s="92"/>
      <c r="R130" s="64"/>
      <c r="S130" s="92"/>
      <c r="T130" s="71"/>
      <c r="U130" s="71"/>
      <c r="V130" s="71"/>
      <c r="W130" s="71"/>
      <c r="X130" s="71"/>
      <c r="Y130" s="71"/>
      <c r="Z130" s="71"/>
      <c r="AA130" s="71"/>
      <c r="AB130" s="71"/>
      <c r="AC130" s="71"/>
      <c r="AD130" s="71"/>
      <c r="AE130" s="71"/>
      <c r="AF130" s="71"/>
      <c r="AG130" s="71"/>
      <c r="AH130" s="71"/>
      <c r="AI130" s="71"/>
      <c r="AJ130" s="71"/>
      <c r="AK130" s="71"/>
      <c r="AL130" s="71"/>
    </row>
    <row r="131" spans="1:38" s="66" customFormat="1" ht="12" customHeight="1" x14ac:dyDescent="0.3">
      <c r="A131" s="71"/>
      <c r="B131" s="71"/>
      <c r="C131" s="160" t="s">
        <v>510</v>
      </c>
      <c r="D131" s="92"/>
      <c r="E131" s="92"/>
      <c r="F131" s="167"/>
      <c r="G131" s="167"/>
      <c r="H131" s="64"/>
      <c r="I131" s="167"/>
      <c r="J131" s="165"/>
      <c r="K131" s="165"/>
      <c r="L131" s="64"/>
      <c r="M131" s="164"/>
      <c r="N131" s="191"/>
      <c r="O131" s="191"/>
      <c r="P131" s="64"/>
      <c r="Q131" s="92"/>
      <c r="R131" s="64"/>
      <c r="S131" s="92"/>
      <c r="T131" s="71"/>
      <c r="U131" s="71"/>
      <c r="V131" s="71"/>
      <c r="W131" s="71"/>
      <c r="X131" s="71"/>
      <c r="Y131" s="71"/>
      <c r="Z131" s="71"/>
      <c r="AA131" s="71"/>
      <c r="AB131" s="71"/>
      <c r="AC131" s="71"/>
      <c r="AD131" s="71"/>
      <c r="AE131" s="71"/>
      <c r="AF131" s="71"/>
      <c r="AG131" s="71"/>
      <c r="AH131" s="71"/>
      <c r="AI131" s="71"/>
      <c r="AJ131" s="71"/>
      <c r="AK131" s="71"/>
      <c r="AL131" s="71"/>
    </row>
    <row r="132" spans="1:38" s="66" customFormat="1" ht="12" customHeight="1" x14ac:dyDescent="0.3">
      <c r="A132" s="71"/>
      <c r="B132" s="71"/>
      <c r="C132" s="160" t="s">
        <v>511</v>
      </c>
      <c r="D132" s="92"/>
      <c r="E132" s="92"/>
      <c r="F132" s="167"/>
      <c r="G132" s="167"/>
      <c r="H132" s="64"/>
      <c r="I132" s="167"/>
      <c r="J132" s="165"/>
      <c r="K132" s="165"/>
      <c r="L132" s="64"/>
      <c r="M132" s="164"/>
      <c r="N132" s="191"/>
      <c r="O132" s="191"/>
      <c r="P132" s="64"/>
      <c r="Q132" s="92"/>
      <c r="R132" s="64"/>
      <c r="S132" s="92"/>
      <c r="T132" s="71"/>
      <c r="U132" s="71"/>
      <c r="V132" s="71"/>
      <c r="W132" s="71"/>
      <c r="X132" s="71"/>
      <c r="Y132" s="71"/>
      <c r="Z132" s="71"/>
      <c r="AA132" s="71"/>
      <c r="AB132" s="71"/>
      <c r="AC132" s="71"/>
      <c r="AD132" s="71"/>
      <c r="AE132" s="71"/>
      <c r="AF132" s="71"/>
      <c r="AG132" s="71"/>
      <c r="AH132" s="71"/>
      <c r="AI132" s="71"/>
      <c r="AJ132" s="71"/>
      <c r="AK132" s="71"/>
      <c r="AL132" s="71"/>
    </row>
    <row r="133" spans="1:38" s="66" customFormat="1" ht="12" customHeight="1" x14ac:dyDescent="0.3">
      <c r="A133" s="71"/>
      <c r="B133" s="71"/>
      <c r="C133" s="160" t="s">
        <v>512</v>
      </c>
      <c r="D133" s="92"/>
      <c r="E133" s="92"/>
      <c r="F133" s="167"/>
      <c r="G133" s="167"/>
      <c r="H133" s="64"/>
      <c r="I133" s="167"/>
      <c r="J133" s="165"/>
      <c r="K133" s="165"/>
      <c r="L133" s="64"/>
      <c r="M133" s="164"/>
      <c r="N133" s="191"/>
      <c r="O133" s="191"/>
      <c r="P133" s="64"/>
      <c r="Q133" s="92"/>
      <c r="R133" s="64"/>
      <c r="S133" s="92"/>
      <c r="T133" s="71"/>
      <c r="U133" s="71"/>
      <c r="V133" s="71"/>
      <c r="W133" s="71"/>
      <c r="X133" s="71"/>
      <c r="Y133" s="71"/>
      <c r="Z133" s="71"/>
      <c r="AA133" s="71"/>
      <c r="AB133" s="71"/>
      <c r="AC133" s="71"/>
      <c r="AD133" s="71"/>
      <c r="AE133" s="71"/>
      <c r="AF133" s="71"/>
      <c r="AG133" s="71"/>
      <c r="AH133" s="71"/>
      <c r="AI133" s="71"/>
      <c r="AJ133" s="71"/>
      <c r="AK133" s="71"/>
      <c r="AL133" s="71"/>
    </row>
    <row r="134" spans="1:38" s="66" customFormat="1" ht="12" customHeight="1" x14ac:dyDescent="0.3">
      <c r="A134" s="71"/>
      <c r="B134" s="71"/>
      <c r="C134" s="160" t="s">
        <v>513</v>
      </c>
      <c r="D134" s="92"/>
      <c r="E134" s="92"/>
      <c r="F134" s="167"/>
      <c r="G134" s="167"/>
      <c r="H134" s="64"/>
      <c r="I134" s="167"/>
      <c r="J134" s="165"/>
      <c r="K134" s="165"/>
      <c r="L134" s="64"/>
      <c r="M134" s="164"/>
      <c r="N134" s="191"/>
      <c r="O134" s="191"/>
      <c r="P134" s="64"/>
      <c r="Q134" s="92"/>
      <c r="R134" s="64"/>
      <c r="S134" s="92"/>
      <c r="T134" s="71"/>
      <c r="U134" s="71"/>
      <c r="V134" s="71"/>
      <c r="W134" s="71"/>
      <c r="X134" s="71"/>
      <c r="Y134" s="71"/>
      <c r="Z134" s="71"/>
      <c r="AA134" s="71"/>
      <c r="AB134" s="71"/>
      <c r="AC134" s="71"/>
      <c r="AD134" s="71"/>
      <c r="AE134" s="71"/>
      <c r="AF134" s="71"/>
      <c r="AG134" s="71"/>
      <c r="AH134" s="71"/>
      <c r="AI134" s="71"/>
      <c r="AJ134" s="71"/>
      <c r="AK134" s="71"/>
      <c r="AL134" s="71"/>
    </row>
    <row r="135" spans="1:38" s="66" customFormat="1" ht="12" customHeight="1" x14ac:dyDescent="0.3">
      <c r="A135" s="71"/>
      <c r="B135" s="71"/>
      <c r="C135" s="160" t="s">
        <v>514</v>
      </c>
      <c r="D135" s="92"/>
      <c r="E135" s="92"/>
      <c r="F135" s="167"/>
      <c r="G135" s="167"/>
      <c r="H135" s="64"/>
      <c r="I135" s="167"/>
      <c r="J135" s="165"/>
      <c r="K135" s="165"/>
      <c r="L135" s="64"/>
      <c r="M135" s="164"/>
      <c r="N135" s="191"/>
      <c r="O135" s="191"/>
      <c r="P135" s="64"/>
      <c r="Q135" s="92"/>
      <c r="R135" s="64"/>
      <c r="S135" s="92"/>
      <c r="T135" s="71"/>
      <c r="U135" s="71"/>
      <c r="V135" s="71"/>
      <c r="W135" s="71"/>
      <c r="X135" s="71"/>
      <c r="Y135" s="71"/>
      <c r="Z135" s="71"/>
      <c r="AA135" s="71"/>
      <c r="AB135" s="71"/>
      <c r="AC135" s="71"/>
      <c r="AD135" s="71"/>
      <c r="AE135" s="71"/>
      <c r="AF135" s="71"/>
      <c r="AG135" s="71"/>
      <c r="AH135" s="71"/>
      <c r="AI135" s="71"/>
      <c r="AJ135" s="71"/>
      <c r="AK135" s="71"/>
      <c r="AL135" s="71"/>
    </row>
    <row r="136" spans="1:38" s="66" customFormat="1" ht="12" customHeight="1" x14ac:dyDescent="0.3">
      <c r="A136" s="71"/>
      <c r="B136" s="71"/>
      <c r="C136" s="160" t="s">
        <v>515</v>
      </c>
      <c r="D136" s="92"/>
      <c r="E136" s="92"/>
      <c r="F136" s="167"/>
      <c r="G136" s="167"/>
      <c r="H136" s="64"/>
      <c r="I136" s="167"/>
      <c r="J136" s="165"/>
      <c r="K136" s="165"/>
      <c r="L136" s="64"/>
      <c r="M136" s="164"/>
      <c r="N136" s="191"/>
      <c r="O136" s="191"/>
      <c r="P136" s="64"/>
      <c r="Q136" s="92"/>
      <c r="R136" s="64"/>
      <c r="S136" s="92"/>
      <c r="T136" s="71"/>
      <c r="U136" s="71"/>
      <c r="V136" s="71"/>
      <c r="W136" s="71"/>
      <c r="X136" s="71"/>
      <c r="Y136" s="71"/>
      <c r="Z136" s="71"/>
      <c r="AA136" s="71"/>
      <c r="AB136" s="71"/>
      <c r="AC136" s="71"/>
      <c r="AD136" s="71"/>
      <c r="AE136" s="71"/>
      <c r="AF136" s="71"/>
      <c r="AG136" s="71"/>
      <c r="AH136" s="71"/>
      <c r="AI136" s="71"/>
      <c r="AJ136" s="71"/>
      <c r="AK136" s="71"/>
      <c r="AL136" s="71"/>
    </row>
    <row r="137" spans="1:38" s="66" customFormat="1" ht="12" customHeight="1" x14ac:dyDescent="0.3">
      <c r="A137" s="71"/>
      <c r="B137" s="71"/>
      <c r="C137" s="160" t="s">
        <v>516</v>
      </c>
      <c r="D137" s="92"/>
      <c r="E137" s="92"/>
      <c r="F137" s="167"/>
      <c r="G137" s="167"/>
      <c r="H137" s="64"/>
      <c r="I137" s="167"/>
      <c r="J137" s="165"/>
      <c r="K137" s="165"/>
      <c r="L137" s="64"/>
      <c r="M137" s="164"/>
      <c r="N137" s="191"/>
      <c r="O137" s="191"/>
      <c r="P137" s="64"/>
      <c r="Q137" s="92"/>
      <c r="R137" s="64"/>
      <c r="S137" s="92"/>
      <c r="T137" s="71"/>
      <c r="U137" s="71"/>
      <c r="V137" s="71"/>
      <c r="W137" s="71"/>
      <c r="X137" s="71"/>
      <c r="Y137" s="71"/>
      <c r="Z137" s="71"/>
      <c r="AA137" s="71"/>
      <c r="AB137" s="71"/>
      <c r="AC137" s="71"/>
      <c r="AD137" s="71"/>
      <c r="AE137" s="71"/>
      <c r="AF137" s="71"/>
      <c r="AG137" s="71"/>
      <c r="AH137" s="71"/>
      <c r="AI137" s="71"/>
      <c r="AJ137" s="71"/>
      <c r="AK137" s="71"/>
      <c r="AL137" s="71"/>
    </row>
    <row r="138" spans="1:38" s="66" customFormat="1" ht="12" customHeight="1" x14ac:dyDescent="0.3">
      <c r="A138" s="71"/>
      <c r="B138" s="71"/>
      <c r="C138" s="160" t="s">
        <v>517</v>
      </c>
      <c r="D138" s="92"/>
      <c r="E138" s="92"/>
      <c r="F138" s="167"/>
      <c r="G138" s="167"/>
      <c r="H138" s="64"/>
      <c r="I138" s="167"/>
      <c r="J138" s="165"/>
      <c r="K138" s="165"/>
      <c r="L138" s="64"/>
      <c r="M138" s="164"/>
      <c r="N138" s="191"/>
      <c r="O138" s="191"/>
      <c r="P138" s="64"/>
      <c r="Q138" s="92"/>
      <c r="R138" s="64"/>
      <c r="S138" s="92"/>
      <c r="T138" s="71"/>
      <c r="U138" s="71"/>
      <c r="V138" s="71"/>
      <c r="W138" s="71"/>
      <c r="X138" s="71"/>
      <c r="Y138" s="71"/>
      <c r="Z138" s="71"/>
      <c r="AA138" s="71"/>
      <c r="AB138" s="71"/>
      <c r="AC138" s="71"/>
      <c r="AD138" s="71"/>
      <c r="AE138" s="71"/>
      <c r="AF138" s="71"/>
      <c r="AG138" s="71"/>
      <c r="AH138" s="71"/>
      <c r="AI138" s="71"/>
      <c r="AJ138" s="71"/>
      <c r="AK138" s="71"/>
      <c r="AL138" s="71"/>
    </row>
    <row r="139" spans="1:38" s="66" customFormat="1" ht="12" customHeight="1" x14ac:dyDescent="0.3">
      <c r="A139" s="71"/>
      <c r="B139" s="71"/>
      <c r="C139" s="160" t="s">
        <v>518</v>
      </c>
      <c r="D139" s="92"/>
      <c r="E139" s="92"/>
      <c r="F139" s="167"/>
      <c r="G139" s="167"/>
      <c r="H139" s="64"/>
      <c r="I139" s="167"/>
      <c r="J139" s="165"/>
      <c r="K139" s="165"/>
      <c r="L139" s="64"/>
      <c r="M139" s="164"/>
      <c r="N139" s="191"/>
      <c r="O139" s="191"/>
      <c r="P139" s="64"/>
      <c r="Q139" s="92"/>
      <c r="R139" s="64"/>
      <c r="S139" s="92"/>
      <c r="T139" s="71"/>
      <c r="U139" s="71"/>
      <c r="V139" s="71"/>
      <c r="W139" s="71"/>
      <c r="X139" s="71"/>
      <c r="Y139" s="71"/>
      <c r="Z139" s="71"/>
      <c r="AA139" s="71"/>
      <c r="AB139" s="71"/>
      <c r="AC139" s="71"/>
      <c r="AD139" s="71"/>
      <c r="AE139" s="71"/>
      <c r="AF139" s="71"/>
      <c r="AG139" s="71"/>
      <c r="AH139" s="71"/>
      <c r="AI139" s="71"/>
      <c r="AJ139" s="71"/>
      <c r="AK139" s="71"/>
      <c r="AL139" s="71"/>
    </row>
    <row r="140" spans="1:38" s="66" customFormat="1" ht="12" customHeight="1" x14ac:dyDescent="0.3">
      <c r="A140" s="71"/>
      <c r="B140" s="71"/>
      <c r="C140" s="160" t="s">
        <v>519</v>
      </c>
      <c r="D140" s="92"/>
      <c r="E140" s="92"/>
      <c r="F140" s="167"/>
      <c r="G140" s="167"/>
      <c r="H140" s="64"/>
      <c r="I140" s="167"/>
      <c r="J140" s="165"/>
      <c r="K140" s="165"/>
      <c r="L140" s="64"/>
      <c r="M140" s="164"/>
      <c r="N140" s="191"/>
      <c r="O140" s="191"/>
      <c r="P140" s="64"/>
      <c r="Q140" s="92"/>
      <c r="R140" s="64"/>
      <c r="S140" s="92"/>
      <c r="T140" s="71"/>
      <c r="U140" s="71"/>
      <c r="V140" s="71"/>
      <c r="W140" s="71"/>
      <c r="X140" s="71"/>
      <c r="Y140" s="71"/>
      <c r="Z140" s="71"/>
      <c r="AA140" s="71"/>
      <c r="AB140" s="71"/>
      <c r="AC140" s="71"/>
      <c r="AD140" s="71"/>
      <c r="AE140" s="71"/>
      <c r="AF140" s="71"/>
      <c r="AG140" s="71"/>
      <c r="AH140" s="71"/>
      <c r="AI140" s="71"/>
      <c r="AJ140" s="71"/>
      <c r="AK140" s="71"/>
      <c r="AL140" s="71"/>
    </row>
    <row r="141" spans="1:38" s="66" customFormat="1" ht="12" customHeight="1" x14ac:dyDescent="0.3">
      <c r="A141" s="71"/>
      <c r="B141" s="71"/>
      <c r="C141" s="160" t="s">
        <v>520</v>
      </c>
      <c r="D141" s="92"/>
      <c r="E141" s="92"/>
      <c r="F141" s="167"/>
      <c r="G141" s="167"/>
      <c r="H141" s="64"/>
      <c r="I141" s="167"/>
      <c r="J141" s="165"/>
      <c r="K141" s="165"/>
      <c r="L141" s="64"/>
      <c r="M141" s="164"/>
      <c r="N141" s="191"/>
      <c r="O141" s="191"/>
      <c r="P141" s="64"/>
      <c r="Q141" s="92"/>
      <c r="R141" s="64"/>
      <c r="S141" s="92"/>
      <c r="T141" s="71"/>
      <c r="U141" s="71"/>
      <c r="V141" s="71"/>
      <c r="W141" s="71"/>
      <c r="X141" s="71"/>
      <c r="Y141" s="71"/>
      <c r="Z141" s="71"/>
      <c r="AA141" s="71"/>
      <c r="AB141" s="71"/>
      <c r="AC141" s="71"/>
      <c r="AD141" s="71"/>
      <c r="AE141" s="71"/>
      <c r="AF141" s="71"/>
      <c r="AG141" s="71"/>
      <c r="AH141" s="71"/>
      <c r="AI141" s="71"/>
      <c r="AJ141" s="71"/>
      <c r="AK141" s="71"/>
      <c r="AL141" s="71"/>
    </row>
    <row r="142" spans="1:38" s="66" customFormat="1" ht="12" customHeight="1" x14ac:dyDescent="0.3">
      <c r="A142" s="71"/>
      <c r="B142" s="71"/>
      <c r="C142" s="160" t="s">
        <v>521</v>
      </c>
      <c r="D142" s="92"/>
      <c r="E142" s="92"/>
      <c r="F142" s="167"/>
      <c r="G142" s="167"/>
      <c r="H142" s="64"/>
      <c r="I142" s="167"/>
      <c r="J142" s="165"/>
      <c r="K142" s="165"/>
      <c r="L142" s="64"/>
      <c r="M142" s="164"/>
      <c r="N142" s="191"/>
      <c r="O142" s="191"/>
      <c r="P142" s="64"/>
      <c r="Q142" s="92"/>
      <c r="R142" s="64"/>
      <c r="S142" s="92"/>
      <c r="T142" s="71"/>
      <c r="U142" s="71"/>
      <c r="V142" s="71"/>
      <c r="W142" s="71"/>
      <c r="X142" s="71"/>
      <c r="Y142" s="71"/>
      <c r="Z142" s="71"/>
      <c r="AA142" s="71"/>
      <c r="AB142" s="71"/>
      <c r="AC142" s="71"/>
      <c r="AD142" s="71"/>
      <c r="AE142" s="71"/>
      <c r="AF142" s="71"/>
      <c r="AG142" s="71"/>
      <c r="AH142" s="71"/>
      <c r="AI142" s="71"/>
      <c r="AJ142" s="71"/>
      <c r="AK142" s="71"/>
      <c r="AL142" s="71"/>
    </row>
    <row r="143" spans="1:38" s="66" customFormat="1" ht="12" customHeight="1" x14ac:dyDescent="0.3">
      <c r="A143" s="71"/>
      <c r="B143" s="71"/>
      <c r="C143" s="160" t="s">
        <v>522</v>
      </c>
      <c r="D143" s="92"/>
      <c r="E143" s="92"/>
      <c r="F143" s="167"/>
      <c r="G143" s="167"/>
      <c r="H143" s="64"/>
      <c r="I143" s="167"/>
      <c r="J143" s="165"/>
      <c r="K143" s="165"/>
      <c r="L143" s="64"/>
      <c r="M143" s="164"/>
      <c r="N143" s="191"/>
      <c r="O143" s="191"/>
      <c r="P143" s="64"/>
      <c r="Q143" s="92"/>
      <c r="R143" s="64"/>
      <c r="S143" s="92"/>
      <c r="T143" s="71"/>
      <c r="U143" s="71"/>
      <c r="V143" s="71"/>
      <c r="W143" s="71"/>
      <c r="X143" s="71"/>
      <c r="Y143" s="71"/>
      <c r="Z143" s="71"/>
      <c r="AA143" s="71"/>
      <c r="AB143" s="71"/>
      <c r="AC143" s="71"/>
      <c r="AD143" s="71"/>
      <c r="AE143" s="71"/>
      <c r="AF143" s="71"/>
      <c r="AG143" s="71"/>
      <c r="AH143" s="71"/>
      <c r="AI143" s="71"/>
      <c r="AJ143" s="71"/>
      <c r="AK143" s="71"/>
      <c r="AL143" s="71"/>
    </row>
    <row r="144" spans="1:38" s="66" customFormat="1" ht="12" customHeight="1" x14ac:dyDescent="0.3">
      <c r="A144" s="71"/>
      <c r="B144" s="71"/>
      <c r="C144" s="160" t="s">
        <v>523</v>
      </c>
      <c r="D144" s="92"/>
      <c r="E144" s="92"/>
      <c r="F144" s="167"/>
      <c r="G144" s="167"/>
      <c r="H144" s="64"/>
      <c r="I144" s="167"/>
      <c r="J144" s="165"/>
      <c r="K144" s="165"/>
      <c r="L144" s="64"/>
      <c r="M144" s="164"/>
      <c r="N144" s="191"/>
      <c r="O144" s="191"/>
      <c r="P144" s="64"/>
      <c r="Q144" s="92"/>
      <c r="R144" s="64"/>
      <c r="S144" s="92"/>
      <c r="T144" s="71"/>
      <c r="U144" s="71"/>
      <c r="V144" s="71"/>
      <c r="W144" s="71"/>
      <c r="X144" s="71"/>
      <c r="Y144" s="71"/>
      <c r="Z144" s="71"/>
      <c r="AA144" s="71"/>
      <c r="AB144" s="71"/>
      <c r="AC144" s="71"/>
      <c r="AD144" s="71"/>
      <c r="AE144" s="71"/>
      <c r="AF144" s="71"/>
      <c r="AG144" s="71"/>
      <c r="AH144" s="71"/>
      <c r="AI144" s="71"/>
      <c r="AJ144" s="71"/>
      <c r="AK144" s="71"/>
      <c r="AL144" s="71"/>
    </row>
    <row r="145" spans="1:38" s="66" customFormat="1" ht="12" customHeight="1" x14ac:dyDescent="0.3">
      <c r="A145" s="71"/>
      <c r="B145" s="71"/>
      <c r="C145" s="160" t="s">
        <v>524</v>
      </c>
      <c r="D145" s="92"/>
      <c r="E145" s="92"/>
      <c r="F145" s="167"/>
      <c r="G145" s="167"/>
      <c r="H145" s="64"/>
      <c r="I145" s="167"/>
      <c r="J145" s="165"/>
      <c r="K145" s="165"/>
      <c r="L145" s="64"/>
      <c r="M145" s="164"/>
      <c r="N145" s="191"/>
      <c r="O145" s="191"/>
      <c r="P145" s="64"/>
      <c r="Q145" s="92"/>
      <c r="R145" s="64"/>
      <c r="S145" s="92"/>
      <c r="T145" s="71"/>
      <c r="U145" s="71"/>
      <c r="V145" s="71"/>
      <c r="W145" s="71"/>
      <c r="X145" s="71"/>
      <c r="Y145" s="71"/>
      <c r="Z145" s="71"/>
      <c r="AA145" s="71"/>
      <c r="AB145" s="71"/>
      <c r="AC145" s="71"/>
      <c r="AD145" s="71"/>
      <c r="AE145" s="71"/>
      <c r="AF145" s="71"/>
      <c r="AG145" s="71"/>
      <c r="AH145" s="71"/>
      <c r="AI145" s="71"/>
      <c r="AJ145" s="71"/>
      <c r="AK145" s="71"/>
      <c r="AL145" s="71"/>
    </row>
    <row r="146" spans="1:38" s="66" customFormat="1" ht="12" customHeight="1" x14ac:dyDescent="0.3">
      <c r="A146" s="71"/>
      <c r="B146" s="71"/>
      <c r="C146" s="160" t="s">
        <v>525</v>
      </c>
      <c r="D146" s="92"/>
      <c r="E146" s="92"/>
      <c r="F146" s="167"/>
      <c r="G146" s="167"/>
      <c r="H146" s="64"/>
      <c r="I146" s="167"/>
      <c r="J146" s="165"/>
      <c r="K146" s="165"/>
      <c r="L146" s="64"/>
      <c r="M146" s="164"/>
      <c r="N146" s="191"/>
      <c r="O146" s="191"/>
      <c r="P146" s="64"/>
      <c r="Q146" s="92"/>
      <c r="R146" s="64"/>
      <c r="S146" s="92"/>
      <c r="T146" s="71"/>
      <c r="U146" s="71"/>
      <c r="V146" s="71"/>
      <c r="W146" s="71"/>
      <c r="X146" s="71"/>
      <c r="Y146" s="71"/>
      <c r="Z146" s="71"/>
      <c r="AA146" s="71"/>
      <c r="AB146" s="71"/>
      <c r="AC146" s="71"/>
      <c r="AD146" s="71"/>
      <c r="AE146" s="71"/>
      <c r="AF146" s="71"/>
      <c r="AG146" s="71"/>
      <c r="AH146" s="71"/>
      <c r="AI146" s="71"/>
      <c r="AJ146" s="71"/>
      <c r="AK146" s="71"/>
      <c r="AL146" s="71"/>
    </row>
    <row r="147" spans="1:38" s="66" customFormat="1" ht="12" customHeight="1" x14ac:dyDescent="0.3">
      <c r="A147" s="71"/>
      <c r="B147" s="71"/>
      <c r="C147" s="160" t="s">
        <v>526</v>
      </c>
      <c r="D147" s="92"/>
      <c r="E147" s="92"/>
      <c r="F147" s="167"/>
      <c r="G147" s="167"/>
      <c r="H147" s="64"/>
      <c r="I147" s="167"/>
      <c r="J147" s="165"/>
      <c r="K147" s="165"/>
      <c r="L147" s="64"/>
      <c r="M147" s="164"/>
      <c r="N147" s="191"/>
      <c r="O147" s="191"/>
      <c r="P147" s="64"/>
      <c r="Q147" s="92"/>
      <c r="R147" s="64"/>
      <c r="S147" s="92"/>
      <c r="T147" s="71"/>
      <c r="U147" s="71"/>
      <c r="V147" s="71"/>
      <c r="W147" s="71"/>
      <c r="X147" s="71"/>
      <c r="Y147" s="71"/>
      <c r="Z147" s="71"/>
      <c r="AA147" s="71"/>
      <c r="AB147" s="71"/>
      <c r="AC147" s="71"/>
      <c r="AD147" s="71"/>
      <c r="AE147" s="71"/>
      <c r="AF147" s="71"/>
      <c r="AG147" s="71"/>
      <c r="AH147" s="71"/>
      <c r="AI147" s="71"/>
      <c r="AJ147" s="71"/>
      <c r="AK147" s="71"/>
      <c r="AL147" s="71"/>
    </row>
    <row r="148" spans="1:38" s="66" customFormat="1" ht="12" customHeight="1" x14ac:dyDescent="0.3">
      <c r="A148" s="71"/>
      <c r="B148" s="71"/>
      <c r="C148" s="160" t="s">
        <v>527</v>
      </c>
      <c r="D148" s="92"/>
      <c r="E148" s="92"/>
      <c r="F148" s="167"/>
      <c r="G148" s="167"/>
      <c r="H148" s="64"/>
      <c r="I148" s="167"/>
      <c r="J148" s="165"/>
      <c r="K148" s="165"/>
      <c r="L148" s="64"/>
      <c r="M148" s="164"/>
      <c r="N148" s="191"/>
      <c r="O148" s="191"/>
      <c r="P148" s="64"/>
      <c r="Q148" s="92"/>
      <c r="R148" s="64"/>
      <c r="S148" s="92"/>
      <c r="T148" s="71"/>
      <c r="U148" s="71"/>
      <c r="V148" s="71"/>
      <c r="W148" s="71"/>
      <c r="X148" s="71"/>
      <c r="Y148" s="71"/>
      <c r="Z148" s="71"/>
      <c r="AA148" s="71"/>
      <c r="AB148" s="71"/>
      <c r="AC148" s="71"/>
      <c r="AD148" s="71"/>
      <c r="AE148" s="71"/>
      <c r="AF148" s="71"/>
      <c r="AG148" s="71"/>
      <c r="AH148" s="71"/>
      <c r="AI148" s="71"/>
      <c r="AJ148" s="71"/>
      <c r="AK148" s="71"/>
      <c r="AL148" s="71"/>
    </row>
    <row r="149" spans="1:38" s="66" customFormat="1" ht="12" customHeight="1" x14ac:dyDescent="0.3">
      <c r="A149" s="71"/>
      <c r="B149" s="71"/>
      <c r="C149" s="160" t="s">
        <v>528</v>
      </c>
      <c r="D149" s="92"/>
      <c r="E149" s="92"/>
      <c r="F149" s="167"/>
      <c r="G149" s="167"/>
      <c r="H149" s="64"/>
      <c r="I149" s="167"/>
      <c r="J149" s="165"/>
      <c r="K149" s="165"/>
      <c r="L149" s="64"/>
      <c r="M149" s="164"/>
      <c r="N149" s="191"/>
      <c r="O149" s="191"/>
      <c r="P149" s="64"/>
      <c r="Q149" s="92"/>
      <c r="R149" s="64"/>
      <c r="S149" s="92"/>
      <c r="T149" s="71"/>
      <c r="U149" s="71"/>
      <c r="V149" s="71"/>
      <c r="W149" s="71"/>
      <c r="X149" s="71"/>
      <c r="Y149" s="71"/>
      <c r="Z149" s="71"/>
      <c r="AA149" s="71"/>
      <c r="AB149" s="71"/>
      <c r="AC149" s="71"/>
      <c r="AD149" s="71"/>
      <c r="AE149" s="71"/>
      <c r="AF149" s="71"/>
      <c r="AG149" s="71"/>
      <c r="AH149" s="71"/>
      <c r="AI149" s="71"/>
      <c r="AJ149" s="71"/>
      <c r="AK149" s="71"/>
      <c r="AL149" s="71"/>
    </row>
    <row r="150" spans="1:38" s="66" customFormat="1" ht="12" customHeight="1" x14ac:dyDescent="0.3">
      <c r="A150" s="71"/>
      <c r="B150" s="71"/>
      <c r="C150" s="160" t="s">
        <v>529</v>
      </c>
      <c r="D150" s="92"/>
      <c r="E150" s="92"/>
      <c r="F150" s="167"/>
      <c r="G150" s="167"/>
      <c r="H150" s="64"/>
      <c r="I150" s="167"/>
      <c r="J150" s="165"/>
      <c r="K150" s="165"/>
      <c r="L150" s="64"/>
      <c r="M150" s="164"/>
      <c r="N150" s="191"/>
      <c r="O150" s="191"/>
      <c r="P150" s="64"/>
      <c r="Q150" s="92"/>
      <c r="R150" s="64"/>
      <c r="S150" s="92"/>
      <c r="T150" s="71"/>
      <c r="U150" s="71"/>
      <c r="V150" s="71"/>
      <c r="W150" s="71"/>
      <c r="X150" s="71"/>
      <c r="Y150" s="71"/>
      <c r="Z150" s="71"/>
      <c r="AA150" s="71"/>
      <c r="AB150" s="71"/>
      <c r="AC150" s="71"/>
      <c r="AD150" s="71"/>
      <c r="AE150" s="71"/>
      <c r="AF150" s="71"/>
      <c r="AG150" s="71"/>
      <c r="AH150" s="71"/>
      <c r="AI150" s="71"/>
      <c r="AJ150" s="71"/>
      <c r="AK150" s="71"/>
      <c r="AL150" s="71"/>
    </row>
    <row r="151" spans="1:38" s="66" customFormat="1" ht="12" customHeight="1" x14ac:dyDescent="0.3">
      <c r="A151" s="71"/>
      <c r="B151" s="71"/>
      <c r="C151" s="160" t="s">
        <v>442</v>
      </c>
      <c r="D151" s="92"/>
      <c r="E151" s="92"/>
      <c r="F151" s="167"/>
      <c r="G151" s="167"/>
      <c r="H151" s="64"/>
      <c r="I151" s="167"/>
      <c r="J151" s="165"/>
      <c r="K151" s="165"/>
      <c r="L151" s="64"/>
      <c r="M151" s="164"/>
      <c r="N151" s="191"/>
      <c r="O151" s="191"/>
      <c r="P151" s="64"/>
      <c r="Q151" s="92"/>
      <c r="R151" s="64"/>
      <c r="S151" s="92"/>
      <c r="T151" s="71"/>
      <c r="U151" s="71"/>
      <c r="V151" s="71"/>
      <c r="W151" s="71"/>
      <c r="X151" s="71"/>
      <c r="Y151" s="71"/>
      <c r="Z151" s="71"/>
      <c r="AA151" s="71"/>
      <c r="AB151" s="71"/>
      <c r="AC151" s="71"/>
      <c r="AD151" s="71"/>
      <c r="AE151" s="71"/>
      <c r="AF151" s="71"/>
      <c r="AG151" s="71"/>
      <c r="AH151" s="71"/>
      <c r="AI151" s="71"/>
      <c r="AJ151" s="71"/>
      <c r="AK151" s="71"/>
      <c r="AL151" s="71"/>
    </row>
    <row r="152" spans="1:38" s="66" customFormat="1" ht="12" customHeight="1" x14ac:dyDescent="0.3">
      <c r="A152" s="71"/>
      <c r="B152" s="71"/>
      <c r="C152" s="160" t="s">
        <v>443</v>
      </c>
      <c r="D152" s="92"/>
      <c r="E152" s="92"/>
      <c r="F152" s="167"/>
      <c r="G152" s="167"/>
      <c r="H152" s="64"/>
      <c r="I152" s="167"/>
      <c r="J152" s="165"/>
      <c r="K152" s="165"/>
      <c r="L152" s="64"/>
      <c r="M152" s="164"/>
      <c r="N152" s="191"/>
      <c r="O152" s="191"/>
      <c r="P152" s="64"/>
      <c r="Q152" s="92"/>
      <c r="R152" s="64"/>
      <c r="S152" s="92"/>
      <c r="T152" s="71"/>
      <c r="U152" s="71"/>
      <c r="V152" s="71"/>
      <c r="W152" s="71"/>
      <c r="X152" s="71"/>
      <c r="Y152" s="71"/>
      <c r="Z152" s="71"/>
      <c r="AA152" s="71"/>
      <c r="AB152" s="71"/>
      <c r="AC152" s="71"/>
      <c r="AD152" s="71"/>
      <c r="AE152" s="71"/>
      <c r="AF152" s="71"/>
      <c r="AG152" s="71"/>
      <c r="AH152" s="71"/>
      <c r="AI152" s="71"/>
      <c r="AJ152" s="71"/>
      <c r="AK152" s="71"/>
      <c r="AL152" s="71"/>
    </row>
    <row r="153" spans="1:38" s="66" customFormat="1" ht="12" customHeight="1" x14ac:dyDescent="0.3">
      <c r="A153" s="71"/>
      <c r="B153" s="71"/>
      <c r="C153" s="160" t="s">
        <v>444</v>
      </c>
      <c r="D153" s="92"/>
      <c r="E153" s="92"/>
      <c r="F153" s="167"/>
      <c r="G153" s="167"/>
      <c r="H153" s="64"/>
      <c r="I153" s="167"/>
      <c r="J153" s="165"/>
      <c r="K153" s="165"/>
      <c r="L153" s="64"/>
      <c r="M153" s="164"/>
      <c r="N153" s="191"/>
      <c r="O153" s="191"/>
      <c r="P153" s="64"/>
      <c r="Q153" s="92"/>
      <c r="R153" s="64"/>
      <c r="S153" s="92"/>
      <c r="T153" s="71"/>
      <c r="U153" s="71"/>
      <c r="V153" s="71"/>
      <c r="W153" s="71"/>
      <c r="X153" s="71"/>
      <c r="Y153" s="71"/>
      <c r="Z153" s="71"/>
      <c r="AA153" s="71"/>
      <c r="AB153" s="71"/>
      <c r="AC153" s="71"/>
      <c r="AD153" s="71"/>
      <c r="AE153" s="71"/>
      <c r="AF153" s="71"/>
      <c r="AG153" s="71"/>
      <c r="AH153" s="71"/>
      <c r="AI153" s="71"/>
      <c r="AJ153" s="71"/>
      <c r="AK153" s="71"/>
      <c r="AL153" s="71"/>
    </row>
    <row r="154" spans="1:38" s="66" customFormat="1" ht="12" customHeight="1" x14ac:dyDescent="0.3">
      <c r="A154" s="71"/>
      <c r="B154" s="71"/>
      <c r="C154" s="160" t="s">
        <v>445</v>
      </c>
      <c r="D154" s="92"/>
      <c r="E154" s="92"/>
      <c r="F154" s="167"/>
      <c r="G154" s="167"/>
      <c r="H154" s="64"/>
      <c r="I154" s="167"/>
      <c r="J154" s="165"/>
      <c r="K154" s="165"/>
      <c r="L154" s="64"/>
      <c r="M154" s="164"/>
      <c r="N154" s="191"/>
      <c r="O154" s="191"/>
      <c r="P154" s="64"/>
      <c r="Q154" s="92"/>
      <c r="R154" s="64"/>
      <c r="S154" s="92"/>
      <c r="T154" s="71"/>
      <c r="U154" s="71"/>
      <c r="V154" s="71"/>
      <c r="W154" s="71"/>
      <c r="X154" s="71"/>
      <c r="Y154" s="71"/>
      <c r="Z154" s="71"/>
      <c r="AA154" s="71"/>
      <c r="AB154" s="71"/>
      <c r="AC154" s="71"/>
      <c r="AD154" s="71"/>
      <c r="AE154" s="71"/>
      <c r="AF154" s="71"/>
      <c r="AG154" s="71"/>
      <c r="AH154" s="71"/>
      <c r="AI154" s="71"/>
      <c r="AJ154" s="71"/>
      <c r="AK154" s="71"/>
      <c r="AL154" s="71"/>
    </row>
    <row r="155" spans="1:38" s="66" customFormat="1" ht="12" customHeight="1" x14ac:dyDescent="0.3">
      <c r="A155" s="71"/>
      <c r="B155" s="71"/>
      <c r="C155" s="160" t="s">
        <v>446</v>
      </c>
      <c r="D155" s="92"/>
      <c r="E155" s="92"/>
      <c r="F155" s="167"/>
      <c r="G155" s="167"/>
      <c r="H155" s="64"/>
      <c r="I155" s="167"/>
      <c r="J155" s="165"/>
      <c r="K155" s="165"/>
      <c r="L155" s="64"/>
      <c r="M155" s="164"/>
      <c r="N155" s="191"/>
      <c r="O155" s="191"/>
      <c r="P155" s="64"/>
      <c r="Q155" s="92"/>
      <c r="R155" s="64"/>
      <c r="S155" s="92"/>
      <c r="T155" s="71"/>
      <c r="U155" s="71"/>
      <c r="V155" s="71"/>
      <c r="W155" s="71"/>
      <c r="X155" s="71"/>
      <c r="Y155" s="71"/>
      <c r="Z155" s="71"/>
      <c r="AA155" s="71"/>
      <c r="AB155" s="71"/>
      <c r="AC155" s="71"/>
      <c r="AD155" s="71"/>
      <c r="AE155" s="71"/>
      <c r="AF155" s="71"/>
      <c r="AG155" s="71"/>
      <c r="AH155" s="71"/>
      <c r="AI155" s="71"/>
      <c r="AJ155" s="71"/>
      <c r="AK155" s="71"/>
      <c r="AL155" s="71"/>
    </row>
    <row r="156" spans="1:38" s="66" customFormat="1" ht="12" customHeight="1" x14ac:dyDescent="0.3">
      <c r="A156" s="71"/>
      <c r="B156" s="71"/>
      <c r="C156" s="160" t="s">
        <v>447</v>
      </c>
      <c r="D156" s="92"/>
      <c r="E156" s="92"/>
      <c r="F156" s="167"/>
      <c r="G156" s="167"/>
      <c r="H156" s="64"/>
      <c r="I156" s="167"/>
      <c r="J156" s="165"/>
      <c r="K156" s="165"/>
      <c r="L156" s="64"/>
      <c r="M156" s="164"/>
      <c r="N156" s="191"/>
      <c r="O156" s="191"/>
      <c r="P156" s="64"/>
      <c r="Q156" s="92"/>
      <c r="R156" s="64"/>
      <c r="S156" s="92"/>
      <c r="T156" s="71"/>
      <c r="U156" s="71"/>
      <c r="V156" s="71"/>
      <c r="W156" s="71"/>
      <c r="X156" s="71"/>
      <c r="Y156" s="71"/>
      <c r="Z156" s="71"/>
      <c r="AA156" s="71"/>
      <c r="AB156" s="71"/>
      <c r="AC156" s="71"/>
      <c r="AD156" s="71"/>
      <c r="AE156" s="71"/>
      <c r="AF156" s="71"/>
      <c r="AG156" s="71"/>
      <c r="AH156" s="71"/>
      <c r="AI156" s="71"/>
      <c r="AJ156" s="71"/>
      <c r="AK156" s="71"/>
      <c r="AL156" s="71"/>
    </row>
    <row r="157" spans="1:38" s="66" customFormat="1" ht="12" customHeight="1" x14ac:dyDescent="0.3">
      <c r="A157" s="71"/>
      <c r="B157" s="71"/>
      <c r="C157" s="160" t="s">
        <v>530</v>
      </c>
      <c r="D157" s="92"/>
      <c r="E157" s="92"/>
      <c r="F157" s="167"/>
      <c r="G157" s="167"/>
      <c r="H157" s="64"/>
      <c r="I157" s="167"/>
      <c r="J157" s="165"/>
      <c r="K157" s="165"/>
      <c r="L157" s="64"/>
      <c r="M157" s="164"/>
      <c r="N157" s="191"/>
      <c r="O157" s="191"/>
      <c r="P157" s="64"/>
      <c r="Q157" s="92"/>
      <c r="R157" s="64"/>
      <c r="S157" s="92"/>
      <c r="T157" s="71"/>
      <c r="U157" s="71"/>
      <c r="V157" s="71"/>
      <c r="W157" s="71"/>
      <c r="X157" s="71"/>
      <c r="Y157" s="71"/>
      <c r="Z157" s="71"/>
      <c r="AA157" s="71"/>
      <c r="AB157" s="71"/>
      <c r="AC157" s="71"/>
      <c r="AD157" s="71"/>
      <c r="AE157" s="71"/>
      <c r="AF157" s="71"/>
      <c r="AG157" s="71"/>
      <c r="AH157" s="71"/>
      <c r="AI157" s="71"/>
      <c r="AJ157" s="71"/>
      <c r="AK157" s="71"/>
      <c r="AL157" s="71"/>
    </row>
    <row r="158" spans="1:38" s="66" customFormat="1" ht="12" customHeight="1" x14ac:dyDescent="0.3">
      <c r="A158" s="71"/>
      <c r="B158" s="71"/>
      <c r="C158" s="160" t="s">
        <v>531</v>
      </c>
      <c r="D158" s="92"/>
      <c r="E158" s="92"/>
      <c r="F158" s="167"/>
      <c r="G158" s="167"/>
      <c r="H158" s="64"/>
      <c r="I158" s="167"/>
      <c r="J158" s="165"/>
      <c r="K158" s="165"/>
      <c r="L158" s="64"/>
      <c r="M158" s="164"/>
      <c r="N158" s="191"/>
      <c r="O158" s="191"/>
      <c r="P158" s="64"/>
      <c r="Q158" s="92"/>
      <c r="R158" s="64"/>
      <c r="S158" s="92"/>
      <c r="T158" s="71"/>
      <c r="U158" s="71"/>
      <c r="V158" s="71"/>
      <c r="W158" s="71"/>
      <c r="X158" s="71"/>
      <c r="Y158" s="71"/>
      <c r="Z158" s="71"/>
      <c r="AA158" s="71"/>
      <c r="AB158" s="71"/>
      <c r="AC158" s="71"/>
      <c r="AD158" s="71"/>
      <c r="AE158" s="71"/>
      <c r="AF158" s="71"/>
      <c r="AG158" s="71"/>
      <c r="AH158" s="71"/>
      <c r="AI158" s="71"/>
      <c r="AJ158" s="71"/>
      <c r="AK158" s="71"/>
      <c r="AL158" s="71"/>
    </row>
    <row r="159" spans="1:38" s="66" customFormat="1" ht="12" customHeight="1" x14ac:dyDescent="0.3">
      <c r="A159" s="71"/>
      <c r="B159" s="71"/>
      <c r="C159" s="160" t="s">
        <v>532</v>
      </c>
      <c r="D159" s="92"/>
      <c r="E159" s="92"/>
      <c r="F159" s="167"/>
      <c r="G159" s="167"/>
      <c r="H159" s="64"/>
      <c r="I159" s="167"/>
      <c r="J159" s="165"/>
      <c r="K159" s="165"/>
      <c r="L159" s="64"/>
      <c r="M159" s="164"/>
      <c r="N159" s="191"/>
      <c r="O159" s="191"/>
      <c r="P159" s="64"/>
      <c r="Q159" s="92"/>
      <c r="R159" s="64"/>
      <c r="S159" s="92"/>
      <c r="T159" s="71"/>
      <c r="U159" s="71"/>
      <c r="V159" s="71"/>
      <c r="W159" s="71"/>
      <c r="X159" s="71"/>
      <c r="Y159" s="71"/>
      <c r="Z159" s="71"/>
      <c r="AA159" s="71"/>
      <c r="AB159" s="71"/>
      <c r="AC159" s="71"/>
      <c r="AD159" s="71"/>
      <c r="AE159" s="71"/>
      <c r="AF159" s="71"/>
      <c r="AG159" s="71"/>
      <c r="AH159" s="71"/>
      <c r="AI159" s="71"/>
      <c r="AJ159" s="71"/>
      <c r="AK159" s="71"/>
      <c r="AL159" s="71"/>
    </row>
    <row r="160" spans="1:38" s="66" customFormat="1" ht="12" customHeight="1" x14ac:dyDescent="0.3">
      <c r="A160" s="71"/>
      <c r="B160" s="71"/>
      <c r="C160" s="160" t="s">
        <v>533</v>
      </c>
      <c r="D160" s="92"/>
      <c r="E160" s="92"/>
      <c r="F160" s="167"/>
      <c r="G160" s="167"/>
      <c r="H160" s="64"/>
      <c r="I160" s="167"/>
      <c r="J160" s="165"/>
      <c r="K160" s="165"/>
      <c r="L160" s="64"/>
      <c r="M160" s="164"/>
      <c r="N160" s="191"/>
      <c r="O160" s="191"/>
      <c r="P160" s="64"/>
      <c r="Q160" s="92"/>
      <c r="R160" s="64"/>
      <c r="S160" s="92"/>
      <c r="T160" s="71"/>
      <c r="U160" s="71"/>
      <c r="V160" s="71"/>
      <c r="W160" s="71"/>
      <c r="X160" s="71"/>
      <c r="Y160" s="71"/>
      <c r="Z160" s="71"/>
      <c r="AA160" s="71"/>
      <c r="AB160" s="71"/>
      <c r="AC160" s="71"/>
      <c r="AD160" s="71"/>
      <c r="AE160" s="71"/>
      <c r="AF160" s="71"/>
      <c r="AG160" s="71"/>
      <c r="AH160" s="71"/>
      <c r="AI160" s="71"/>
      <c r="AJ160" s="71"/>
      <c r="AK160" s="71"/>
      <c r="AL160" s="71"/>
    </row>
    <row r="161" spans="1:38" s="66" customFormat="1" ht="12" customHeight="1" x14ac:dyDescent="0.3">
      <c r="A161" s="71"/>
      <c r="B161" s="71"/>
      <c r="C161" s="160" t="s">
        <v>534</v>
      </c>
      <c r="D161" s="92"/>
      <c r="E161" s="92"/>
      <c r="F161" s="167"/>
      <c r="G161" s="167"/>
      <c r="H161" s="64"/>
      <c r="I161" s="167"/>
      <c r="J161" s="165"/>
      <c r="K161" s="165"/>
      <c r="L161" s="64"/>
      <c r="M161" s="164"/>
      <c r="N161" s="191"/>
      <c r="O161" s="191"/>
      <c r="P161" s="64"/>
      <c r="Q161" s="92"/>
      <c r="R161" s="64"/>
      <c r="S161" s="92"/>
      <c r="T161" s="71"/>
      <c r="U161" s="71"/>
      <c r="V161" s="71"/>
      <c r="W161" s="71"/>
      <c r="X161" s="71"/>
      <c r="Y161" s="71"/>
      <c r="Z161" s="71"/>
      <c r="AA161" s="71"/>
      <c r="AB161" s="71"/>
      <c r="AC161" s="71"/>
      <c r="AD161" s="71"/>
      <c r="AE161" s="71"/>
      <c r="AF161" s="71"/>
      <c r="AG161" s="71"/>
      <c r="AH161" s="71"/>
      <c r="AI161" s="71"/>
      <c r="AJ161" s="71"/>
      <c r="AK161" s="71"/>
      <c r="AL161" s="71"/>
    </row>
    <row r="162" spans="1:38" s="66" customFormat="1" ht="12" customHeight="1" x14ac:dyDescent="0.3">
      <c r="A162" s="71"/>
      <c r="B162" s="71"/>
      <c r="C162" s="160" t="s">
        <v>535</v>
      </c>
      <c r="D162" s="92"/>
      <c r="E162" s="92"/>
      <c r="F162" s="167"/>
      <c r="G162" s="167"/>
      <c r="H162" s="64"/>
      <c r="I162" s="167"/>
      <c r="J162" s="165"/>
      <c r="K162" s="165"/>
      <c r="L162" s="64"/>
      <c r="M162" s="164"/>
      <c r="N162" s="191"/>
      <c r="O162" s="191"/>
      <c r="P162" s="64"/>
      <c r="Q162" s="92"/>
      <c r="R162" s="64"/>
      <c r="S162" s="92"/>
      <c r="T162" s="71"/>
      <c r="U162" s="71"/>
      <c r="V162" s="71"/>
      <c r="W162" s="71"/>
      <c r="X162" s="71"/>
      <c r="Y162" s="71"/>
      <c r="Z162" s="71"/>
      <c r="AA162" s="71"/>
      <c r="AB162" s="71"/>
      <c r="AC162" s="71"/>
      <c r="AD162" s="71"/>
      <c r="AE162" s="71"/>
      <c r="AF162" s="71"/>
      <c r="AG162" s="71"/>
      <c r="AH162" s="71"/>
      <c r="AI162" s="71"/>
      <c r="AJ162" s="71"/>
      <c r="AK162" s="71"/>
      <c r="AL162" s="71"/>
    </row>
    <row r="163" spans="1:38" s="66" customFormat="1" ht="12" customHeight="1" x14ac:dyDescent="0.3">
      <c r="A163" s="71"/>
      <c r="B163" s="71"/>
      <c r="C163" s="160" t="s">
        <v>536</v>
      </c>
      <c r="D163" s="92"/>
      <c r="E163" s="92"/>
      <c r="F163" s="167"/>
      <c r="G163" s="167"/>
      <c r="H163" s="64"/>
      <c r="I163" s="167"/>
      <c r="J163" s="165"/>
      <c r="K163" s="165"/>
      <c r="L163" s="64"/>
      <c r="M163" s="164"/>
      <c r="N163" s="191"/>
      <c r="O163" s="191"/>
      <c r="P163" s="64"/>
      <c r="Q163" s="92"/>
      <c r="R163" s="64"/>
      <c r="S163" s="92"/>
      <c r="T163" s="71"/>
      <c r="U163" s="71"/>
      <c r="V163" s="71"/>
      <c r="W163" s="71"/>
      <c r="X163" s="71"/>
      <c r="Y163" s="71"/>
      <c r="Z163" s="71"/>
      <c r="AA163" s="71"/>
      <c r="AB163" s="71"/>
      <c r="AC163" s="71"/>
      <c r="AD163" s="71"/>
      <c r="AE163" s="71"/>
      <c r="AF163" s="71"/>
      <c r="AG163" s="71"/>
      <c r="AH163" s="71"/>
      <c r="AI163" s="71"/>
      <c r="AJ163" s="71"/>
      <c r="AK163" s="71"/>
      <c r="AL163" s="71"/>
    </row>
    <row r="164" spans="1:38" s="66" customFormat="1" ht="12" customHeight="1" x14ac:dyDescent="0.3">
      <c r="A164" s="71"/>
      <c r="B164" s="71"/>
      <c r="C164" s="160" t="s">
        <v>537</v>
      </c>
      <c r="D164" s="92"/>
      <c r="E164" s="92"/>
      <c r="F164" s="167"/>
      <c r="G164" s="167"/>
      <c r="H164" s="64"/>
      <c r="I164" s="167"/>
      <c r="J164" s="165"/>
      <c r="K164" s="165"/>
      <c r="L164" s="64"/>
      <c r="M164" s="164"/>
      <c r="N164" s="191"/>
      <c r="O164" s="191"/>
      <c r="P164" s="64"/>
      <c r="Q164" s="92"/>
      <c r="R164" s="64"/>
      <c r="S164" s="92"/>
      <c r="T164" s="71"/>
      <c r="U164" s="71"/>
      <c r="V164" s="71"/>
      <c r="W164" s="71"/>
      <c r="X164" s="71"/>
      <c r="Y164" s="71"/>
      <c r="Z164" s="71"/>
      <c r="AA164" s="71"/>
      <c r="AB164" s="71"/>
      <c r="AC164" s="71"/>
      <c r="AD164" s="71"/>
      <c r="AE164" s="71"/>
      <c r="AF164" s="71"/>
      <c r="AG164" s="71"/>
      <c r="AH164" s="71"/>
      <c r="AI164" s="71"/>
      <c r="AJ164" s="71"/>
      <c r="AK164" s="71"/>
      <c r="AL164" s="71"/>
    </row>
    <row r="165" spans="1:38" s="66" customFormat="1" ht="12" customHeight="1" x14ac:dyDescent="0.3">
      <c r="A165" s="71"/>
      <c r="B165" s="71"/>
      <c r="C165" s="160" t="s">
        <v>538</v>
      </c>
      <c r="D165" s="92"/>
      <c r="E165" s="92"/>
      <c r="F165" s="167"/>
      <c r="G165" s="167"/>
      <c r="H165" s="64"/>
      <c r="I165" s="167"/>
      <c r="J165" s="165"/>
      <c r="K165" s="165"/>
      <c r="L165" s="64"/>
      <c r="M165" s="164"/>
      <c r="N165" s="191"/>
      <c r="O165" s="191"/>
      <c r="P165" s="64"/>
      <c r="Q165" s="92"/>
      <c r="R165" s="64"/>
      <c r="S165" s="92"/>
      <c r="T165" s="71"/>
      <c r="U165" s="71"/>
      <c r="V165" s="71"/>
      <c r="W165" s="71"/>
      <c r="X165" s="71"/>
      <c r="Y165" s="71"/>
      <c r="Z165" s="71"/>
      <c r="AA165" s="71"/>
      <c r="AB165" s="71"/>
      <c r="AC165" s="71"/>
      <c r="AD165" s="71"/>
      <c r="AE165" s="71"/>
      <c r="AF165" s="71"/>
      <c r="AG165" s="71"/>
      <c r="AH165" s="71"/>
      <c r="AI165" s="71"/>
      <c r="AJ165" s="71"/>
      <c r="AK165" s="71"/>
      <c r="AL165" s="71"/>
    </row>
    <row r="166" spans="1:38" s="66" customFormat="1" ht="12" customHeight="1" x14ac:dyDescent="0.3">
      <c r="A166" s="71"/>
      <c r="B166" s="71"/>
      <c r="C166" s="160" t="s">
        <v>539</v>
      </c>
      <c r="D166" s="92"/>
      <c r="E166" s="92"/>
      <c r="F166" s="167"/>
      <c r="G166" s="167"/>
      <c r="H166" s="64"/>
      <c r="I166" s="167"/>
      <c r="J166" s="165"/>
      <c r="K166" s="165"/>
      <c r="L166" s="64"/>
      <c r="M166" s="164"/>
      <c r="N166" s="191"/>
      <c r="O166" s="191"/>
      <c r="P166" s="64"/>
      <c r="Q166" s="92"/>
      <c r="R166" s="64"/>
      <c r="S166" s="92"/>
      <c r="T166" s="71"/>
      <c r="U166" s="71"/>
      <c r="V166" s="71"/>
      <c r="W166" s="71"/>
      <c r="X166" s="71"/>
      <c r="Y166" s="71"/>
      <c r="Z166" s="71"/>
      <c r="AA166" s="71"/>
      <c r="AB166" s="71"/>
      <c r="AC166" s="71"/>
      <c r="AD166" s="71"/>
      <c r="AE166" s="71"/>
      <c r="AF166" s="71"/>
      <c r="AG166" s="71"/>
      <c r="AH166" s="71"/>
      <c r="AI166" s="71"/>
      <c r="AJ166" s="71"/>
      <c r="AK166" s="71"/>
      <c r="AL166" s="71"/>
    </row>
    <row r="167" spans="1:38" s="66" customFormat="1" ht="12" customHeight="1" x14ac:dyDescent="0.3">
      <c r="A167" s="71"/>
      <c r="B167" s="71"/>
      <c r="C167" s="160" t="s">
        <v>540</v>
      </c>
      <c r="D167" s="92"/>
      <c r="E167" s="92"/>
      <c r="F167" s="167"/>
      <c r="G167" s="167"/>
      <c r="H167" s="64"/>
      <c r="I167" s="167"/>
      <c r="J167" s="165"/>
      <c r="K167" s="165"/>
      <c r="L167" s="64"/>
      <c r="M167" s="164"/>
      <c r="N167" s="191"/>
      <c r="O167" s="191"/>
      <c r="P167" s="64"/>
      <c r="Q167" s="92"/>
      <c r="R167" s="64"/>
      <c r="S167" s="92"/>
      <c r="T167" s="71"/>
      <c r="U167" s="71"/>
      <c r="V167" s="71"/>
      <c r="W167" s="71"/>
      <c r="X167" s="71"/>
      <c r="Y167" s="71"/>
      <c r="Z167" s="71"/>
      <c r="AA167" s="71"/>
      <c r="AB167" s="71"/>
      <c r="AC167" s="71"/>
      <c r="AD167" s="71"/>
      <c r="AE167" s="71"/>
      <c r="AF167" s="71"/>
      <c r="AG167" s="71"/>
      <c r="AH167" s="71"/>
      <c r="AI167" s="71"/>
      <c r="AJ167" s="71"/>
      <c r="AK167" s="71"/>
      <c r="AL167" s="71"/>
    </row>
    <row r="168" spans="1:38" s="66" customFormat="1" ht="12" customHeight="1" x14ac:dyDescent="0.3">
      <c r="A168" s="71"/>
      <c r="B168" s="71"/>
      <c r="C168" s="160" t="s">
        <v>541</v>
      </c>
      <c r="D168" s="92"/>
      <c r="E168" s="92"/>
      <c r="F168" s="167"/>
      <c r="G168" s="167"/>
      <c r="H168" s="64"/>
      <c r="I168" s="167"/>
      <c r="J168" s="165"/>
      <c r="K168" s="165"/>
      <c r="L168" s="64"/>
      <c r="M168" s="164"/>
      <c r="N168" s="191"/>
      <c r="O168" s="191"/>
      <c r="P168" s="64"/>
      <c r="Q168" s="92"/>
      <c r="R168" s="64"/>
      <c r="S168" s="92"/>
      <c r="T168" s="71"/>
      <c r="U168" s="71"/>
      <c r="V168" s="71"/>
      <c r="W168" s="71"/>
      <c r="X168" s="71"/>
      <c r="Y168" s="71"/>
      <c r="Z168" s="71"/>
      <c r="AA168" s="71"/>
      <c r="AB168" s="71"/>
      <c r="AC168" s="71"/>
      <c r="AD168" s="71"/>
      <c r="AE168" s="71"/>
      <c r="AF168" s="71"/>
      <c r="AG168" s="71"/>
      <c r="AH168" s="71"/>
      <c r="AI168" s="71"/>
      <c r="AJ168" s="71"/>
      <c r="AK168" s="71"/>
      <c r="AL168" s="71"/>
    </row>
    <row r="169" spans="1:38" s="66" customFormat="1" ht="12" customHeight="1" x14ac:dyDescent="0.3">
      <c r="A169" s="71"/>
      <c r="B169" s="71"/>
      <c r="C169" s="160" t="s">
        <v>542</v>
      </c>
      <c r="D169" s="92"/>
      <c r="E169" s="92"/>
      <c r="F169" s="167"/>
      <c r="G169" s="167"/>
      <c r="H169" s="64"/>
      <c r="I169" s="167"/>
      <c r="J169" s="165"/>
      <c r="K169" s="165"/>
      <c r="L169" s="64"/>
      <c r="M169" s="164"/>
      <c r="N169" s="191"/>
      <c r="O169" s="191"/>
      <c r="P169" s="64"/>
      <c r="Q169" s="92"/>
      <c r="R169" s="64"/>
      <c r="S169" s="92"/>
      <c r="T169" s="71"/>
      <c r="U169" s="71"/>
      <c r="V169" s="71"/>
      <c r="W169" s="71"/>
      <c r="X169" s="71"/>
      <c r="Y169" s="71"/>
      <c r="Z169" s="71"/>
      <c r="AA169" s="71"/>
      <c r="AB169" s="71"/>
      <c r="AC169" s="71"/>
      <c r="AD169" s="71"/>
      <c r="AE169" s="71"/>
      <c r="AF169" s="71"/>
      <c r="AG169" s="71"/>
      <c r="AH169" s="71"/>
      <c r="AI169" s="71"/>
      <c r="AJ169" s="71"/>
      <c r="AK169" s="71"/>
      <c r="AL169" s="71"/>
    </row>
    <row r="170" spans="1:38" s="66" customFormat="1" ht="12" customHeight="1" x14ac:dyDescent="0.3">
      <c r="A170" s="71"/>
      <c r="B170" s="71"/>
      <c r="C170" s="160" t="s">
        <v>543</v>
      </c>
      <c r="D170" s="92"/>
      <c r="E170" s="92"/>
      <c r="F170" s="167"/>
      <c r="G170" s="167"/>
      <c r="H170" s="64"/>
      <c r="I170" s="167"/>
      <c r="J170" s="165"/>
      <c r="K170" s="165"/>
      <c r="L170" s="64"/>
      <c r="M170" s="164"/>
      <c r="N170" s="191"/>
      <c r="O170" s="191"/>
      <c r="P170" s="64"/>
      <c r="Q170" s="92"/>
      <c r="R170" s="64"/>
      <c r="S170" s="92"/>
      <c r="T170" s="71"/>
      <c r="U170" s="71"/>
      <c r="V170" s="71"/>
      <c r="W170" s="71"/>
      <c r="X170" s="71"/>
      <c r="Y170" s="71"/>
      <c r="Z170" s="71"/>
      <c r="AA170" s="71"/>
      <c r="AB170" s="71"/>
      <c r="AC170" s="71"/>
      <c r="AD170" s="71"/>
      <c r="AE170" s="71"/>
      <c r="AF170" s="71"/>
      <c r="AG170" s="71"/>
      <c r="AH170" s="71"/>
      <c r="AI170" s="71"/>
      <c r="AJ170" s="71"/>
      <c r="AK170" s="71"/>
      <c r="AL170" s="71"/>
    </row>
    <row r="171" spans="1:38" s="66" customFormat="1" ht="12" customHeight="1" x14ac:dyDescent="0.3">
      <c r="A171" s="71"/>
      <c r="B171" s="71"/>
      <c r="C171" s="160" t="s">
        <v>544</v>
      </c>
      <c r="D171" s="92"/>
      <c r="E171" s="92"/>
      <c r="F171" s="167"/>
      <c r="G171" s="167"/>
      <c r="H171" s="64"/>
      <c r="I171" s="167"/>
      <c r="J171" s="165"/>
      <c r="K171" s="165"/>
      <c r="L171" s="64"/>
      <c r="M171" s="164"/>
      <c r="N171" s="191"/>
      <c r="O171" s="191"/>
      <c r="P171" s="64"/>
      <c r="Q171" s="92"/>
      <c r="R171" s="64"/>
      <c r="S171" s="92"/>
      <c r="T171" s="71"/>
      <c r="U171" s="71"/>
      <c r="V171" s="71"/>
      <c r="W171" s="71"/>
      <c r="X171" s="71"/>
      <c r="Y171" s="71"/>
      <c r="Z171" s="71"/>
      <c r="AA171" s="71"/>
      <c r="AB171" s="71"/>
      <c r="AC171" s="71"/>
      <c r="AD171" s="71"/>
      <c r="AE171" s="71"/>
      <c r="AF171" s="71"/>
      <c r="AG171" s="71"/>
      <c r="AH171" s="71"/>
      <c r="AI171" s="71"/>
      <c r="AJ171" s="71"/>
      <c r="AK171" s="71"/>
      <c r="AL171" s="71"/>
    </row>
    <row r="172" spans="1:38" s="66" customFormat="1" ht="12" customHeight="1" x14ac:dyDescent="0.3">
      <c r="A172" s="71"/>
      <c r="B172" s="71"/>
      <c r="C172" s="160" t="s">
        <v>545</v>
      </c>
      <c r="D172" s="92"/>
      <c r="E172" s="92"/>
      <c r="F172" s="167"/>
      <c r="G172" s="167"/>
      <c r="H172" s="64"/>
      <c r="I172" s="167"/>
      <c r="J172" s="165"/>
      <c r="K172" s="165"/>
      <c r="L172" s="64"/>
      <c r="M172" s="164"/>
      <c r="N172" s="191"/>
      <c r="O172" s="191"/>
      <c r="P172" s="64"/>
      <c r="Q172" s="92"/>
      <c r="R172" s="64"/>
      <c r="S172" s="92"/>
      <c r="T172" s="71"/>
      <c r="U172" s="71"/>
      <c r="V172" s="71"/>
      <c r="W172" s="71"/>
      <c r="X172" s="71"/>
      <c r="Y172" s="71"/>
      <c r="Z172" s="71"/>
      <c r="AA172" s="71"/>
      <c r="AB172" s="71"/>
      <c r="AC172" s="71"/>
      <c r="AD172" s="71"/>
      <c r="AE172" s="71"/>
      <c r="AF172" s="71"/>
      <c r="AG172" s="71"/>
      <c r="AH172" s="71"/>
      <c r="AI172" s="71"/>
      <c r="AJ172" s="71"/>
      <c r="AK172" s="71"/>
      <c r="AL172" s="71"/>
    </row>
    <row r="173" spans="1:38" s="66" customFormat="1" ht="12" customHeight="1" x14ac:dyDescent="0.3">
      <c r="A173" s="71"/>
      <c r="B173" s="71"/>
      <c r="C173" s="160" t="s">
        <v>546</v>
      </c>
      <c r="D173" s="92"/>
      <c r="E173" s="92"/>
      <c r="F173" s="167"/>
      <c r="G173" s="167"/>
      <c r="H173" s="64"/>
      <c r="I173" s="167"/>
      <c r="J173" s="165"/>
      <c r="K173" s="165"/>
      <c r="L173" s="64"/>
      <c r="M173" s="164"/>
      <c r="N173" s="191"/>
      <c r="O173" s="191"/>
      <c r="P173" s="64"/>
      <c r="Q173" s="92"/>
      <c r="R173" s="64"/>
      <c r="S173" s="92"/>
      <c r="T173" s="71"/>
      <c r="U173" s="71"/>
      <c r="V173" s="71"/>
      <c r="W173" s="71"/>
      <c r="X173" s="71"/>
      <c r="Y173" s="71"/>
      <c r="Z173" s="71"/>
      <c r="AA173" s="71"/>
      <c r="AB173" s="71"/>
      <c r="AC173" s="71"/>
      <c r="AD173" s="71"/>
      <c r="AE173" s="71"/>
      <c r="AF173" s="71"/>
      <c r="AG173" s="71"/>
      <c r="AH173" s="71"/>
      <c r="AI173" s="71"/>
      <c r="AJ173" s="71"/>
      <c r="AK173" s="71"/>
      <c r="AL173" s="71"/>
    </row>
    <row r="174" spans="1:38" s="66" customFormat="1" ht="12" customHeight="1" x14ac:dyDescent="0.3">
      <c r="A174" s="71"/>
      <c r="B174" s="71"/>
      <c r="C174" s="160" t="s">
        <v>547</v>
      </c>
      <c r="D174" s="92"/>
      <c r="E174" s="92"/>
      <c r="F174" s="167"/>
      <c r="G174" s="167"/>
      <c r="H174" s="64"/>
      <c r="I174" s="167"/>
      <c r="J174" s="165"/>
      <c r="K174" s="165"/>
      <c r="L174" s="64"/>
      <c r="M174" s="164"/>
      <c r="N174" s="191"/>
      <c r="O174" s="191"/>
      <c r="P174" s="64"/>
      <c r="Q174" s="92"/>
      <c r="R174" s="64"/>
      <c r="S174" s="92"/>
      <c r="T174" s="71"/>
      <c r="U174" s="71"/>
      <c r="V174" s="71"/>
      <c r="W174" s="71"/>
      <c r="X174" s="71"/>
      <c r="Y174" s="71"/>
      <c r="Z174" s="71"/>
      <c r="AA174" s="71"/>
      <c r="AB174" s="71"/>
      <c r="AC174" s="71"/>
      <c r="AD174" s="71"/>
      <c r="AE174" s="71"/>
      <c r="AF174" s="71"/>
      <c r="AG174" s="71"/>
      <c r="AH174" s="71"/>
      <c r="AI174" s="71"/>
      <c r="AJ174" s="71"/>
      <c r="AK174" s="71"/>
      <c r="AL174" s="71"/>
    </row>
    <row r="175" spans="1:38" s="66" customFormat="1" ht="12" customHeight="1" x14ac:dyDescent="0.3">
      <c r="A175" s="71"/>
      <c r="B175" s="71"/>
      <c r="C175" s="160" t="s">
        <v>548</v>
      </c>
      <c r="D175" s="92"/>
      <c r="E175" s="92"/>
      <c r="F175" s="167"/>
      <c r="G175" s="167"/>
      <c r="H175" s="64"/>
      <c r="I175" s="167"/>
      <c r="J175" s="165"/>
      <c r="K175" s="165"/>
      <c r="L175" s="64"/>
      <c r="M175" s="164"/>
      <c r="N175" s="191"/>
      <c r="O175" s="191"/>
      <c r="P175" s="64"/>
      <c r="Q175" s="92"/>
      <c r="R175" s="64"/>
      <c r="S175" s="92"/>
      <c r="T175" s="71"/>
      <c r="U175" s="71"/>
      <c r="V175" s="71"/>
      <c r="W175" s="71"/>
      <c r="X175" s="71"/>
      <c r="Y175" s="71"/>
      <c r="Z175" s="71"/>
      <c r="AA175" s="71"/>
      <c r="AB175" s="71"/>
      <c r="AC175" s="71"/>
      <c r="AD175" s="71"/>
      <c r="AE175" s="71"/>
      <c r="AF175" s="71"/>
      <c r="AG175" s="71"/>
      <c r="AH175" s="71"/>
      <c r="AI175" s="71"/>
      <c r="AJ175" s="71"/>
      <c r="AK175" s="71"/>
      <c r="AL175" s="71"/>
    </row>
    <row r="176" spans="1:38" s="66" customFormat="1" ht="12" customHeight="1" x14ac:dyDescent="0.3">
      <c r="A176" s="71"/>
      <c r="B176" s="71"/>
      <c r="C176" s="160" t="s">
        <v>549</v>
      </c>
      <c r="D176" s="92"/>
      <c r="E176" s="92"/>
      <c r="F176" s="167"/>
      <c r="G176" s="167"/>
      <c r="H176" s="64"/>
      <c r="I176" s="167"/>
      <c r="J176" s="165"/>
      <c r="K176" s="165"/>
      <c r="L176" s="64"/>
      <c r="M176" s="164"/>
      <c r="N176" s="191"/>
      <c r="O176" s="191"/>
      <c r="P176" s="64"/>
      <c r="Q176" s="92"/>
      <c r="R176" s="64"/>
      <c r="S176" s="92"/>
      <c r="T176" s="71"/>
      <c r="U176" s="71"/>
      <c r="V176" s="71"/>
      <c r="W176" s="71"/>
      <c r="X176" s="71"/>
      <c r="Y176" s="71"/>
      <c r="Z176" s="71"/>
      <c r="AA176" s="71"/>
      <c r="AB176" s="71"/>
      <c r="AC176" s="71"/>
      <c r="AD176" s="71"/>
      <c r="AE176" s="71"/>
      <c r="AF176" s="71"/>
      <c r="AG176" s="71"/>
      <c r="AH176" s="71"/>
      <c r="AI176" s="71"/>
      <c r="AJ176" s="71"/>
      <c r="AK176" s="71"/>
      <c r="AL176" s="71"/>
    </row>
    <row r="177" spans="1:38" s="66" customFormat="1" ht="12" customHeight="1" x14ac:dyDescent="0.3">
      <c r="A177" s="71"/>
      <c r="B177" s="71"/>
      <c r="C177" s="160" t="s">
        <v>550</v>
      </c>
      <c r="D177" s="92"/>
      <c r="E177" s="92"/>
      <c r="F177" s="167"/>
      <c r="G177" s="167"/>
      <c r="H177" s="64"/>
      <c r="I177" s="167"/>
      <c r="J177" s="165"/>
      <c r="K177" s="165"/>
      <c r="L177" s="64"/>
      <c r="M177" s="164"/>
      <c r="N177" s="191"/>
      <c r="O177" s="191"/>
      <c r="P177" s="64"/>
      <c r="Q177" s="92"/>
      <c r="R177" s="64"/>
      <c r="S177" s="92"/>
      <c r="T177" s="71"/>
      <c r="U177" s="71"/>
      <c r="V177" s="71"/>
      <c r="W177" s="71"/>
      <c r="X177" s="71"/>
      <c r="Y177" s="71"/>
      <c r="Z177" s="71"/>
      <c r="AA177" s="71"/>
      <c r="AB177" s="71"/>
      <c r="AC177" s="71"/>
      <c r="AD177" s="71"/>
      <c r="AE177" s="71"/>
      <c r="AF177" s="71"/>
      <c r="AG177" s="71"/>
      <c r="AH177" s="71"/>
      <c r="AI177" s="71"/>
      <c r="AJ177" s="71"/>
      <c r="AK177" s="71"/>
      <c r="AL177" s="71"/>
    </row>
    <row r="178" spans="1:38" s="66" customFormat="1" ht="12" customHeight="1" x14ac:dyDescent="0.3">
      <c r="A178" s="71"/>
      <c r="B178" s="71"/>
      <c r="C178" s="160" t="s">
        <v>551</v>
      </c>
      <c r="D178" s="92"/>
      <c r="E178" s="92"/>
      <c r="F178" s="167"/>
      <c r="G178" s="167"/>
      <c r="H178" s="64"/>
      <c r="I178" s="167"/>
      <c r="J178" s="165"/>
      <c r="K178" s="165"/>
      <c r="L178" s="64"/>
      <c r="M178" s="164"/>
      <c r="N178" s="191"/>
      <c r="O178" s="191"/>
      <c r="P178" s="64"/>
      <c r="Q178" s="92"/>
      <c r="R178" s="64"/>
      <c r="S178" s="92"/>
      <c r="T178" s="71"/>
      <c r="U178" s="71"/>
      <c r="V178" s="71"/>
      <c r="W178" s="71"/>
      <c r="X178" s="71"/>
      <c r="Y178" s="71"/>
      <c r="Z178" s="71"/>
      <c r="AA178" s="71"/>
      <c r="AB178" s="71"/>
      <c r="AC178" s="71"/>
      <c r="AD178" s="71"/>
      <c r="AE178" s="71"/>
      <c r="AF178" s="71"/>
      <c r="AG178" s="71"/>
      <c r="AH178" s="71"/>
      <c r="AI178" s="71"/>
      <c r="AJ178" s="71"/>
      <c r="AK178" s="71"/>
      <c r="AL178" s="71"/>
    </row>
    <row r="179" spans="1:38" s="66" customFormat="1" ht="12" customHeight="1" x14ac:dyDescent="0.3">
      <c r="A179" s="71"/>
      <c r="B179" s="71"/>
      <c r="C179" s="160" t="s">
        <v>552</v>
      </c>
      <c r="D179" s="92"/>
      <c r="E179" s="92"/>
      <c r="F179" s="167"/>
      <c r="G179" s="167"/>
      <c r="H179" s="64"/>
      <c r="I179" s="167"/>
      <c r="J179" s="165"/>
      <c r="K179" s="165"/>
      <c r="L179" s="64"/>
      <c r="M179" s="164"/>
      <c r="N179" s="191"/>
      <c r="O179" s="191"/>
      <c r="P179" s="64"/>
      <c r="Q179" s="92"/>
      <c r="R179" s="64"/>
      <c r="S179" s="92"/>
      <c r="T179" s="71"/>
      <c r="U179" s="71"/>
      <c r="V179" s="71"/>
      <c r="W179" s="71"/>
      <c r="X179" s="71"/>
      <c r="Y179" s="71"/>
      <c r="Z179" s="71"/>
      <c r="AA179" s="71"/>
      <c r="AB179" s="71"/>
      <c r="AC179" s="71"/>
      <c r="AD179" s="71"/>
      <c r="AE179" s="71"/>
      <c r="AF179" s="71"/>
      <c r="AG179" s="71"/>
      <c r="AH179" s="71"/>
      <c r="AI179" s="71"/>
      <c r="AJ179" s="71"/>
      <c r="AK179" s="71"/>
      <c r="AL179" s="71"/>
    </row>
    <row r="180" spans="1:38" s="66" customFormat="1" ht="12" customHeight="1" x14ac:dyDescent="0.3">
      <c r="A180" s="71"/>
      <c r="B180" s="71"/>
      <c r="C180" s="160" t="s">
        <v>553</v>
      </c>
      <c r="D180" s="92"/>
      <c r="E180" s="92"/>
      <c r="F180" s="167"/>
      <c r="G180" s="167"/>
      <c r="H180" s="64"/>
      <c r="I180" s="167"/>
      <c r="J180" s="165"/>
      <c r="K180" s="165"/>
      <c r="L180" s="64"/>
      <c r="M180" s="164"/>
      <c r="N180" s="191"/>
      <c r="O180" s="191"/>
      <c r="P180" s="64"/>
      <c r="Q180" s="92"/>
      <c r="R180" s="64"/>
      <c r="S180" s="92"/>
      <c r="T180" s="71"/>
      <c r="U180" s="71"/>
      <c r="V180" s="71"/>
      <c r="W180" s="71"/>
      <c r="X180" s="71"/>
      <c r="Y180" s="71"/>
      <c r="Z180" s="71"/>
      <c r="AA180" s="71"/>
      <c r="AB180" s="71"/>
      <c r="AC180" s="71"/>
      <c r="AD180" s="71"/>
      <c r="AE180" s="71"/>
      <c r="AF180" s="71"/>
      <c r="AG180" s="71"/>
      <c r="AH180" s="71"/>
      <c r="AI180" s="71"/>
      <c r="AJ180" s="71"/>
      <c r="AK180" s="71"/>
      <c r="AL180" s="71"/>
    </row>
    <row r="181" spans="1:38" s="66" customFormat="1" ht="12" customHeight="1" x14ac:dyDescent="0.3">
      <c r="A181" s="71"/>
      <c r="B181" s="71"/>
      <c r="C181" s="160" t="s">
        <v>554</v>
      </c>
      <c r="D181" s="92"/>
      <c r="E181" s="92"/>
      <c r="F181" s="167"/>
      <c r="G181" s="167"/>
      <c r="H181" s="64"/>
      <c r="I181" s="167"/>
      <c r="J181" s="165"/>
      <c r="K181" s="165"/>
      <c r="L181" s="64"/>
      <c r="M181" s="164"/>
      <c r="N181" s="191"/>
      <c r="O181" s="191"/>
      <c r="P181" s="64"/>
      <c r="Q181" s="92"/>
      <c r="R181" s="64"/>
      <c r="S181" s="92"/>
      <c r="T181" s="71"/>
      <c r="U181" s="71"/>
      <c r="V181" s="71"/>
      <c r="W181" s="71"/>
      <c r="X181" s="71"/>
      <c r="Y181" s="71"/>
      <c r="Z181" s="71"/>
      <c r="AA181" s="71"/>
      <c r="AB181" s="71"/>
      <c r="AC181" s="71"/>
      <c r="AD181" s="71"/>
      <c r="AE181" s="71"/>
      <c r="AF181" s="71"/>
      <c r="AG181" s="71"/>
      <c r="AH181" s="71"/>
      <c r="AI181" s="71"/>
      <c r="AJ181" s="71"/>
      <c r="AK181" s="71"/>
      <c r="AL181" s="71"/>
    </row>
    <row r="182" spans="1:38" s="66" customFormat="1" ht="12" customHeight="1" x14ac:dyDescent="0.3">
      <c r="A182" s="71"/>
      <c r="B182" s="71"/>
      <c r="C182" s="160" t="s">
        <v>555</v>
      </c>
      <c r="D182" s="92"/>
      <c r="E182" s="92"/>
      <c r="F182" s="167"/>
      <c r="G182" s="167"/>
      <c r="H182" s="64"/>
      <c r="I182" s="167"/>
      <c r="J182" s="165"/>
      <c r="K182" s="165"/>
      <c r="L182" s="64"/>
      <c r="M182" s="164"/>
      <c r="N182" s="191"/>
      <c r="O182" s="191"/>
      <c r="P182" s="64"/>
      <c r="Q182" s="92"/>
      <c r="R182" s="64"/>
      <c r="S182" s="92"/>
      <c r="T182" s="71"/>
      <c r="U182" s="71"/>
      <c r="V182" s="71"/>
      <c r="W182" s="71"/>
      <c r="X182" s="71"/>
      <c r="Y182" s="71"/>
      <c r="Z182" s="71"/>
      <c r="AA182" s="71"/>
      <c r="AB182" s="71"/>
      <c r="AC182" s="71"/>
      <c r="AD182" s="71"/>
      <c r="AE182" s="71"/>
      <c r="AF182" s="71"/>
      <c r="AG182" s="71"/>
      <c r="AH182" s="71"/>
      <c r="AI182" s="71"/>
      <c r="AJ182" s="71"/>
      <c r="AK182" s="71"/>
      <c r="AL182" s="71"/>
    </row>
    <row r="183" spans="1:38" s="66" customFormat="1" ht="12" customHeight="1" x14ac:dyDescent="0.3">
      <c r="A183" s="71"/>
      <c r="B183" s="71"/>
      <c r="C183" s="160" t="s">
        <v>556</v>
      </c>
      <c r="D183" s="92"/>
      <c r="E183" s="92"/>
      <c r="F183" s="167"/>
      <c r="G183" s="167"/>
      <c r="H183" s="64"/>
      <c r="I183" s="167"/>
      <c r="J183" s="165"/>
      <c r="K183" s="165"/>
      <c r="L183" s="64"/>
      <c r="M183" s="164"/>
      <c r="N183" s="191"/>
      <c r="O183" s="191"/>
      <c r="P183" s="64"/>
      <c r="Q183" s="92"/>
      <c r="R183" s="64"/>
      <c r="S183" s="92"/>
      <c r="T183" s="71"/>
      <c r="U183" s="71"/>
      <c r="V183" s="71"/>
      <c r="W183" s="71"/>
      <c r="X183" s="71"/>
      <c r="Y183" s="71"/>
      <c r="Z183" s="71"/>
      <c r="AA183" s="71"/>
      <c r="AB183" s="71"/>
      <c r="AC183" s="71"/>
      <c r="AD183" s="71"/>
      <c r="AE183" s="71"/>
      <c r="AF183" s="71"/>
      <c r="AG183" s="71"/>
      <c r="AH183" s="71"/>
      <c r="AI183" s="71"/>
      <c r="AJ183" s="71"/>
      <c r="AK183" s="71"/>
      <c r="AL183" s="71"/>
    </row>
    <row r="184" spans="1:38" s="66" customFormat="1" ht="12" customHeight="1" x14ac:dyDescent="0.3">
      <c r="A184" s="71"/>
      <c r="B184" s="71"/>
      <c r="C184" s="160" t="s">
        <v>557</v>
      </c>
      <c r="D184" s="92"/>
      <c r="E184" s="92"/>
      <c r="F184" s="167"/>
      <c r="G184" s="167"/>
      <c r="H184" s="64"/>
      <c r="I184" s="167"/>
      <c r="J184" s="165"/>
      <c r="K184" s="165"/>
      <c r="L184" s="64"/>
      <c r="M184" s="164"/>
      <c r="N184" s="191"/>
      <c r="O184" s="191"/>
      <c r="P184" s="64"/>
      <c r="Q184" s="92"/>
      <c r="R184" s="64"/>
      <c r="S184" s="92"/>
      <c r="T184" s="71"/>
      <c r="U184" s="71"/>
      <c r="V184" s="71"/>
      <c r="W184" s="71"/>
      <c r="X184" s="71"/>
      <c r="Y184" s="71"/>
      <c r="Z184" s="71"/>
      <c r="AA184" s="71"/>
      <c r="AB184" s="71"/>
      <c r="AC184" s="71"/>
      <c r="AD184" s="71"/>
      <c r="AE184" s="71"/>
      <c r="AF184" s="71"/>
      <c r="AG184" s="71"/>
      <c r="AH184" s="71"/>
      <c r="AI184" s="71"/>
      <c r="AJ184" s="71"/>
      <c r="AK184" s="71"/>
      <c r="AL184" s="71"/>
    </row>
    <row r="185" spans="1:38" s="66" customFormat="1" ht="12" customHeight="1" x14ac:dyDescent="0.3">
      <c r="A185" s="71"/>
      <c r="B185" s="71"/>
      <c r="C185" s="160" t="s">
        <v>558</v>
      </c>
      <c r="D185" s="92"/>
      <c r="E185" s="92"/>
      <c r="F185" s="167"/>
      <c r="G185" s="167"/>
      <c r="H185" s="64"/>
      <c r="I185" s="167"/>
      <c r="J185" s="165"/>
      <c r="K185" s="165"/>
      <c r="L185" s="64"/>
      <c r="M185" s="164"/>
      <c r="N185" s="191"/>
      <c r="O185" s="191"/>
      <c r="P185" s="64"/>
      <c r="Q185" s="92"/>
      <c r="R185" s="64"/>
      <c r="S185" s="92"/>
      <c r="T185" s="71"/>
      <c r="U185" s="71"/>
      <c r="V185" s="71"/>
      <c r="W185" s="71"/>
      <c r="X185" s="71"/>
      <c r="Y185" s="71"/>
      <c r="Z185" s="71"/>
      <c r="AA185" s="71"/>
      <c r="AB185" s="71"/>
      <c r="AC185" s="71"/>
      <c r="AD185" s="71"/>
      <c r="AE185" s="71"/>
      <c r="AF185" s="71"/>
      <c r="AG185" s="71"/>
      <c r="AH185" s="71"/>
      <c r="AI185" s="71"/>
      <c r="AJ185" s="71"/>
      <c r="AK185" s="71"/>
      <c r="AL185" s="71"/>
    </row>
    <row r="186" spans="1:38" s="66" customFormat="1" ht="12" customHeight="1" x14ac:dyDescent="0.3">
      <c r="A186" s="71"/>
      <c r="B186" s="71"/>
      <c r="C186" s="160" t="s">
        <v>559</v>
      </c>
      <c r="D186" s="92"/>
      <c r="E186" s="92"/>
      <c r="F186" s="167"/>
      <c r="G186" s="167"/>
      <c r="H186" s="64"/>
      <c r="I186" s="167"/>
      <c r="J186" s="165"/>
      <c r="K186" s="165"/>
      <c r="L186" s="64"/>
      <c r="M186" s="164"/>
      <c r="N186" s="191"/>
      <c r="O186" s="191"/>
      <c r="P186" s="64"/>
      <c r="Q186" s="92"/>
      <c r="R186" s="64"/>
      <c r="S186" s="92"/>
      <c r="T186" s="71"/>
      <c r="U186" s="71"/>
      <c r="V186" s="71"/>
      <c r="W186" s="71"/>
      <c r="X186" s="71"/>
      <c r="Y186" s="71"/>
      <c r="Z186" s="71"/>
      <c r="AA186" s="71"/>
      <c r="AB186" s="71"/>
      <c r="AC186" s="71"/>
      <c r="AD186" s="71"/>
      <c r="AE186" s="71"/>
      <c r="AF186" s="71"/>
      <c r="AG186" s="71"/>
      <c r="AH186" s="71"/>
      <c r="AI186" s="71"/>
      <c r="AJ186" s="71"/>
      <c r="AK186" s="71"/>
      <c r="AL186" s="71"/>
    </row>
    <row r="187" spans="1:38" s="66" customFormat="1" ht="12" customHeight="1" x14ac:dyDescent="0.3">
      <c r="A187" s="71"/>
      <c r="B187" s="71"/>
      <c r="C187" s="160" t="s">
        <v>560</v>
      </c>
      <c r="D187" s="92"/>
      <c r="E187" s="92"/>
      <c r="F187" s="167"/>
      <c r="G187" s="167"/>
      <c r="H187" s="64"/>
      <c r="I187" s="167"/>
      <c r="J187" s="165"/>
      <c r="K187" s="165"/>
      <c r="L187" s="64"/>
      <c r="M187" s="164"/>
      <c r="N187" s="191"/>
      <c r="O187" s="191"/>
      <c r="P187" s="64"/>
      <c r="Q187" s="92"/>
      <c r="R187" s="64"/>
      <c r="S187" s="92"/>
      <c r="T187" s="71"/>
      <c r="U187" s="71"/>
      <c r="V187" s="71"/>
      <c r="W187" s="71"/>
      <c r="X187" s="71"/>
      <c r="Y187" s="71"/>
      <c r="Z187" s="71"/>
      <c r="AA187" s="71"/>
      <c r="AB187" s="71"/>
      <c r="AC187" s="71"/>
      <c r="AD187" s="71"/>
      <c r="AE187" s="71"/>
      <c r="AF187" s="71"/>
      <c r="AG187" s="71"/>
      <c r="AH187" s="71"/>
      <c r="AI187" s="71"/>
      <c r="AJ187" s="71"/>
      <c r="AK187" s="71"/>
      <c r="AL187" s="71"/>
    </row>
    <row r="188" spans="1:38" s="66" customFormat="1" ht="12" customHeight="1" x14ac:dyDescent="0.3">
      <c r="A188" s="71"/>
      <c r="B188" s="71"/>
      <c r="C188" s="160" t="s">
        <v>561</v>
      </c>
      <c r="D188" s="92"/>
      <c r="E188" s="92"/>
      <c r="F188" s="167"/>
      <c r="G188" s="167"/>
      <c r="H188" s="64"/>
      <c r="I188" s="167"/>
      <c r="J188" s="165"/>
      <c r="K188" s="165"/>
      <c r="L188" s="64"/>
      <c r="M188" s="164"/>
      <c r="N188" s="191"/>
      <c r="O188" s="191"/>
      <c r="P188" s="64"/>
      <c r="Q188" s="92"/>
      <c r="R188" s="64"/>
      <c r="S188" s="92"/>
      <c r="T188" s="71"/>
      <c r="U188" s="71"/>
      <c r="V188" s="71"/>
      <c r="W188" s="71"/>
      <c r="X188" s="71"/>
      <c r="Y188" s="71"/>
      <c r="Z188" s="71"/>
      <c r="AA188" s="71"/>
      <c r="AB188" s="71"/>
      <c r="AC188" s="71"/>
      <c r="AD188" s="71"/>
      <c r="AE188" s="71"/>
      <c r="AF188" s="71"/>
      <c r="AG188" s="71"/>
      <c r="AH188" s="71"/>
      <c r="AI188" s="71"/>
      <c r="AJ188" s="71"/>
      <c r="AK188" s="71"/>
      <c r="AL188" s="71"/>
    </row>
    <row r="189" spans="1:38" s="66" customFormat="1" ht="12" customHeight="1" x14ac:dyDescent="0.3">
      <c r="A189" s="71"/>
      <c r="B189" s="71"/>
      <c r="C189" s="160" t="s">
        <v>562</v>
      </c>
      <c r="D189" s="92"/>
      <c r="E189" s="92"/>
      <c r="F189" s="167"/>
      <c r="G189" s="167"/>
      <c r="H189" s="64"/>
      <c r="I189" s="167"/>
      <c r="J189" s="165"/>
      <c r="K189" s="165"/>
      <c r="L189" s="64"/>
      <c r="M189" s="164"/>
      <c r="N189" s="191"/>
      <c r="O189" s="191"/>
      <c r="P189" s="64"/>
      <c r="Q189" s="92"/>
      <c r="R189" s="64"/>
      <c r="S189" s="92"/>
      <c r="T189" s="71"/>
      <c r="U189" s="71"/>
      <c r="V189" s="71"/>
      <c r="W189" s="71"/>
      <c r="X189" s="71"/>
      <c r="Y189" s="71"/>
      <c r="Z189" s="71"/>
      <c r="AA189" s="71"/>
      <c r="AB189" s="71"/>
      <c r="AC189" s="71"/>
      <c r="AD189" s="71"/>
      <c r="AE189" s="71"/>
      <c r="AF189" s="71"/>
      <c r="AG189" s="71"/>
      <c r="AH189" s="71"/>
      <c r="AI189" s="71"/>
      <c r="AJ189" s="71"/>
      <c r="AK189" s="71"/>
      <c r="AL189" s="71"/>
    </row>
    <row r="190" spans="1:38" s="66" customFormat="1" ht="12" customHeight="1" x14ac:dyDescent="0.3">
      <c r="A190" s="71"/>
      <c r="B190" s="71"/>
      <c r="C190" s="160" t="s">
        <v>563</v>
      </c>
      <c r="D190" s="92"/>
      <c r="E190" s="92"/>
      <c r="F190" s="167"/>
      <c r="G190" s="167"/>
      <c r="H190" s="64"/>
      <c r="I190" s="167"/>
      <c r="J190" s="165"/>
      <c r="K190" s="165"/>
      <c r="L190" s="64"/>
      <c r="M190" s="164"/>
      <c r="N190" s="191"/>
      <c r="O190" s="191"/>
      <c r="P190" s="64"/>
      <c r="Q190" s="92"/>
      <c r="R190" s="64"/>
      <c r="S190" s="92"/>
      <c r="T190" s="71"/>
      <c r="U190" s="71"/>
      <c r="V190" s="71"/>
      <c r="W190" s="71"/>
      <c r="X190" s="71"/>
      <c r="Y190" s="71"/>
      <c r="Z190" s="71"/>
      <c r="AA190" s="71"/>
      <c r="AB190" s="71"/>
      <c r="AC190" s="71"/>
      <c r="AD190" s="71"/>
      <c r="AE190" s="71"/>
      <c r="AF190" s="71"/>
      <c r="AG190" s="71"/>
      <c r="AH190" s="71"/>
      <c r="AI190" s="71"/>
      <c r="AJ190" s="71"/>
      <c r="AK190" s="71"/>
      <c r="AL190" s="71"/>
    </row>
    <row r="191" spans="1:38" s="66" customFormat="1" ht="12" customHeight="1" x14ac:dyDescent="0.3">
      <c r="A191" s="71"/>
      <c r="B191" s="71"/>
      <c r="C191" s="160" t="s">
        <v>564</v>
      </c>
      <c r="D191" s="92"/>
      <c r="E191" s="92"/>
      <c r="F191" s="167"/>
      <c r="G191" s="167"/>
      <c r="H191" s="64"/>
      <c r="I191" s="167"/>
      <c r="J191" s="165"/>
      <c r="K191" s="165"/>
      <c r="L191" s="64"/>
      <c r="M191" s="164"/>
      <c r="N191" s="191"/>
      <c r="O191" s="191"/>
      <c r="P191" s="64"/>
      <c r="Q191" s="92"/>
      <c r="R191" s="64"/>
      <c r="S191" s="92"/>
      <c r="T191" s="71"/>
      <c r="U191" s="71"/>
      <c r="V191" s="71"/>
      <c r="W191" s="71"/>
      <c r="X191" s="71"/>
      <c r="Y191" s="71"/>
      <c r="Z191" s="71"/>
      <c r="AA191" s="71"/>
      <c r="AB191" s="71"/>
      <c r="AC191" s="71"/>
      <c r="AD191" s="71"/>
      <c r="AE191" s="71"/>
      <c r="AF191" s="71"/>
      <c r="AG191" s="71"/>
      <c r="AH191" s="71"/>
      <c r="AI191" s="71"/>
      <c r="AJ191" s="71"/>
      <c r="AK191" s="71"/>
      <c r="AL191" s="71"/>
    </row>
    <row r="192" spans="1:38" s="66" customFormat="1" ht="12" customHeight="1" x14ac:dyDescent="0.3">
      <c r="A192" s="71"/>
      <c r="B192" s="71"/>
      <c r="C192" s="160" t="s">
        <v>565</v>
      </c>
      <c r="D192" s="92"/>
      <c r="E192" s="92"/>
      <c r="F192" s="167"/>
      <c r="G192" s="167"/>
      <c r="H192" s="64"/>
      <c r="I192" s="167"/>
      <c r="J192" s="165"/>
      <c r="K192" s="165"/>
      <c r="L192" s="64"/>
      <c r="M192" s="164"/>
      <c r="N192" s="191"/>
      <c r="O192" s="191"/>
      <c r="P192" s="64"/>
      <c r="Q192" s="92"/>
      <c r="R192" s="64"/>
      <c r="S192" s="92"/>
      <c r="T192" s="71"/>
      <c r="U192" s="71"/>
      <c r="V192" s="71"/>
      <c r="W192" s="71"/>
      <c r="X192" s="71"/>
      <c r="Y192" s="71"/>
      <c r="Z192" s="71"/>
      <c r="AA192" s="71"/>
      <c r="AB192" s="71"/>
      <c r="AC192" s="71"/>
      <c r="AD192" s="71"/>
      <c r="AE192" s="71"/>
      <c r="AF192" s="71"/>
      <c r="AG192" s="71"/>
      <c r="AH192" s="71"/>
      <c r="AI192" s="71"/>
      <c r="AJ192" s="71"/>
      <c r="AK192" s="71"/>
      <c r="AL192" s="71"/>
    </row>
    <row r="193" spans="1:38" s="66" customFormat="1" ht="12" customHeight="1" x14ac:dyDescent="0.3">
      <c r="A193" s="71"/>
      <c r="B193" s="71"/>
      <c r="C193" s="160" t="s">
        <v>566</v>
      </c>
      <c r="D193" s="92"/>
      <c r="E193" s="92"/>
      <c r="F193" s="167"/>
      <c r="G193" s="167"/>
      <c r="H193" s="64"/>
      <c r="I193" s="167"/>
      <c r="J193" s="165"/>
      <c r="K193" s="165"/>
      <c r="L193" s="64"/>
      <c r="M193" s="164"/>
      <c r="N193" s="191"/>
      <c r="O193" s="191"/>
      <c r="P193" s="64"/>
      <c r="Q193" s="92"/>
      <c r="R193" s="64"/>
      <c r="S193" s="92"/>
      <c r="T193" s="71"/>
      <c r="U193" s="71"/>
      <c r="V193" s="71"/>
      <c r="W193" s="71"/>
      <c r="X193" s="71"/>
      <c r="Y193" s="71"/>
      <c r="Z193" s="71"/>
      <c r="AA193" s="71"/>
      <c r="AB193" s="71"/>
      <c r="AC193" s="71"/>
      <c r="AD193" s="71"/>
      <c r="AE193" s="71"/>
      <c r="AF193" s="71"/>
      <c r="AG193" s="71"/>
      <c r="AH193" s="71"/>
      <c r="AI193" s="71"/>
      <c r="AJ193" s="71"/>
      <c r="AK193" s="71"/>
      <c r="AL193" s="71"/>
    </row>
    <row r="194" spans="1:38" s="66" customFormat="1" ht="12" customHeight="1" x14ac:dyDescent="0.3">
      <c r="A194" s="71"/>
      <c r="B194" s="71"/>
      <c r="C194" s="160" t="s">
        <v>567</v>
      </c>
      <c r="D194" s="92"/>
      <c r="E194" s="92"/>
      <c r="F194" s="167"/>
      <c r="G194" s="167"/>
      <c r="H194" s="64"/>
      <c r="I194" s="167"/>
      <c r="J194" s="165"/>
      <c r="K194" s="165"/>
      <c r="L194" s="64"/>
      <c r="M194" s="164"/>
      <c r="N194" s="191"/>
      <c r="O194" s="191"/>
      <c r="P194" s="64"/>
      <c r="Q194" s="92"/>
      <c r="R194" s="64"/>
      <c r="S194" s="92"/>
      <c r="T194" s="71"/>
      <c r="U194" s="71"/>
      <c r="V194" s="71"/>
      <c r="W194" s="71"/>
      <c r="X194" s="71"/>
      <c r="Y194" s="71"/>
      <c r="Z194" s="71"/>
      <c r="AA194" s="71"/>
      <c r="AB194" s="71"/>
      <c r="AC194" s="71"/>
      <c r="AD194" s="71"/>
      <c r="AE194" s="71"/>
      <c r="AF194" s="71"/>
      <c r="AG194" s="71"/>
      <c r="AH194" s="71"/>
      <c r="AI194" s="71"/>
      <c r="AJ194" s="71"/>
      <c r="AK194" s="71"/>
      <c r="AL194" s="71"/>
    </row>
    <row r="195" spans="1:38" s="66" customFormat="1" ht="12" customHeight="1" x14ac:dyDescent="0.3">
      <c r="A195" s="71"/>
      <c r="B195" s="71"/>
      <c r="C195" s="160" t="s">
        <v>568</v>
      </c>
      <c r="D195" s="92"/>
      <c r="E195" s="92"/>
      <c r="F195" s="167"/>
      <c r="G195" s="167"/>
      <c r="H195" s="64"/>
      <c r="I195" s="167"/>
      <c r="J195" s="165"/>
      <c r="K195" s="165"/>
      <c r="L195" s="64"/>
      <c r="M195" s="164"/>
      <c r="N195" s="191"/>
      <c r="O195" s="191"/>
      <c r="P195" s="64"/>
      <c r="Q195" s="92"/>
      <c r="R195" s="64"/>
      <c r="S195" s="92"/>
      <c r="T195" s="71"/>
      <c r="U195" s="71"/>
      <c r="V195" s="71"/>
      <c r="W195" s="71"/>
      <c r="X195" s="71"/>
      <c r="Y195" s="71"/>
      <c r="Z195" s="71"/>
      <c r="AA195" s="71"/>
      <c r="AB195" s="71"/>
      <c r="AC195" s="71"/>
      <c r="AD195" s="71"/>
      <c r="AE195" s="71"/>
      <c r="AF195" s="71"/>
      <c r="AG195" s="71"/>
      <c r="AH195" s="71"/>
      <c r="AI195" s="71"/>
      <c r="AJ195" s="71"/>
      <c r="AK195" s="71"/>
      <c r="AL195" s="71"/>
    </row>
    <row r="196" spans="1:38" s="66" customFormat="1" ht="12" customHeight="1" x14ac:dyDescent="0.3">
      <c r="A196" s="71"/>
      <c r="B196" s="71"/>
      <c r="C196" s="160" t="s">
        <v>569</v>
      </c>
      <c r="D196" s="92"/>
      <c r="E196" s="92"/>
      <c r="F196" s="167"/>
      <c r="G196" s="167"/>
      <c r="H196" s="64"/>
      <c r="I196" s="167"/>
      <c r="J196" s="165"/>
      <c r="K196" s="165"/>
      <c r="L196" s="64"/>
      <c r="M196" s="164"/>
      <c r="N196" s="191"/>
      <c r="O196" s="191"/>
      <c r="P196" s="64"/>
      <c r="Q196" s="92"/>
      <c r="R196" s="64"/>
      <c r="S196" s="92"/>
      <c r="T196" s="71"/>
      <c r="U196" s="71"/>
      <c r="V196" s="71"/>
      <c r="W196" s="71"/>
      <c r="X196" s="71"/>
      <c r="Y196" s="71"/>
      <c r="Z196" s="71"/>
      <c r="AA196" s="71"/>
      <c r="AB196" s="71"/>
      <c r="AC196" s="71"/>
      <c r="AD196" s="71"/>
      <c r="AE196" s="71"/>
      <c r="AF196" s="71"/>
      <c r="AG196" s="71"/>
      <c r="AH196" s="71"/>
      <c r="AI196" s="71"/>
      <c r="AJ196" s="71"/>
      <c r="AK196" s="71"/>
      <c r="AL196" s="71"/>
    </row>
    <row r="197" spans="1:38" s="66" customFormat="1" ht="12" customHeight="1" x14ac:dyDescent="0.3">
      <c r="A197" s="71"/>
      <c r="B197" s="71"/>
      <c r="C197" s="160" t="s">
        <v>570</v>
      </c>
      <c r="D197" s="92"/>
      <c r="E197" s="92"/>
      <c r="F197" s="167"/>
      <c r="G197" s="167"/>
      <c r="H197" s="64"/>
      <c r="I197" s="167"/>
      <c r="J197" s="165"/>
      <c r="K197" s="165"/>
      <c r="L197" s="64"/>
      <c r="M197" s="164"/>
      <c r="N197" s="191"/>
      <c r="O197" s="191"/>
      <c r="P197" s="64"/>
      <c r="Q197" s="92"/>
      <c r="R197" s="64"/>
      <c r="S197" s="92"/>
      <c r="T197" s="71"/>
      <c r="U197" s="71"/>
      <c r="V197" s="71"/>
      <c r="W197" s="71"/>
      <c r="X197" s="71"/>
      <c r="Y197" s="71"/>
      <c r="Z197" s="71"/>
      <c r="AA197" s="71"/>
      <c r="AB197" s="71"/>
      <c r="AC197" s="71"/>
      <c r="AD197" s="71"/>
      <c r="AE197" s="71"/>
      <c r="AF197" s="71"/>
      <c r="AG197" s="71"/>
      <c r="AH197" s="71"/>
      <c r="AI197" s="71"/>
      <c r="AJ197" s="71"/>
      <c r="AK197" s="71"/>
      <c r="AL197" s="71"/>
    </row>
    <row r="198" spans="1:38" s="66" customFormat="1" ht="12" customHeight="1" x14ac:dyDescent="0.3">
      <c r="A198" s="71"/>
      <c r="B198" s="71"/>
      <c r="C198" s="160" t="s">
        <v>571</v>
      </c>
      <c r="D198" s="92"/>
      <c r="E198" s="92"/>
      <c r="F198" s="167"/>
      <c r="G198" s="167"/>
      <c r="H198" s="64"/>
      <c r="I198" s="167"/>
      <c r="J198" s="165"/>
      <c r="K198" s="165"/>
      <c r="L198" s="64"/>
      <c r="M198" s="164"/>
      <c r="N198" s="191"/>
      <c r="O198" s="191"/>
      <c r="P198" s="64"/>
      <c r="Q198" s="92"/>
      <c r="R198" s="64"/>
      <c r="S198" s="92"/>
      <c r="T198" s="71"/>
      <c r="U198" s="71"/>
      <c r="V198" s="71"/>
      <c r="W198" s="71"/>
      <c r="X198" s="71"/>
      <c r="Y198" s="71"/>
      <c r="Z198" s="71"/>
      <c r="AA198" s="71"/>
      <c r="AB198" s="71"/>
      <c r="AC198" s="71"/>
      <c r="AD198" s="71"/>
      <c r="AE198" s="71"/>
      <c r="AF198" s="71"/>
      <c r="AG198" s="71"/>
      <c r="AH198" s="71"/>
      <c r="AI198" s="71"/>
      <c r="AJ198" s="71"/>
      <c r="AK198" s="71"/>
      <c r="AL198" s="71"/>
    </row>
    <row r="199" spans="1:38" s="66" customFormat="1" ht="12" customHeight="1" x14ac:dyDescent="0.3">
      <c r="A199" s="71"/>
      <c r="B199" s="71"/>
      <c r="C199" s="160" t="s">
        <v>572</v>
      </c>
      <c r="D199" s="92"/>
      <c r="E199" s="92"/>
      <c r="F199" s="167"/>
      <c r="G199" s="167"/>
      <c r="H199" s="64"/>
      <c r="I199" s="167"/>
      <c r="J199" s="165"/>
      <c r="K199" s="165"/>
      <c r="L199" s="64"/>
      <c r="M199" s="164"/>
      <c r="N199" s="191"/>
      <c r="O199" s="191"/>
      <c r="P199" s="64"/>
      <c r="Q199" s="92"/>
      <c r="R199" s="64"/>
      <c r="S199" s="92"/>
      <c r="T199" s="71"/>
      <c r="U199" s="71"/>
      <c r="V199" s="71"/>
      <c r="W199" s="71"/>
      <c r="X199" s="71"/>
      <c r="Y199" s="71"/>
      <c r="Z199" s="71"/>
      <c r="AA199" s="71"/>
      <c r="AB199" s="71"/>
      <c r="AC199" s="71"/>
      <c r="AD199" s="71"/>
      <c r="AE199" s="71"/>
      <c r="AF199" s="71"/>
      <c r="AG199" s="71"/>
      <c r="AH199" s="71"/>
      <c r="AI199" s="71"/>
      <c r="AJ199" s="71"/>
      <c r="AK199" s="71"/>
      <c r="AL199" s="71"/>
    </row>
    <row r="200" spans="1:38" s="66" customFormat="1" ht="12" customHeight="1" x14ac:dyDescent="0.3">
      <c r="A200" s="71"/>
      <c r="B200" s="71"/>
      <c r="C200" s="160" t="s">
        <v>573</v>
      </c>
      <c r="D200" s="92"/>
      <c r="E200" s="92"/>
      <c r="F200" s="167"/>
      <c r="G200" s="167"/>
      <c r="H200" s="64"/>
      <c r="I200" s="167"/>
      <c r="J200" s="165"/>
      <c r="K200" s="165"/>
      <c r="L200" s="64"/>
      <c r="M200" s="164"/>
      <c r="N200" s="191"/>
      <c r="O200" s="191"/>
      <c r="P200" s="64"/>
      <c r="Q200" s="92"/>
      <c r="R200" s="64"/>
      <c r="S200" s="92"/>
      <c r="T200" s="71"/>
      <c r="U200" s="71"/>
      <c r="V200" s="71"/>
      <c r="W200" s="71"/>
      <c r="X200" s="71"/>
      <c r="Y200" s="71"/>
      <c r="Z200" s="71"/>
      <c r="AA200" s="71"/>
      <c r="AB200" s="71"/>
      <c r="AC200" s="71"/>
      <c r="AD200" s="71"/>
      <c r="AE200" s="71"/>
      <c r="AF200" s="71"/>
      <c r="AG200" s="71"/>
      <c r="AH200" s="71"/>
      <c r="AI200" s="71"/>
      <c r="AJ200" s="71"/>
      <c r="AK200" s="71"/>
      <c r="AL200" s="71"/>
    </row>
    <row r="201" spans="1:38" s="66" customFormat="1" ht="12" customHeight="1" x14ac:dyDescent="0.3">
      <c r="A201" s="71"/>
      <c r="B201" s="71"/>
      <c r="C201" s="160" t="s">
        <v>574</v>
      </c>
      <c r="D201" s="92"/>
      <c r="E201" s="92"/>
      <c r="F201" s="167"/>
      <c r="G201" s="167"/>
      <c r="H201" s="64"/>
      <c r="I201" s="167"/>
      <c r="J201" s="165"/>
      <c r="K201" s="165"/>
      <c r="L201" s="64"/>
      <c r="M201" s="164"/>
      <c r="N201" s="191"/>
      <c r="O201" s="191"/>
      <c r="P201" s="64"/>
      <c r="Q201" s="92"/>
      <c r="R201" s="64"/>
      <c r="S201" s="92"/>
      <c r="T201" s="71"/>
      <c r="U201" s="71"/>
      <c r="V201" s="71"/>
      <c r="W201" s="71"/>
      <c r="X201" s="71"/>
      <c r="Y201" s="71"/>
      <c r="Z201" s="71"/>
      <c r="AA201" s="71"/>
      <c r="AB201" s="71"/>
      <c r="AC201" s="71"/>
      <c r="AD201" s="71"/>
      <c r="AE201" s="71"/>
      <c r="AF201" s="71"/>
      <c r="AG201" s="71"/>
      <c r="AH201" s="71"/>
      <c r="AI201" s="71"/>
      <c r="AJ201" s="71"/>
      <c r="AK201" s="71"/>
      <c r="AL201" s="71"/>
    </row>
    <row r="202" spans="1:38" s="66" customFormat="1" ht="12" customHeight="1" x14ac:dyDescent="0.3">
      <c r="A202" s="71"/>
      <c r="B202" s="71"/>
      <c r="C202" s="160" t="s">
        <v>575</v>
      </c>
      <c r="D202" s="92"/>
      <c r="E202" s="92"/>
      <c r="F202" s="167"/>
      <c r="G202" s="167"/>
      <c r="H202" s="64"/>
      <c r="I202" s="167"/>
      <c r="J202" s="165"/>
      <c r="K202" s="165"/>
      <c r="L202" s="64"/>
      <c r="M202" s="164"/>
      <c r="N202" s="191"/>
      <c r="O202" s="191"/>
      <c r="P202" s="64"/>
      <c r="Q202" s="92"/>
      <c r="R202" s="64"/>
      <c r="S202" s="92"/>
      <c r="T202" s="71"/>
      <c r="U202" s="71"/>
      <c r="V202" s="71"/>
      <c r="W202" s="71"/>
      <c r="X202" s="71"/>
      <c r="Y202" s="71"/>
      <c r="Z202" s="71"/>
      <c r="AA202" s="71"/>
      <c r="AB202" s="71"/>
      <c r="AC202" s="71"/>
      <c r="AD202" s="71"/>
      <c r="AE202" s="71"/>
      <c r="AF202" s="71"/>
      <c r="AG202" s="71"/>
      <c r="AH202" s="71"/>
      <c r="AI202" s="71"/>
      <c r="AJ202" s="71"/>
      <c r="AK202" s="71"/>
      <c r="AL202" s="71"/>
    </row>
    <row r="203" spans="1:38" s="66" customFormat="1" ht="12" customHeight="1" x14ac:dyDescent="0.3">
      <c r="A203" s="71"/>
      <c r="B203" s="71"/>
      <c r="C203" s="160" t="s">
        <v>576</v>
      </c>
      <c r="D203" s="92"/>
      <c r="E203" s="92"/>
      <c r="F203" s="167"/>
      <c r="G203" s="167"/>
      <c r="H203" s="64"/>
      <c r="I203" s="167"/>
      <c r="J203" s="165"/>
      <c r="K203" s="165"/>
      <c r="L203" s="64"/>
      <c r="M203" s="164"/>
      <c r="N203" s="191"/>
      <c r="O203" s="191"/>
      <c r="P203" s="64"/>
      <c r="Q203" s="92"/>
      <c r="R203" s="64"/>
      <c r="S203" s="92"/>
      <c r="T203" s="71"/>
      <c r="U203" s="71"/>
      <c r="V203" s="71"/>
      <c r="W203" s="71"/>
      <c r="X203" s="71"/>
      <c r="Y203" s="71"/>
      <c r="Z203" s="71"/>
      <c r="AA203" s="71"/>
      <c r="AB203" s="71"/>
      <c r="AC203" s="71"/>
      <c r="AD203" s="71"/>
      <c r="AE203" s="71"/>
      <c r="AF203" s="71"/>
      <c r="AG203" s="71"/>
      <c r="AH203" s="71"/>
      <c r="AI203" s="71"/>
      <c r="AJ203" s="71"/>
      <c r="AK203" s="71"/>
      <c r="AL203" s="71"/>
    </row>
    <row r="204" spans="1:38" s="66" customFormat="1" ht="12" customHeight="1" x14ac:dyDescent="0.3">
      <c r="A204" s="71"/>
      <c r="B204" s="71"/>
      <c r="C204" s="160" t="s">
        <v>577</v>
      </c>
      <c r="D204" s="92"/>
      <c r="E204" s="92"/>
      <c r="F204" s="167"/>
      <c r="G204" s="167"/>
      <c r="H204" s="64"/>
      <c r="I204" s="167"/>
      <c r="J204" s="165"/>
      <c r="K204" s="165"/>
      <c r="L204" s="64"/>
      <c r="M204" s="164"/>
      <c r="N204" s="191"/>
      <c r="O204" s="191"/>
      <c r="P204" s="64"/>
      <c r="Q204" s="92"/>
      <c r="R204" s="64"/>
      <c r="S204" s="92"/>
      <c r="T204" s="71"/>
      <c r="U204" s="71"/>
      <c r="V204" s="71"/>
      <c r="W204" s="71"/>
      <c r="X204" s="71"/>
      <c r="Y204" s="71"/>
      <c r="Z204" s="71"/>
      <c r="AA204" s="71"/>
      <c r="AB204" s="71"/>
      <c r="AC204" s="71"/>
      <c r="AD204" s="71"/>
      <c r="AE204" s="71"/>
      <c r="AF204" s="71"/>
      <c r="AG204" s="71"/>
      <c r="AH204" s="71"/>
      <c r="AI204" s="71"/>
      <c r="AJ204" s="71"/>
      <c r="AK204" s="71"/>
      <c r="AL204" s="71"/>
    </row>
    <row r="205" spans="1:38" s="66" customFormat="1" ht="12" customHeight="1" x14ac:dyDescent="0.3">
      <c r="A205" s="71"/>
      <c r="B205" s="71"/>
      <c r="C205" s="160" t="s">
        <v>578</v>
      </c>
      <c r="D205" s="92"/>
      <c r="E205" s="92"/>
      <c r="F205" s="167"/>
      <c r="G205" s="167"/>
      <c r="H205" s="64"/>
      <c r="I205" s="167"/>
      <c r="J205" s="165"/>
      <c r="K205" s="165"/>
      <c r="L205" s="64"/>
      <c r="M205" s="164"/>
      <c r="N205" s="191"/>
      <c r="O205" s="191"/>
      <c r="P205" s="64"/>
      <c r="Q205" s="92"/>
      <c r="R205" s="64"/>
      <c r="S205" s="92"/>
      <c r="T205" s="71"/>
      <c r="U205" s="71"/>
      <c r="V205" s="71"/>
      <c r="W205" s="71"/>
      <c r="X205" s="71"/>
      <c r="Y205" s="71"/>
      <c r="Z205" s="71"/>
      <c r="AA205" s="71"/>
      <c r="AB205" s="71"/>
      <c r="AC205" s="71"/>
      <c r="AD205" s="71"/>
      <c r="AE205" s="71"/>
      <c r="AF205" s="71"/>
      <c r="AG205" s="71"/>
      <c r="AH205" s="71"/>
      <c r="AI205" s="71"/>
      <c r="AJ205" s="71"/>
      <c r="AK205" s="71"/>
      <c r="AL205" s="71"/>
    </row>
    <row r="206" spans="1:38" s="66" customFormat="1" ht="12" customHeight="1" x14ac:dyDescent="0.3">
      <c r="A206" s="71"/>
      <c r="B206" s="71"/>
      <c r="C206" s="160" t="s">
        <v>579</v>
      </c>
      <c r="D206" s="92"/>
      <c r="E206" s="92"/>
      <c r="F206" s="167"/>
      <c r="G206" s="167"/>
      <c r="H206" s="64"/>
      <c r="I206" s="167"/>
      <c r="J206" s="165"/>
      <c r="K206" s="165"/>
      <c r="L206" s="64"/>
      <c r="M206" s="164"/>
      <c r="N206" s="191"/>
      <c r="O206" s="191"/>
      <c r="P206" s="64"/>
      <c r="Q206" s="92"/>
      <c r="R206" s="64"/>
      <c r="S206" s="92"/>
      <c r="T206" s="71"/>
      <c r="U206" s="71"/>
      <c r="V206" s="71"/>
      <c r="W206" s="71"/>
      <c r="X206" s="71"/>
      <c r="Y206" s="71"/>
      <c r="Z206" s="71"/>
      <c r="AA206" s="71"/>
      <c r="AB206" s="71"/>
      <c r="AC206" s="71"/>
      <c r="AD206" s="71"/>
      <c r="AE206" s="71"/>
      <c r="AF206" s="71"/>
      <c r="AG206" s="71"/>
      <c r="AH206" s="71"/>
      <c r="AI206" s="71"/>
      <c r="AJ206" s="71"/>
      <c r="AK206" s="71"/>
      <c r="AL206" s="71"/>
    </row>
    <row r="207" spans="1:38" s="66" customFormat="1" ht="12" customHeight="1" x14ac:dyDescent="0.3">
      <c r="A207" s="71"/>
      <c r="B207" s="71"/>
      <c r="C207" s="160" t="s">
        <v>580</v>
      </c>
      <c r="D207" s="92"/>
      <c r="E207" s="92"/>
      <c r="F207" s="167"/>
      <c r="G207" s="167"/>
      <c r="H207" s="64"/>
      <c r="I207" s="167"/>
      <c r="J207" s="165"/>
      <c r="K207" s="165"/>
      <c r="L207" s="64"/>
      <c r="M207" s="164"/>
      <c r="N207" s="191"/>
      <c r="O207" s="191"/>
      <c r="P207" s="64"/>
      <c r="Q207" s="92"/>
      <c r="R207" s="64"/>
      <c r="S207" s="92"/>
      <c r="T207" s="71"/>
      <c r="U207" s="71"/>
      <c r="V207" s="71"/>
      <c r="W207" s="71"/>
      <c r="X207" s="71"/>
      <c r="Y207" s="71"/>
      <c r="Z207" s="71"/>
      <c r="AA207" s="71"/>
      <c r="AB207" s="71"/>
      <c r="AC207" s="71"/>
      <c r="AD207" s="71"/>
      <c r="AE207" s="71"/>
      <c r="AF207" s="71"/>
      <c r="AG207" s="71"/>
      <c r="AH207" s="71"/>
      <c r="AI207" s="71"/>
      <c r="AJ207" s="71"/>
      <c r="AK207" s="71"/>
      <c r="AL207" s="71"/>
    </row>
    <row r="208" spans="1:38" s="66" customFormat="1" ht="12" customHeight="1" x14ac:dyDescent="0.3">
      <c r="A208" s="71"/>
      <c r="B208" s="71"/>
      <c r="C208" s="160" t="s">
        <v>581</v>
      </c>
      <c r="D208" s="92"/>
      <c r="E208" s="92"/>
      <c r="F208" s="167"/>
      <c r="G208" s="167"/>
      <c r="H208" s="64"/>
      <c r="I208" s="167"/>
      <c r="J208" s="165"/>
      <c r="K208" s="165"/>
      <c r="L208" s="64"/>
      <c r="M208" s="164"/>
      <c r="N208" s="191"/>
      <c r="O208" s="191"/>
      <c r="P208" s="64"/>
      <c r="Q208" s="92"/>
      <c r="R208" s="64"/>
      <c r="S208" s="92"/>
      <c r="T208" s="71"/>
      <c r="U208" s="71"/>
      <c r="V208" s="71"/>
      <c r="W208" s="71"/>
      <c r="X208" s="71"/>
      <c r="Y208" s="71"/>
      <c r="Z208" s="71"/>
      <c r="AA208" s="71"/>
      <c r="AB208" s="71"/>
      <c r="AC208" s="71"/>
      <c r="AD208" s="71"/>
      <c r="AE208" s="71"/>
      <c r="AF208" s="71"/>
      <c r="AG208" s="71"/>
      <c r="AH208" s="71"/>
      <c r="AI208" s="71"/>
      <c r="AJ208" s="71"/>
      <c r="AK208" s="71"/>
      <c r="AL208" s="71"/>
    </row>
    <row r="209" spans="1:38" s="66" customFormat="1" ht="12" customHeight="1" x14ac:dyDescent="0.3">
      <c r="A209" s="71"/>
      <c r="B209" s="71"/>
      <c r="C209" s="160" t="s">
        <v>11</v>
      </c>
      <c r="D209" s="92"/>
      <c r="E209" s="92"/>
      <c r="F209" s="167"/>
      <c r="G209" s="167"/>
      <c r="H209" s="64"/>
      <c r="I209" s="167"/>
      <c r="J209" s="165"/>
      <c r="K209" s="165"/>
      <c r="L209" s="64"/>
      <c r="M209" s="164"/>
      <c r="N209" s="191"/>
      <c r="O209" s="191"/>
      <c r="P209" s="64"/>
      <c r="Q209" s="92"/>
      <c r="R209" s="64"/>
      <c r="S209" s="92"/>
      <c r="T209" s="71"/>
      <c r="U209" s="71"/>
      <c r="V209" s="71"/>
      <c r="W209" s="71"/>
      <c r="X209" s="71"/>
      <c r="Y209" s="71"/>
      <c r="Z209" s="71"/>
      <c r="AA209" s="71"/>
      <c r="AB209" s="71"/>
      <c r="AC209" s="71"/>
      <c r="AD209" s="71"/>
      <c r="AE209" s="71"/>
      <c r="AF209" s="71"/>
      <c r="AG209" s="71"/>
      <c r="AH209" s="71"/>
      <c r="AI209" s="71"/>
      <c r="AJ209" s="71"/>
      <c r="AK209" s="71"/>
      <c r="AL209" s="71"/>
    </row>
    <row r="210" spans="1:38" s="66" customFormat="1" ht="12" customHeight="1" x14ac:dyDescent="0.3">
      <c r="A210" s="71"/>
      <c r="B210" s="71"/>
      <c r="C210" s="160" t="s">
        <v>11</v>
      </c>
      <c r="D210" s="92"/>
      <c r="E210" s="92"/>
      <c r="F210" s="167"/>
      <c r="G210" s="167"/>
      <c r="H210" s="64"/>
      <c r="I210" s="167"/>
      <c r="J210" s="165"/>
      <c r="K210" s="165"/>
      <c r="L210" s="64"/>
      <c r="M210" s="164"/>
      <c r="N210" s="191"/>
      <c r="O210" s="191"/>
      <c r="P210" s="64"/>
      <c r="Q210" s="92"/>
      <c r="R210" s="64"/>
      <c r="S210" s="92"/>
      <c r="T210" s="71"/>
      <c r="U210" s="71"/>
      <c r="V210" s="71"/>
      <c r="W210" s="71"/>
      <c r="X210" s="71"/>
      <c r="Y210" s="71"/>
      <c r="Z210" s="71"/>
      <c r="AA210" s="71"/>
      <c r="AB210" s="71"/>
      <c r="AC210" s="71"/>
      <c r="AD210" s="71"/>
      <c r="AE210" s="71"/>
      <c r="AF210" s="71"/>
      <c r="AG210" s="71"/>
      <c r="AH210" s="71"/>
      <c r="AI210" s="71"/>
      <c r="AJ210" s="71"/>
      <c r="AK210" s="71"/>
      <c r="AL210" s="71"/>
    </row>
    <row r="211" spans="1:38" s="66" customFormat="1" ht="12" customHeight="1" x14ac:dyDescent="0.3">
      <c r="A211" s="71"/>
      <c r="B211" s="71"/>
      <c r="C211" s="160" t="s">
        <v>11</v>
      </c>
      <c r="D211" s="92"/>
      <c r="E211" s="92"/>
      <c r="F211" s="167"/>
      <c r="G211" s="167"/>
      <c r="H211" s="64"/>
      <c r="I211" s="167"/>
      <c r="J211" s="165"/>
      <c r="K211" s="165"/>
      <c r="L211" s="64"/>
      <c r="M211" s="164"/>
      <c r="N211" s="191"/>
      <c r="O211" s="191"/>
      <c r="P211" s="64"/>
      <c r="Q211" s="92"/>
      <c r="R211" s="64"/>
      <c r="S211" s="92"/>
      <c r="T211" s="71"/>
      <c r="U211" s="71"/>
      <c r="V211" s="71"/>
      <c r="W211" s="71"/>
      <c r="X211" s="71"/>
      <c r="Y211" s="71"/>
      <c r="Z211" s="71"/>
      <c r="AA211" s="71"/>
      <c r="AB211" s="71"/>
      <c r="AC211" s="71"/>
      <c r="AD211" s="71"/>
      <c r="AE211" s="71"/>
      <c r="AF211" s="71"/>
      <c r="AG211" s="71"/>
      <c r="AH211" s="71"/>
      <c r="AI211" s="71"/>
      <c r="AJ211" s="71"/>
      <c r="AK211" s="71"/>
      <c r="AL211" s="71"/>
    </row>
    <row r="212" spans="1:38" s="66" customFormat="1" ht="12" customHeight="1" x14ac:dyDescent="0.3">
      <c r="A212" s="71"/>
      <c r="B212" s="71"/>
      <c r="C212" s="160" t="s">
        <v>11</v>
      </c>
      <c r="D212" s="92"/>
      <c r="E212" s="92"/>
      <c r="F212" s="167"/>
      <c r="G212" s="167"/>
      <c r="H212" s="64"/>
      <c r="I212" s="167"/>
      <c r="J212" s="165"/>
      <c r="K212" s="165"/>
      <c r="L212" s="64"/>
      <c r="M212" s="164"/>
      <c r="N212" s="191"/>
      <c r="O212" s="191"/>
      <c r="P212" s="64"/>
      <c r="Q212" s="92"/>
      <c r="R212" s="64"/>
      <c r="S212" s="92"/>
      <c r="T212" s="71"/>
      <c r="U212" s="71"/>
      <c r="V212" s="71"/>
      <c r="W212" s="71"/>
      <c r="X212" s="71"/>
      <c r="Y212" s="71"/>
      <c r="Z212" s="71"/>
      <c r="AA212" s="71"/>
      <c r="AB212" s="71"/>
      <c r="AC212" s="71"/>
      <c r="AD212" s="71"/>
      <c r="AE212" s="71"/>
      <c r="AF212" s="71"/>
      <c r="AG212" s="71"/>
      <c r="AH212" s="71"/>
      <c r="AI212" s="71"/>
      <c r="AJ212" s="71"/>
      <c r="AK212" s="71"/>
      <c r="AL212" s="71"/>
    </row>
    <row r="213" spans="1:38" s="66" customFormat="1" ht="12" customHeight="1" x14ac:dyDescent="0.3">
      <c r="A213" s="71"/>
      <c r="B213" s="71"/>
      <c r="C213" s="160" t="s">
        <v>11</v>
      </c>
      <c r="D213" s="92"/>
      <c r="E213" s="92"/>
      <c r="F213" s="167"/>
      <c r="G213" s="167"/>
      <c r="H213" s="64"/>
      <c r="I213" s="167"/>
      <c r="J213" s="165"/>
      <c r="K213" s="165"/>
      <c r="L213" s="64"/>
      <c r="M213" s="164"/>
      <c r="N213" s="191"/>
      <c r="O213" s="191"/>
      <c r="P213" s="64"/>
      <c r="Q213" s="92"/>
      <c r="R213" s="64"/>
      <c r="S213" s="92"/>
      <c r="T213" s="71"/>
      <c r="U213" s="71"/>
      <c r="V213" s="71"/>
      <c r="W213" s="71"/>
      <c r="X213" s="71"/>
      <c r="Y213" s="71"/>
      <c r="Z213" s="71"/>
      <c r="AA213" s="71"/>
      <c r="AB213" s="71"/>
      <c r="AC213" s="71"/>
      <c r="AD213" s="71"/>
      <c r="AE213" s="71"/>
      <c r="AF213" s="71"/>
      <c r="AG213" s="71"/>
      <c r="AH213" s="71"/>
      <c r="AI213" s="71"/>
      <c r="AJ213" s="71"/>
      <c r="AK213" s="71"/>
      <c r="AL213" s="71"/>
    </row>
    <row r="214" spans="1:38" s="66" customFormat="1" ht="12" customHeight="1" x14ac:dyDescent="0.3">
      <c r="A214" s="71"/>
      <c r="B214" s="71"/>
      <c r="C214" s="160" t="s">
        <v>11</v>
      </c>
      <c r="D214" s="92"/>
      <c r="E214" s="92"/>
      <c r="F214" s="167"/>
      <c r="G214" s="167"/>
      <c r="H214" s="64"/>
      <c r="I214" s="167"/>
      <c r="J214" s="165"/>
      <c r="K214" s="165"/>
      <c r="L214" s="64"/>
      <c r="M214" s="164"/>
      <c r="N214" s="191"/>
      <c r="O214" s="191"/>
      <c r="P214" s="64"/>
      <c r="Q214" s="92"/>
      <c r="R214" s="64"/>
      <c r="S214" s="92"/>
      <c r="T214" s="71"/>
      <c r="U214" s="71"/>
      <c r="V214" s="71"/>
      <c r="W214" s="71"/>
      <c r="X214" s="71"/>
      <c r="Y214" s="71"/>
      <c r="Z214" s="71"/>
      <c r="AA214" s="71"/>
      <c r="AB214" s="71"/>
      <c r="AC214" s="71"/>
      <c r="AD214" s="71"/>
      <c r="AE214" s="71"/>
      <c r="AF214" s="71"/>
      <c r="AG214" s="71"/>
      <c r="AH214" s="71"/>
      <c r="AI214" s="71"/>
      <c r="AJ214" s="71"/>
      <c r="AK214" s="71"/>
      <c r="AL214" s="71"/>
    </row>
    <row r="215" spans="1:38" s="66" customFormat="1" ht="12" customHeight="1" x14ac:dyDescent="0.3">
      <c r="A215" s="71"/>
      <c r="B215" s="71"/>
      <c r="C215" s="160" t="s">
        <v>11</v>
      </c>
      <c r="D215" s="92"/>
      <c r="E215" s="92"/>
      <c r="F215" s="167"/>
      <c r="G215" s="167"/>
      <c r="H215" s="64"/>
      <c r="I215" s="167"/>
      <c r="J215" s="165"/>
      <c r="K215" s="165"/>
      <c r="L215" s="64"/>
      <c r="M215" s="164"/>
      <c r="N215" s="191"/>
      <c r="O215" s="191"/>
      <c r="P215" s="64"/>
      <c r="Q215" s="92"/>
      <c r="R215" s="64"/>
      <c r="S215" s="92"/>
      <c r="T215" s="71"/>
      <c r="U215" s="71"/>
      <c r="V215" s="71"/>
      <c r="W215" s="71"/>
      <c r="X215" s="71"/>
      <c r="Y215" s="71"/>
      <c r="Z215" s="71"/>
      <c r="AA215" s="71"/>
      <c r="AB215" s="71"/>
      <c r="AC215" s="71"/>
      <c r="AD215" s="71"/>
      <c r="AE215" s="71"/>
      <c r="AF215" s="71"/>
      <c r="AG215" s="71"/>
      <c r="AH215" s="71"/>
      <c r="AI215" s="71"/>
      <c r="AJ215" s="71"/>
      <c r="AK215" s="71"/>
      <c r="AL215" s="71"/>
    </row>
    <row r="216" spans="1:38" s="66" customFormat="1" ht="12" customHeight="1" x14ac:dyDescent="0.3">
      <c r="A216" s="71"/>
      <c r="B216" s="71"/>
      <c r="C216" s="160" t="s">
        <v>11</v>
      </c>
      <c r="D216" s="92"/>
      <c r="E216" s="92"/>
      <c r="F216" s="167"/>
      <c r="G216" s="167"/>
      <c r="H216" s="64"/>
      <c r="I216" s="167"/>
      <c r="J216" s="165"/>
      <c r="K216" s="165"/>
      <c r="L216" s="64"/>
      <c r="M216" s="164"/>
      <c r="N216" s="191"/>
      <c r="O216" s="191"/>
      <c r="P216" s="64"/>
      <c r="Q216" s="92"/>
      <c r="R216" s="64"/>
      <c r="S216" s="92"/>
      <c r="T216" s="71"/>
      <c r="U216" s="71"/>
      <c r="V216" s="71"/>
      <c r="W216" s="71"/>
      <c r="X216" s="71"/>
      <c r="Y216" s="71"/>
      <c r="Z216" s="71"/>
      <c r="AA216" s="71"/>
      <c r="AB216" s="71"/>
      <c r="AC216" s="71"/>
      <c r="AD216" s="71"/>
      <c r="AE216" s="71"/>
      <c r="AF216" s="71"/>
      <c r="AG216" s="71"/>
      <c r="AH216" s="71"/>
      <c r="AI216" s="71"/>
      <c r="AJ216" s="71"/>
      <c r="AK216" s="71"/>
      <c r="AL216" s="71"/>
    </row>
    <row r="217" spans="1:38" s="66" customFormat="1" ht="12" customHeight="1" x14ac:dyDescent="0.3">
      <c r="A217" s="71"/>
      <c r="B217" s="71"/>
      <c r="C217" s="160" t="s">
        <v>11</v>
      </c>
      <c r="D217" s="92"/>
      <c r="E217" s="92"/>
      <c r="F217" s="167"/>
      <c r="G217" s="167"/>
      <c r="H217" s="64"/>
      <c r="I217" s="167"/>
      <c r="J217" s="165"/>
      <c r="K217" s="165"/>
      <c r="L217" s="64"/>
      <c r="M217" s="164"/>
      <c r="N217" s="191"/>
      <c r="O217" s="191"/>
      <c r="P217" s="64"/>
      <c r="Q217" s="92"/>
      <c r="R217" s="64"/>
      <c r="S217" s="92"/>
      <c r="T217" s="71"/>
      <c r="U217" s="71"/>
      <c r="V217" s="71"/>
      <c r="W217" s="71"/>
      <c r="X217" s="71"/>
      <c r="Y217" s="71"/>
      <c r="Z217" s="71"/>
      <c r="AA217" s="71"/>
      <c r="AB217" s="71"/>
      <c r="AC217" s="71"/>
      <c r="AD217" s="71"/>
      <c r="AE217" s="71"/>
      <c r="AF217" s="71"/>
      <c r="AG217" s="71"/>
      <c r="AH217" s="71"/>
      <c r="AI217" s="71"/>
      <c r="AJ217" s="71"/>
      <c r="AK217" s="71"/>
      <c r="AL217" s="71"/>
    </row>
    <row r="218" spans="1:38" s="66" customFormat="1" ht="12" customHeight="1" x14ac:dyDescent="0.3">
      <c r="A218" s="71"/>
      <c r="B218" s="71"/>
      <c r="C218" s="160" t="s">
        <v>11</v>
      </c>
      <c r="D218" s="92"/>
      <c r="E218" s="92"/>
      <c r="F218" s="167"/>
      <c r="G218" s="167"/>
      <c r="H218" s="64"/>
      <c r="I218" s="167"/>
      <c r="J218" s="165"/>
      <c r="K218" s="165"/>
      <c r="L218" s="64"/>
      <c r="M218" s="164"/>
      <c r="N218" s="191"/>
      <c r="O218" s="191"/>
      <c r="P218" s="64"/>
      <c r="Q218" s="92"/>
      <c r="R218" s="64"/>
      <c r="S218" s="92"/>
      <c r="T218" s="71"/>
      <c r="U218" s="71"/>
      <c r="V218" s="71"/>
      <c r="W218" s="71"/>
      <c r="X218" s="71"/>
      <c r="Y218" s="71"/>
      <c r="Z218" s="71"/>
      <c r="AA218" s="71"/>
      <c r="AB218" s="71"/>
      <c r="AC218" s="71"/>
      <c r="AD218" s="71"/>
      <c r="AE218" s="71"/>
      <c r="AF218" s="71"/>
      <c r="AG218" s="71"/>
      <c r="AH218" s="71"/>
      <c r="AI218" s="71"/>
      <c r="AJ218" s="71"/>
      <c r="AK218" s="71"/>
      <c r="AL218" s="71"/>
    </row>
    <row r="219" spans="1:38" s="66" customFormat="1" ht="12" customHeight="1" x14ac:dyDescent="0.3">
      <c r="A219" s="71"/>
      <c r="B219" s="71"/>
      <c r="C219" s="160" t="s">
        <v>11</v>
      </c>
      <c r="D219" s="92"/>
      <c r="E219" s="92"/>
      <c r="F219" s="167"/>
      <c r="G219" s="167"/>
      <c r="H219" s="64"/>
      <c r="I219" s="167"/>
      <c r="J219" s="165"/>
      <c r="K219" s="165"/>
      <c r="L219" s="64"/>
      <c r="M219" s="164"/>
      <c r="N219" s="191"/>
      <c r="O219" s="191"/>
      <c r="P219" s="64"/>
      <c r="Q219" s="92"/>
      <c r="R219" s="64"/>
      <c r="S219" s="92"/>
      <c r="T219" s="71"/>
      <c r="U219" s="71"/>
      <c r="V219" s="71"/>
      <c r="W219" s="71"/>
      <c r="X219" s="71"/>
      <c r="Y219" s="71"/>
      <c r="Z219" s="71"/>
      <c r="AA219" s="71"/>
      <c r="AB219" s="71"/>
      <c r="AC219" s="71"/>
      <c r="AD219" s="71"/>
      <c r="AE219" s="71"/>
      <c r="AF219" s="71"/>
      <c r="AG219" s="71"/>
      <c r="AH219" s="71"/>
      <c r="AI219" s="71"/>
      <c r="AJ219" s="71"/>
      <c r="AK219" s="71"/>
      <c r="AL219" s="71"/>
    </row>
    <row r="220" spans="1:38" s="66" customFormat="1" ht="12" customHeight="1" x14ac:dyDescent="0.3">
      <c r="A220" s="71"/>
      <c r="B220" s="71"/>
      <c r="C220" s="160" t="s">
        <v>11</v>
      </c>
      <c r="D220" s="92"/>
      <c r="E220" s="92"/>
      <c r="F220" s="167"/>
      <c r="G220" s="167"/>
      <c r="H220" s="64"/>
      <c r="I220" s="167"/>
      <c r="J220" s="165"/>
      <c r="K220" s="165"/>
      <c r="L220" s="64"/>
      <c r="M220" s="164"/>
      <c r="N220" s="191"/>
      <c r="O220" s="191"/>
      <c r="P220" s="64"/>
      <c r="Q220" s="92"/>
      <c r="R220" s="64"/>
      <c r="S220" s="92"/>
      <c r="T220" s="71"/>
      <c r="U220" s="71"/>
      <c r="V220" s="71"/>
      <c r="W220" s="71"/>
      <c r="X220" s="71"/>
      <c r="Y220" s="71"/>
      <c r="Z220" s="71"/>
      <c r="AA220" s="71"/>
      <c r="AB220" s="71"/>
      <c r="AC220" s="71"/>
      <c r="AD220" s="71"/>
      <c r="AE220" s="71"/>
      <c r="AF220" s="71"/>
      <c r="AG220" s="71"/>
      <c r="AH220" s="71"/>
      <c r="AI220" s="71"/>
      <c r="AJ220" s="71"/>
      <c r="AK220" s="71"/>
      <c r="AL220" s="71"/>
    </row>
    <row r="221" spans="1:38" s="66" customFormat="1" ht="12" customHeight="1" x14ac:dyDescent="0.3">
      <c r="A221" s="71"/>
      <c r="B221" s="71"/>
      <c r="C221" s="160" t="s">
        <v>11</v>
      </c>
      <c r="D221" s="92"/>
      <c r="E221" s="92"/>
      <c r="F221" s="167"/>
      <c r="G221" s="167"/>
      <c r="H221" s="64"/>
      <c r="I221" s="167"/>
      <c r="J221" s="165"/>
      <c r="K221" s="165"/>
      <c r="L221" s="64"/>
      <c r="M221" s="164"/>
      <c r="N221" s="191"/>
      <c r="O221" s="191"/>
      <c r="P221" s="64"/>
      <c r="Q221" s="92"/>
      <c r="R221" s="64"/>
      <c r="S221" s="92"/>
      <c r="T221" s="71"/>
      <c r="U221" s="71"/>
      <c r="V221" s="71"/>
      <c r="W221" s="71"/>
      <c r="X221" s="71"/>
      <c r="Y221" s="71"/>
      <c r="Z221" s="71"/>
      <c r="AA221" s="71"/>
      <c r="AB221" s="71"/>
      <c r="AC221" s="71"/>
      <c r="AD221" s="71"/>
      <c r="AE221" s="71"/>
      <c r="AF221" s="71"/>
      <c r="AG221" s="71"/>
      <c r="AH221" s="71"/>
      <c r="AI221" s="71"/>
      <c r="AJ221" s="71"/>
      <c r="AK221" s="71"/>
      <c r="AL221" s="71"/>
    </row>
    <row r="222" spans="1:38" s="66" customFormat="1" ht="12" customHeight="1" x14ac:dyDescent="0.3">
      <c r="A222" s="71"/>
      <c r="B222" s="71"/>
      <c r="C222" s="160" t="s">
        <v>11</v>
      </c>
      <c r="D222" s="92"/>
      <c r="E222" s="92"/>
      <c r="F222" s="167"/>
      <c r="G222" s="167"/>
      <c r="H222" s="64"/>
      <c r="I222" s="167"/>
      <c r="J222" s="165"/>
      <c r="K222" s="165"/>
      <c r="L222" s="64"/>
      <c r="M222" s="164"/>
      <c r="N222" s="191"/>
      <c r="O222" s="191"/>
      <c r="P222" s="64"/>
      <c r="Q222" s="92"/>
      <c r="R222" s="64"/>
      <c r="S222" s="92"/>
      <c r="T222" s="71"/>
      <c r="U222" s="71"/>
      <c r="V222" s="71"/>
      <c r="W222" s="71"/>
      <c r="X222" s="71"/>
      <c r="Y222" s="71"/>
      <c r="Z222" s="71"/>
      <c r="AA222" s="71"/>
      <c r="AB222" s="71"/>
      <c r="AC222" s="71"/>
      <c r="AD222" s="71"/>
      <c r="AE222" s="71"/>
      <c r="AF222" s="71"/>
      <c r="AG222" s="71"/>
      <c r="AH222" s="71"/>
      <c r="AI222" s="71"/>
      <c r="AJ222" s="71"/>
      <c r="AK222" s="71"/>
      <c r="AL222" s="71"/>
    </row>
    <row r="223" spans="1:38" s="66" customFormat="1" ht="12" customHeight="1" x14ac:dyDescent="0.3">
      <c r="A223" s="71"/>
      <c r="B223" s="71"/>
      <c r="C223" s="160" t="s">
        <v>11</v>
      </c>
      <c r="D223" s="92"/>
      <c r="E223" s="92"/>
      <c r="F223" s="167"/>
      <c r="G223" s="167"/>
      <c r="H223" s="64"/>
      <c r="I223" s="167"/>
      <c r="J223" s="165"/>
      <c r="K223" s="165"/>
      <c r="L223" s="64"/>
      <c r="M223" s="164"/>
      <c r="N223" s="191"/>
      <c r="O223" s="191"/>
      <c r="P223" s="64"/>
      <c r="Q223" s="92"/>
      <c r="R223" s="64"/>
      <c r="S223" s="92"/>
      <c r="T223" s="71"/>
      <c r="U223" s="71"/>
      <c r="V223" s="71"/>
      <c r="W223" s="71"/>
      <c r="X223" s="71"/>
      <c r="Y223" s="71"/>
      <c r="Z223" s="71"/>
      <c r="AA223" s="71"/>
      <c r="AB223" s="71"/>
      <c r="AC223" s="71"/>
      <c r="AD223" s="71"/>
      <c r="AE223" s="71"/>
      <c r="AF223" s="71"/>
      <c r="AG223" s="71"/>
      <c r="AH223" s="71"/>
      <c r="AI223" s="71"/>
      <c r="AJ223" s="71"/>
      <c r="AK223" s="71"/>
      <c r="AL223" s="71"/>
    </row>
    <row r="224" spans="1:38" s="66" customFormat="1" ht="12" customHeight="1" x14ac:dyDescent="0.3">
      <c r="A224" s="71"/>
      <c r="B224" s="71"/>
      <c r="C224" s="160" t="s">
        <v>11</v>
      </c>
      <c r="D224" s="92"/>
      <c r="E224" s="92"/>
      <c r="F224" s="167"/>
      <c r="G224" s="167"/>
      <c r="H224" s="64"/>
      <c r="I224" s="167"/>
      <c r="J224" s="165"/>
      <c r="K224" s="165"/>
      <c r="L224" s="64"/>
      <c r="M224" s="164"/>
      <c r="N224" s="191"/>
      <c r="O224" s="191"/>
      <c r="P224" s="64"/>
      <c r="Q224" s="92"/>
      <c r="R224" s="64"/>
      <c r="S224" s="92"/>
      <c r="T224" s="71"/>
      <c r="U224" s="71"/>
      <c r="V224" s="71"/>
      <c r="W224" s="71"/>
      <c r="X224" s="71"/>
      <c r="Y224" s="71"/>
      <c r="Z224" s="71"/>
      <c r="AA224" s="71"/>
      <c r="AB224" s="71"/>
      <c r="AC224" s="71"/>
      <c r="AD224" s="71"/>
      <c r="AE224" s="71"/>
      <c r="AF224" s="71"/>
      <c r="AG224" s="71"/>
      <c r="AH224" s="71"/>
      <c r="AI224" s="71"/>
      <c r="AJ224" s="71"/>
      <c r="AK224" s="71"/>
      <c r="AL224" s="71"/>
    </row>
    <row r="225" spans="1:38" s="66" customFormat="1" ht="12" customHeight="1" x14ac:dyDescent="0.3">
      <c r="A225" s="71"/>
      <c r="B225" s="71"/>
      <c r="C225" s="160" t="s">
        <v>11</v>
      </c>
      <c r="D225" s="92"/>
      <c r="E225" s="92"/>
      <c r="F225" s="167"/>
      <c r="G225" s="167"/>
      <c r="H225" s="64"/>
      <c r="I225" s="167"/>
      <c r="J225" s="165"/>
      <c r="K225" s="165"/>
      <c r="L225" s="64"/>
      <c r="M225" s="164"/>
      <c r="N225" s="191"/>
      <c r="O225" s="191"/>
      <c r="P225" s="64"/>
      <c r="Q225" s="92"/>
      <c r="R225" s="64"/>
      <c r="S225" s="92"/>
      <c r="T225" s="71"/>
      <c r="U225" s="71"/>
      <c r="V225" s="71"/>
      <c r="W225" s="71"/>
      <c r="X225" s="71"/>
      <c r="Y225" s="71"/>
      <c r="Z225" s="71"/>
      <c r="AA225" s="71"/>
      <c r="AB225" s="71"/>
      <c r="AC225" s="71"/>
      <c r="AD225" s="71"/>
      <c r="AE225" s="71"/>
      <c r="AF225" s="71"/>
      <c r="AG225" s="71"/>
      <c r="AH225" s="71"/>
      <c r="AI225" s="71"/>
      <c r="AJ225" s="71"/>
      <c r="AK225" s="71"/>
      <c r="AL225" s="71"/>
    </row>
    <row r="226" spans="1:38" s="66" customFormat="1" ht="12" customHeight="1" x14ac:dyDescent="0.3">
      <c r="A226" s="71"/>
      <c r="B226" s="71"/>
      <c r="C226" s="160" t="s">
        <v>11</v>
      </c>
      <c r="D226" s="92"/>
      <c r="E226" s="92"/>
      <c r="F226" s="167"/>
      <c r="G226" s="167"/>
      <c r="H226" s="64"/>
      <c r="I226" s="167"/>
      <c r="J226" s="165"/>
      <c r="K226" s="165"/>
      <c r="L226" s="64"/>
      <c r="M226" s="164"/>
      <c r="N226" s="191"/>
      <c r="O226" s="191"/>
      <c r="P226" s="64"/>
      <c r="Q226" s="92"/>
      <c r="R226" s="64"/>
      <c r="S226" s="92"/>
      <c r="T226" s="71"/>
      <c r="U226" s="71"/>
      <c r="V226" s="71"/>
      <c r="W226" s="71"/>
      <c r="X226" s="71"/>
      <c r="Y226" s="71"/>
      <c r="Z226" s="71"/>
      <c r="AA226" s="71"/>
      <c r="AB226" s="71"/>
      <c r="AC226" s="71"/>
      <c r="AD226" s="71"/>
      <c r="AE226" s="71"/>
      <c r="AF226" s="71"/>
      <c r="AG226" s="71"/>
      <c r="AH226" s="71"/>
      <c r="AI226" s="71"/>
      <c r="AJ226" s="71"/>
      <c r="AK226" s="71"/>
      <c r="AL226" s="71"/>
    </row>
    <row r="227" spans="1:38" s="66" customFormat="1" ht="12" customHeight="1" x14ac:dyDescent="0.3">
      <c r="A227" s="71"/>
      <c r="B227" s="71"/>
      <c r="C227" s="160" t="s">
        <v>11</v>
      </c>
      <c r="D227" s="92"/>
      <c r="E227" s="92"/>
      <c r="F227" s="167"/>
      <c r="G227" s="167"/>
      <c r="H227" s="64"/>
      <c r="I227" s="167"/>
      <c r="J227" s="165"/>
      <c r="K227" s="165"/>
      <c r="L227" s="64"/>
      <c r="M227" s="164"/>
      <c r="N227" s="191"/>
      <c r="O227" s="191"/>
      <c r="P227" s="64"/>
      <c r="Q227" s="92"/>
      <c r="R227" s="64"/>
      <c r="S227" s="92"/>
      <c r="T227" s="71"/>
      <c r="U227" s="71"/>
      <c r="V227" s="71"/>
      <c r="W227" s="71"/>
      <c r="X227" s="71"/>
      <c r="Y227" s="71"/>
      <c r="Z227" s="71"/>
      <c r="AA227" s="71"/>
      <c r="AB227" s="71"/>
      <c r="AC227" s="71"/>
      <c r="AD227" s="71"/>
      <c r="AE227" s="71"/>
      <c r="AF227" s="71"/>
      <c r="AG227" s="71"/>
      <c r="AH227" s="71"/>
      <c r="AI227" s="71"/>
      <c r="AJ227" s="71"/>
      <c r="AK227" s="71"/>
      <c r="AL227" s="71"/>
    </row>
    <row r="228" spans="1:38" s="66" customFormat="1" ht="12" customHeight="1" x14ac:dyDescent="0.3">
      <c r="A228" s="71"/>
      <c r="B228" s="71"/>
      <c r="C228" s="160" t="s">
        <v>11</v>
      </c>
      <c r="D228" s="92"/>
      <c r="E228" s="92"/>
      <c r="F228" s="167"/>
      <c r="G228" s="167"/>
      <c r="H228" s="64"/>
      <c r="I228" s="167"/>
      <c r="J228" s="165"/>
      <c r="K228" s="165"/>
      <c r="L228" s="64"/>
      <c r="M228" s="164"/>
      <c r="N228" s="191"/>
      <c r="O228" s="191"/>
      <c r="P228" s="64"/>
      <c r="Q228" s="92"/>
      <c r="R228" s="64"/>
      <c r="S228" s="92"/>
      <c r="T228" s="71"/>
      <c r="U228" s="71"/>
      <c r="V228" s="71"/>
      <c r="W228" s="71"/>
      <c r="X228" s="71"/>
      <c r="Y228" s="71"/>
      <c r="Z228" s="71"/>
      <c r="AA228" s="71"/>
      <c r="AB228" s="71"/>
      <c r="AC228" s="71"/>
      <c r="AD228" s="71"/>
      <c r="AE228" s="71"/>
      <c r="AF228" s="71"/>
      <c r="AG228" s="71"/>
      <c r="AH228" s="71"/>
      <c r="AI228" s="71"/>
      <c r="AJ228" s="71"/>
      <c r="AK228" s="71"/>
      <c r="AL228" s="71"/>
    </row>
    <row r="229" spans="1:38" s="66" customFormat="1" ht="12" customHeight="1" x14ac:dyDescent="0.3">
      <c r="A229" s="71"/>
      <c r="B229" s="71"/>
      <c r="C229" s="71"/>
      <c r="D229" s="71"/>
      <c r="E229" s="71"/>
      <c r="F229" s="71"/>
      <c r="G229" s="71"/>
      <c r="H229" s="71"/>
      <c r="I229" s="71"/>
      <c r="J229" s="71"/>
      <c r="K229" s="71"/>
      <c r="L229" s="71"/>
      <c r="M229" s="71"/>
      <c r="N229" s="71"/>
      <c r="O229" s="71"/>
      <c r="P229" s="71"/>
      <c r="Q229" s="71"/>
      <c r="R229" s="71"/>
      <c r="S229" s="71"/>
      <c r="T229" s="71"/>
      <c r="U229" s="71"/>
      <c r="V229" s="71"/>
      <c r="W229" s="71"/>
      <c r="X229" s="71"/>
      <c r="Y229" s="71"/>
      <c r="Z229" s="71"/>
      <c r="AA229" s="71"/>
      <c r="AB229" s="71"/>
      <c r="AC229" s="71"/>
      <c r="AD229" s="71"/>
      <c r="AE229" s="71"/>
      <c r="AF229" s="71"/>
      <c r="AG229" s="71"/>
      <c r="AH229" s="71"/>
      <c r="AI229" s="71"/>
      <c r="AJ229" s="71"/>
      <c r="AK229" s="71"/>
      <c r="AL229" s="71"/>
    </row>
    <row r="230" spans="1:38" s="66" customFormat="1" ht="12" customHeight="1" x14ac:dyDescent="0.3">
      <c r="A230" s="71"/>
      <c r="B230" s="47" t="s">
        <v>365</v>
      </c>
      <c r="C230" s="70"/>
      <c r="D230" s="70"/>
      <c r="E230" s="70"/>
      <c r="F230" s="70"/>
      <c r="G230" s="70"/>
      <c r="H230" s="70"/>
      <c r="I230" s="70"/>
      <c r="J230" s="70"/>
      <c r="K230" s="70"/>
      <c r="L230" s="70"/>
      <c r="M230" s="70"/>
      <c r="N230" s="70"/>
      <c r="O230" s="70"/>
      <c r="P230" s="70"/>
      <c r="Q230" s="70"/>
      <c r="R230" s="70"/>
      <c r="S230" s="70"/>
      <c r="T230" s="70"/>
      <c r="U230" s="70"/>
      <c r="V230" s="70"/>
      <c r="W230" s="70"/>
      <c r="X230" s="70"/>
      <c r="Y230" s="70"/>
      <c r="Z230" s="70"/>
      <c r="AA230" s="70"/>
      <c r="AB230" s="70"/>
      <c r="AC230" s="70"/>
      <c r="AD230" s="70"/>
      <c r="AE230" s="70"/>
      <c r="AF230" s="70"/>
      <c r="AG230" s="70"/>
      <c r="AH230" s="70"/>
      <c r="AI230" s="70"/>
      <c r="AJ230" s="70"/>
      <c r="AK230" s="70"/>
      <c r="AL230" s="70"/>
    </row>
    <row r="231" spans="1:38" s="66" customFormat="1" ht="12" customHeight="1" x14ac:dyDescent="0.3">
      <c r="A231" s="71"/>
      <c r="B231" s="71"/>
      <c r="C231" s="71"/>
      <c r="D231" s="71"/>
      <c r="E231" s="71"/>
      <c r="F231" s="71"/>
      <c r="G231" s="71"/>
      <c r="H231" s="71"/>
      <c r="I231" s="71"/>
      <c r="J231" s="71"/>
      <c r="K231" s="71"/>
      <c r="L231" s="71"/>
      <c r="M231" s="71"/>
      <c r="N231" s="71"/>
      <c r="O231" s="71"/>
      <c r="P231" s="71"/>
      <c r="Q231" s="71"/>
      <c r="R231" s="71"/>
      <c r="S231" s="71"/>
      <c r="T231" s="71"/>
      <c r="U231" s="71"/>
      <c r="V231" s="71"/>
      <c r="W231" s="71"/>
      <c r="X231" s="71"/>
      <c r="Y231" s="71"/>
      <c r="Z231" s="71"/>
      <c r="AA231" s="71"/>
      <c r="AB231" s="71"/>
      <c r="AC231" s="71"/>
      <c r="AD231" s="71"/>
      <c r="AE231" s="71"/>
      <c r="AF231" s="71"/>
      <c r="AG231" s="71"/>
      <c r="AH231" s="71"/>
      <c r="AI231" s="71"/>
      <c r="AJ231" s="71"/>
      <c r="AK231" s="71"/>
      <c r="AL231" s="71"/>
    </row>
    <row r="232" spans="1:38" s="66" customFormat="1" ht="18" customHeight="1" x14ac:dyDescent="0.3">
      <c r="A232" s="71"/>
      <c r="B232" s="71"/>
      <c r="C232" s="160" t="s">
        <v>23</v>
      </c>
      <c r="D232" s="160" t="s">
        <v>904</v>
      </c>
      <c r="E232" s="160" t="s">
        <v>818</v>
      </c>
      <c r="F232" s="160" t="s">
        <v>84</v>
      </c>
      <c r="G232" s="160" t="s">
        <v>85</v>
      </c>
      <c r="H232" s="160" t="s">
        <v>86</v>
      </c>
      <c r="I232" s="160" t="s">
        <v>87</v>
      </c>
      <c r="J232" s="160" t="s">
        <v>87</v>
      </c>
      <c r="K232" s="160" t="s">
        <v>88</v>
      </c>
      <c r="L232" s="160" t="s">
        <v>89</v>
      </c>
      <c r="M232" s="160" t="s">
        <v>872</v>
      </c>
      <c r="N232" s="160" t="s">
        <v>819</v>
      </c>
      <c r="O232" s="160" t="s">
        <v>820</v>
      </c>
      <c r="P232" s="160" t="s">
        <v>821</v>
      </c>
      <c r="Q232" s="160" t="s">
        <v>829</v>
      </c>
      <c r="R232" s="160" t="s">
        <v>90</v>
      </c>
      <c r="S232" s="160" t="s">
        <v>91</v>
      </c>
      <c r="T232" s="71"/>
      <c r="U232" s="71"/>
      <c r="V232" s="71"/>
      <c r="W232" s="71"/>
      <c r="X232" s="71"/>
      <c r="Y232" s="71"/>
      <c r="Z232" s="71"/>
      <c r="AA232" s="71"/>
      <c r="AB232" s="71"/>
      <c r="AC232" s="71"/>
      <c r="AD232" s="71"/>
      <c r="AE232" s="71"/>
      <c r="AF232" s="71"/>
      <c r="AG232" s="71"/>
      <c r="AH232" s="71"/>
      <c r="AI232" s="71"/>
      <c r="AJ232" s="71"/>
      <c r="AK232" s="71"/>
      <c r="AL232" s="71"/>
    </row>
    <row r="233" spans="1:38" s="66" customFormat="1" ht="12" customHeight="1" x14ac:dyDescent="0.3">
      <c r="A233" s="71"/>
      <c r="B233" s="71"/>
      <c r="C233" s="160" t="s">
        <v>24</v>
      </c>
      <c r="D233" s="92"/>
      <c r="E233" s="92"/>
      <c r="F233" s="166"/>
      <c r="G233" s="166"/>
      <c r="H233" s="92"/>
      <c r="I233" s="168"/>
      <c r="J233" s="168"/>
      <c r="K233" s="168"/>
      <c r="L233" s="92"/>
      <c r="M233" s="169"/>
      <c r="N233" s="191"/>
      <c r="O233" s="191"/>
      <c r="P233" s="92"/>
      <c r="Q233" s="92"/>
      <c r="R233" s="64"/>
      <c r="S233" s="92"/>
      <c r="T233" s="71"/>
      <c r="U233" s="71"/>
      <c r="V233" s="71"/>
      <c r="W233" s="71"/>
      <c r="X233" s="71"/>
      <c r="Y233" s="71"/>
      <c r="Z233" s="71"/>
      <c r="AA233" s="71"/>
      <c r="AB233" s="71"/>
      <c r="AC233" s="71"/>
      <c r="AD233" s="71"/>
      <c r="AE233" s="71"/>
      <c r="AF233" s="71"/>
      <c r="AG233" s="71"/>
      <c r="AH233" s="71"/>
      <c r="AI233" s="71"/>
      <c r="AJ233" s="71"/>
      <c r="AK233" s="71"/>
      <c r="AL233" s="71"/>
    </row>
    <row r="234" spans="1:38" s="66" customFormat="1" ht="12" customHeight="1" x14ac:dyDescent="0.3">
      <c r="A234" s="71"/>
      <c r="B234" s="71"/>
      <c r="C234" s="160" t="s">
        <v>25</v>
      </c>
      <c r="D234" s="92"/>
      <c r="E234" s="92"/>
      <c r="F234" s="167"/>
      <c r="G234" s="167"/>
      <c r="H234" s="64"/>
      <c r="I234" s="165"/>
      <c r="J234" s="165"/>
      <c r="K234" s="165"/>
      <c r="L234" s="64"/>
      <c r="M234" s="164"/>
      <c r="N234" s="191"/>
      <c r="O234" s="191"/>
      <c r="P234" s="64"/>
      <c r="Q234" s="92"/>
      <c r="R234" s="64"/>
      <c r="S234" s="92"/>
      <c r="T234" s="71"/>
      <c r="U234" s="71"/>
      <c r="V234" s="71"/>
      <c r="W234" s="71"/>
      <c r="X234" s="71"/>
      <c r="Y234" s="71"/>
      <c r="Z234" s="71"/>
      <c r="AA234" s="71"/>
      <c r="AB234" s="71"/>
      <c r="AC234" s="71"/>
      <c r="AD234" s="71"/>
      <c r="AE234" s="71"/>
      <c r="AF234" s="71"/>
      <c r="AG234" s="71"/>
      <c r="AH234" s="71"/>
      <c r="AI234" s="71"/>
      <c r="AJ234" s="71"/>
      <c r="AK234" s="71"/>
      <c r="AL234" s="71"/>
    </row>
    <row r="235" spans="1:38" s="66" customFormat="1" ht="12" customHeight="1" x14ac:dyDescent="0.3">
      <c r="A235" s="71"/>
      <c r="B235" s="71"/>
      <c r="C235" s="160" t="s">
        <v>26</v>
      </c>
      <c r="D235" s="92"/>
      <c r="E235" s="92"/>
      <c r="F235" s="167"/>
      <c r="G235" s="167"/>
      <c r="H235" s="64"/>
      <c r="I235" s="165"/>
      <c r="J235" s="165"/>
      <c r="K235" s="165"/>
      <c r="L235" s="64"/>
      <c r="M235" s="164"/>
      <c r="N235" s="191"/>
      <c r="O235" s="191"/>
      <c r="P235" s="64"/>
      <c r="Q235" s="92"/>
      <c r="R235" s="64"/>
      <c r="S235" s="92"/>
      <c r="T235" s="71"/>
      <c r="U235" s="71"/>
      <c r="V235" s="71"/>
      <c r="W235" s="71"/>
      <c r="X235" s="71"/>
      <c r="Y235" s="71"/>
      <c r="Z235" s="71"/>
      <c r="AA235" s="71"/>
      <c r="AB235" s="71"/>
      <c r="AC235" s="71"/>
      <c r="AD235" s="71"/>
      <c r="AE235" s="71"/>
      <c r="AF235" s="71"/>
      <c r="AG235" s="71"/>
      <c r="AH235" s="71"/>
      <c r="AI235" s="71"/>
      <c r="AJ235" s="71"/>
      <c r="AK235" s="71"/>
      <c r="AL235" s="71"/>
    </row>
    <row r="236" spans="1:38" s="66" customFormat="1" ht="12" customHeight="1" x14ac:dyDescent="0.3">
      <c r="A236" s="71"/>
      <c r="B236" s="71"/>
      <c r="C236" s="160" t="s">
        <v>27</v>
      </c>
      <c r="D236" s="92"/>
      <c r="E236" s="92"/>
      <c r="F236" s="167"/>
      <c r="G236" s="167"/>
      <c r="H236" s="64"/>
      <c r="I236" s="165"/>
      <c r="J236" s="165"/>
      <c r="K236" s="165"/>
      <c r="L236" s="64"/>
      <c r="M236" s="164"/>
      <c r="N236" s="191"/>
      <c r="O236" s="191"/>
      <c r="P236" s="64"/>
      <c r="Q236" s="92"/>
      <c r="R236" s="64"/>
      <c r="S236" s="92"/>
      <c r="T236" s="71"/>
      <c r="U236" s="71"/>
      <c r="V236" s="71"/>
      <c r="W236" s="71"/>
      <c r="X236" s="71"/>
      <c r="Y236" s="71"/>
      <c r="Z236" s="71"/>
      <c r="AA236" s="71"/>
      <c r="AB236" s="71"/>
      <c r="AC236" s="71"/>
      <c r="AD236" s="71"/>
      <c r="AE236" s="71"/>
      <c r="AF236" s="71"/>
      <c r="AG236" s="71"/>
      <c r="AH236" s="71"/>
      <c r="AI236" s="71"/>
      <c r="AJ236" s="71"/>
      <c r="AK236" s="71"/>
      <c r="AL236" s="71"/>
    </row>
    <row r="237" spans="1:38" s="66" customFormat="1" ht="12" customHeight="1" x14ac:dyDescent="0.3">
      <c r="A237" s="71"/>
      <c r="B237" s="71"/>
      <c r="C237" s="160" t="s">
        <v>28</v>
      </c>
      <c r="D237" s="92"/>
      <c r="E237" s="92"/>
      <c r="F237" s="167"/>
      <c r="G237" s="167"/>
      <c r="H237" s="64"/>
      <c r="I237" s="165"/>
      <c r="J237" s="165"/>
      <c r="K237" s="165"/>
      <c r="L237" s="64"/>
      <c r="M237" s="164"/>
      <c r="N237" s="191"/>
      <c r="O237" s="191"/>
      <c r="P237" s="64"/>
      <c r="Q237" s="92"/>
      <c r="R237" s="64"/>
      <c r="S237" s="92"/>
      <c r="T237" s="71"/>
      <c r="U237" s="71"/>
      <c r="V237" s="71"/>
      <c r="W237" s="71"/>
      <c r="X237" s="71"/>
      <c r="Y237" s="71"/>
      <c r="Z237" s="71"/>
      <c r="AA237" s="71"/>
      <c r="AB237" s="71"/>
      <c r="AC237" s="71"/>
      <c r="AD237" s="71"/>
      <c r="AE237" s="71"/>
      <c r="AF237" s="71"/>
      <c r="AG237" s="71"/>
      <c r="AH237" s="71"/>
      <c r="AI237" s="71"/>
      <c r="AJ237" s="71"/>
      <c r="AK237" s="71"/>
      <c r="AL237" s="71"/>
    </row>
    <row r="238" spans="1:38" s="66" customFormat="1" ht="12" customHeight="1" x14ac:dyDescent="0.3">
      <c r="A238" s="71"/>
      <c r="B238" s="71"/>
      <c r="C238" s="160" t="s">
        <v>29</v>
      </c>
      <c r="D238" s="92"/>
      <c r="E238" s="92"/>
      <c r="F238" s="167"/>
      <c r="G238" s="167"/>
      <c r="H238" s="64"/>
      <c r="I238" s="165"/>
      <c r="J238" s="165"/>
      <c r="K238" s="165"/>
      <c r="L238" s="64"/>
      <c r="M238" s="164"/>
      <c r="N238" s="191"/>
      <c r="O238" s="191"/>
      <c r="P238" s="64"/>
      <c r="Q238" s="92"/>
      <c r="R238" s="64"/>
      <c r="S238" s="92"/>
      <c r="T238" s="71"/>
      <c r="U238" s="71"/>
      <c r="V238" s="71"/>
      <c r="W238" s="71"/>
      <c r="X238" s="71"/>
      <c r="Y238" s="71"/>
      <c r="Z238" s="71"/>
      <c r="AA238" s="71"/>
      <c r="AB238" s="71"/>
      <c r="AC238" s="71"/>
      <c r="AD238" s="71"/>
      <c r="AE238" s="71"/>
      <c r="AF238" s="71"/>
      <c r="AG238" s="71"/>
      <c r="AH238" s="71"/>
      <c r="AI238" s="71"/>
      <c r="AJ238" s="71"/>
      <c r="AK238" s="71"/>
      <c r="AL238" s="71"/>
    </row>
    <row r="239" spans="1:38" s="66" customFormat="1" ht="12" customHeight="1" x14ac:dyDescent="0.3">
      <c r="A239" s="71"/>
      <c r="B239" s="71"/>
      <c r="C239" s="160" t="s">
        <v>30</v>
      </c>
      <c r="D239" s="92"/>
      <c r="E239" s="92"/>
      <c r="F239" s="167"/>
      <c r="G239" s="167"/>
      <c r="H239" s="64"/>
      <c r="I239" s="165"/>
      <c r="J239" s="165"/>
      <c r="K239" s="165"/>
      <c r="L239" s="64"/>
      <c r="M239" s="164"/>
      <c r="N239" s="191"/>
      <c r="O239" s="191"/>
      <c r="P239" s="64"/>
      <c r="Q239" s="92"/>
      <c r="R239" s="64"/>
      <c r="S239" s="92"/>
      <c r="T239" s="71"/>
      <c r="U239" s="71"/>
      <c r="V239" s="71"/>
      <c r="W239" s="71"/>
      <c r="X239" s="71"/>
      <c r="Y239" s="71"/>
      <c r="Z239" s="71"/>
      <c r="AA239" s="71"/>
      <c r="AB239" s="71"/>
      <c r="AC239" s="71"/>
      <c r="AD239" s="71"/>
      <c r="AE239" s="71"/>
      <c r="AF239" s="71"/>
      <c r="AG239" s="71"/>
      <c r="AH239" s="71"/>
      <c r="AI239" s="71"/>
      <c r="AJ239" s="71"/>
      <c r="AK239" s="71"/>
      <c r="AL239" s="71"/>
    </row>
    <row r="240" spans="1:38" s="66" customFormat="1" ht="12" customHeight="1" x14ac:dyDescent="0.3">
      <c r="A240" s="71"/>
      <c r="B240" s="71"/>
      <c r="C240" s="160" t="s">
        <v>31</v>
      </c>
      <c r="D240" s="92"/>
      <c r="E240" s="92"/>
      <c r="F240" s="167"/>
      <c r="G240" s="167"/>
      <c r="H240" s="64"/>
      <c r="I240" s="165"/>
      <c r="J240" s="165"/>
      <c r="K240" s="165"/>
      <c r="L240" s="64"/>
      <c r="M240" s="164"/>
      <c r="N240" s="191"/>
      <c r="O240" s="191"/>
      <c r="P240" s="64"/>
      <c r="Q240" s="92"/>
      <c r="R240" s="64"/>
      <c r="S240" s="92"/>
      <c r="T240" s="71"/>
      <c r="U240" s="71"/>
      <c r="V240" s="71"/>
      <c r="W240" s="71"/>
      <c r="X240" s="71"/>
      <c r="Y240" s="71"/>
      <c r="Z240" s="71"/>
      <c r="AA240" s="71"/>
      <c r="AB240" s="71"/>
      <c r="AC240" s="71"/>
      <c r="AD240" s="71"/>
      <c r="AE240" s="71"/>
      <c r="AF240" s="71"/>
      <c r="AG240" s="71"/>
      <c r="AH240" s="71"/>
      <c r="AI240" s="71"/>
      <c r="AJ240" s="71"/>
      <c r="AK240" s="71"/>
      <c r="AL240" s="71"/>
    </row>
    <row r="241" spans="1:38" s="66" customFormat="1" ht="12" customHeight="1" x14ac:dyDescent="0.3">
      <c r="A241" s="71"/>
      <c r="B241" s="71"/>
      <c r="C241" s="160" t="s">
        <v>32</v>
      </c>
      <c r="D241" s="92"/>
      <c r="E241" s="92"/>
      <c r="F241" s="167"/>
      <c r="G241" s="167"/>
      <c r="H241" s="64"/>
      <c r="I241" s="165"/>
      <c r="J241" s="165"/>
      <c r="K241" s="165"/>
      <c r="L241" s="64"/>
      <c r="M241" s="164"/>
      <c r="N241" s="191"/>
      <c r="O241" s="191"/>
      <c r="P241" s="64"/>
      <c r="Q241" s="92"/>
      <c r="R241" s="64"/>
      <c r="S241" s="92"/>
      <c r="T241" s="71"/>
      <c r="U241" s="71"/>
      <c r="V241" s="71"/>
      <c r="W241" s="71"/>
      <c r="X241" s="71"/>
      <c r="Y241" s="71"/>
      <c r="Z241" s="71"/>
      <c r="AA241" s="71"/>
      <c r="AB241" s="71"/>
      <c r="AC241" s="71"/>
      <c r="AD241" s="71"/>
      <c r="AE241" s="71"/>
      <c r="AF241" s="71"/>
      <c r="AG241" s="71"/>
      <c r="AH241" s="71"/>
      <c r="AI241" s="71"/>
      <c r="AJ241" s="71"/>
      <c r="AK241" s="71"/>
      <c r="AL241" s="71"/>
    </row>
    <row r="242" spans="1:38" s="66" customFormat="1" ht="12" customHeight="1" x14ac:dyDescent="0.3">
      <c r="A242" s="71"/>
      <c r="B242" s="71"/>
      <c r="C242" s="160" t="s">
        <v>33</v>
      </c>
      <c r="D242" s="92"/>
      <c r="E242" s="92"/>
      <c r="F242" s="167"/>
      <c r="G242" s="167"/>
      <c r="H242" s="64"/>
      <c r="I242" s="165"/>
      <c r="J242" s="165"/>
      <c r="K242" s="165"/>
      <c r="L242" s="64"/>
      <c r="M242" s="164"/>
      <c r="N242" s="191"/>
      <c r="O242" s="191"/>
      <c r="P242" s="64"/>
      <c r="Q242" s="92"/>
      <c r="R242" s="64"/>
      <c r="S242" s="92"/>
      <c r="T242" s="71"/>
      <c r="U242" s="71"/>
      <c r="V242" s="71"/>
      <c r="W242" s="71"/>
      <c r="X242" s="71"/>
      <c r="Y242" s="71"/>
      <c r="Z242" s="71"/>
      <c r="AA242" s="71"/>
      <c r="AB242" s="71"/>
      <c r="AC242" s="71"/>
      <c r="AD242" s="71"/>
      <c r="AE242" s="71"/>
      <c r="AF242" s="71"/>
      <c r="AG242" s="71"/>
      <c r="AH242" s="71"/>
      <c r="AI242" s="71"/>
      <c r="AJ242" s="71"/>
      <c r="AK242" s="71"/>
      <c r="AL242" s="71"/>
    </row>
    <row r="243" spans="1:38" s="66" customFormat="1" ht="12" customHeight="1" x14ac:dyDescent="0.3">
      <c r="A243" s="71"/>
      <c r="B243" s="71"/>
      <c r="C243" s="160" t="s">
        <v>34</v>
      </c>
      <c r="D243" s="92"/>
      <c r="E243" s="92"/>
      <c r="F243" s="167"/>
      <c r="G243" s="167"/>
      <c r="H243" s="64"/>
      <c r="I243" s="165"/>
      <c r="J243" s="165"/>
      <c r="K243" s="165"/>
      <c r="L243" s="64"/>
      <c r="M243" s="164"/>
      <c r="N243" s="191"/>
      <c r="O243" s="191"/>
      <c r="P243" s="64"/>
      <c r="Q243" s="92"/>
      <c r="R243" s="64"/>
      <c r="S243" s="92"/>
      <c r="T243" s="71"/>
      <c r="U243" s="71"/>
      <c r="V243" s="71"/>
      <c r="W243" s="71"/>
      <c r="X243" s="71"/>
      <c r="Y243" s="71"/>
      <c r="Z243" s="71"/>
      <c r="AA243" s="71"/>
      <c r="AB243" s="71"/>
      <c r="AC243" s="71"/>
      <c r="AD243" s="71"/>
      <c r="AE243" s="71"/>
      <c r="AF243" s="71"/>
      <c r="AG243" s="71"/>
      <c r="AH243" s="71"/>
      <c r="AI243" s="71"/>
      <c r="AJ243" s="71"/>
      <c r="AK243" s="71"/>
      <c r="AL243" s="71"/>
    </row>
    <row r="244" spans="1:38" s="66" customFormat="1" ht="12" customHeight="1" x14ac:dyDescent="0.3">
      <c r="A244" s="71"/>
      <c r="B244" s="71"/>
      <c r="C244" s="160" t="s">
        <v>35</v>
      </c>
      <c r="D244" s="92"/>
      <c r="E244" s="92"/>
      <c r="F244" s="167"/>
      <c r="G244" s="167"/>
      <c r="H244" s="64"/>
      <c r="I244" s="165"/>
      <c r="J244" s="165"/>
      <c r="K244" s="165"/>
      <c r="L244" s="64"/>
      <c r="M244" s="164"/>
      <c r="N244" s="191"/>
      <c r="O244" s="191"/>
      <c r="P244" s="64"/>
      <c r="Q244" s="92"/>
      <c r="R244" s="64"/>
      <c r="S244" s="92"/>
      <c r="T244" s="71"/>
      <c r="U244" s="71"/>
      <c r="V244" s="71"/>
      <c r="W244" s="71"/>
      <c r="X244" s="71"/>
      <c r="Y244" s="71"/>
      <c r="Z244" s="71"/>
      <c r="AA244" s="71"/>
      <c r="AB244" s="71"/>
      <c r="AC244" s="71"/>
      <c r="AD244" s="71"/>
      <c r="AE244" s="71"/>
      <c r="AF244" s="71"/>
      <c r="AG244" s="71"/>
      <c r="AH244" s="71"/>
      <c r="AI244" s="71"/>
      <c r="AJ244" s="71"/>
      <c r="AK244" s="71"/>
      <c r="AL244" s="71"/>
    </row>
    <row r="245" spans="1:38" s="66" customFormat="1" ht="12" customHeight="1" x14ac:dyDescent="0.3">
      <c r="A245" s="71"/>
      <c r="B245" s="71"/>
      <c r="C245" s="160" t="s">
        <v>36</v>
      </c>
      <c r="D245" s="92"/>
      <c r="E245" s="92"/>
      <c r="F245" s="167"/>
      <c r="G245" s="167"/>
      <c r="H245" s="64"/>
      <c r="I245" s="165"/>
      <c r="J245" s="165"/>
      <c r="K245" s="165"/>
      <c r="L245" s="64"/>
      <c r="M245" s="164"/>
      <c r="N245" s="191"/>
      <c r="O245" s="191"/>
      <c r="P245" s="64"/>
      <c r="Q245" s="92"/>
      <c r="R245" s="64"/>
      <c r="S245" s="92"/>
      <c r="T245" s="71"/>
      <c r="U245" s="71"/>
      <c r="V245" s="71"/>
      <c r="W245" s="71"/>
      <c r="X245" s="71"/>
      <c r="Y245" s="71"/>
      <c r="Z245" s="71"/>
      <c r="AA245" s="71"/>
      <c r="AB245" s="71"/>
      <c r="AC245" s="71"/>
      <c r="AD245" s="71"/>
      <c r="AE245" s="71"/>
      <c r="AF245" s="71"/>
      <c r="AG245" s="71"/>
      <c r="AH245" s="71"/>
      <c r="AI245" s="71"/>
      <c r="AJ245" s="71"/>
      <c r="AK245" s="71"/>
      <c r="AL245" s="71"/>
    </row>
    <row r="246" spans="1:38" s="66" customFormat="1" ht="12" customHeight="1" x14ac:dyDescent="0.3">
      <c r="A246" s="71"/>
      <c r="B246" s="71"/>
      <c r="C246" s="160" t="s">
        <v>37</v>
      </c>
      <c r="D246" s="92"/>
      <c r="E246" s="92"/>
      <c r="F246" s="167"/>
      <c r="G246" s="167"/>
      <c r="H246" s="64"/>
      <c r="I246" s="165"/>
      <c r="J246" s="165"/>
      <c r="K246" s="165"/>
      <c r="L246" s="64"/>
      <c r="M246" s="164"/>
      <c r="N246" s="191"/>
      <c r="O246" s="191"/>
      <c r="P246" s="64"/>
      <c r="Q246" s="92"/>
      <c r="R246" s="64"/>
      <c r="S246" s="92"/>
      <c r="T246" s="71"/>
      <c r="U246" s="71"/>
      <c r="V246" s="71"/>
      <c r="W246" s="71"/>
      <c r="X246" s="71"/>
      <c r="Y246" s="71"/>
      <c r="Z246" s="71"/>
      <c r="AA246" s="71"/>
      <c r="AB246" s="71"/>
      <c r="AC246" s="71"/>
      <c r="AD246" s="71"/>
      <c r="AE246" s="71"/>
      <c r="AF246" s="71"/>
      <c r="AG246" s="71"/>
      <c r="AH246" s="71"/>
      <c r="AI246" s="71"/>
      <c r="AJ246" s="71"/>
      <c r="AK246" s="71"/>
      <c r="AL246" s="71"/>
    </row>
    <row r="247" spans="1:38" s="66" customFormat="1" ht="12" customHeight="1" x14ac:dyDescent="0.3">
      <c r="A247" s="71"/>
      <c r="B247" s="71"/>
      <c r="C247" s="160" t="s">
        <v>38</v>
      </c>
      <c r="D247" s="92"/>
      <c r="E247" s="92"/>
      <c r="F247" s="167"/>
      <c r="G247" s="167"/>
      <c r="H247" s="64"/>
      <c r="I247" s="165"/>
      <c r="J247" s="165"/>
      <c r="K247" s="165"/>
      <c r="L247" s="64"/>
      <c r="M247" s="164"/>
      <c r="N247" s="191"/>
      <c r="O247" s="191"/>
      <c r="P247" s="64"/>
      <c r="Q247" s="92"/>
      <c r="R247" s="64"/>
      <c r="S247" s="92"/>
      <c r="T247" s="71"/>
      <c r="U247" s="71"/>
      <c r="V247" s="71"/>
      <c r="W247" s="71"/>
      <c r="X247" s="71"/>
      <c r="Y247" s="71"/>
      <c r="Z247" s="71"/>
      <c r="AA247" s="71"/>
      <c r="AB247" s="71"/>
      <c r="AC247" s="71"/>
      <c r="AD247" s="71"/>
      <c r="AE247" s="71"/>
      <c r="AF247" s="71"/>
      <c r="AG247" s="71"/>
      <c r="AH247" s="71"/>
      <c r="AI247" s="71"/>
      <c r="AJ247" s="71"/>
      <c r="AK247" s="71"/>
      <c r="AL247" s="71"/>
    </row>
    <row r="248" spans="1:38" s="66" customFormat="1" ht="12" customHeight="1" x14ac:dyDescent="0.3">
      <c r="A248" s="71"/>
      <c r="B248" s="71"/>
      <c r="C248" s="160" t="s">
        <v>39</v>
      </c>
      <c r="D248" s="92"/>
      <c r="E248" s="92"/>
      <c r="F248" s="167"/>
      <c r="G248" s="167"/>
      <c r="H248" s="64"/>
      <c r="I248" s="165"/>
      <c r="J248" s="165"/>
      <c r="K248" s="165"/>
      <c r="L248" s="64"/>
      <c r="M248" s="164"/>
      <c r="N248" s="191"/>
      <c r="O248" s="191"/>
      <c r="P248" s="64"/>
      <c r="Q248" s="92"/>
      <c r="R248" s="64"/>
      <c r="S248" s="92"/>
      <c r="T248" s="71"/>
      <c r="U248" s="71"/>
      <c r="V248" s="71"/>
      <c r="W248" s="71"/>
      <c r="X248" s="71"/>
      <c r="Y248" s="71"/>
      <c r="Z248" s="71"/>
      <c r="AA248" s="71"/>
      <c r="AB248" s="71"/>
      <c r="AC248" s="71"/>
      <c r="AD248" s="71"/>
      <c r="AE248" s="71"/>
      <c r="AF248" s="71"/>
      <c r="AG248" s="71"/>
      <c r="AH248" s="71"/>
      <c r="AI248" s="71"/>
      <c r="AJ248" s="71"/>
      <c r="AK248" s="71"/>
      <c r="AL248" s="71"/>
    </row>
    <row r="249" spans="1:38" s="66" customFormat="1" ht="12" customHeight="1" x14ac:dyDescent="0.3">
      <c r="A249" s="71"/>
      <c r="B249" s="71"/>
      <c r="C249" s="160" t="s">
        <v>40</v>
      </c>
      <c r="D249" s="92"/>
      <c r="E249" s="92"/>
      <c r="F249" s="167"/>
      <c r="G249" s="167"/>
      <c r="H249" s="64"/>
      <c r="I249" s="165"/>
      <c r="J249" s="165"/>
      <c r="K249" s="165"/>
      <c r="L249" s="64"/>
      <c r="M249" s="164"/>
      <c r="N249" s="191"/>
      <c r="O249" s="191"/>
      <c r="P249" s="64"/>
      <c r="Q249" s="92"/>
      <c r="R249" s="64"/>
      <c r="S249" s="92"/>
      <c r="T249" s="71"/>
      <c r="U249" s="71"/>
      <c r="V249" s="71"/>
      <c r="W249" s="71"/>
      <c r="X249" s="71"/>
      <c r="Y249" s="71"/>
      <c r="Z249" s="71"/>
      <c r="AA249" s="71"/>
      <c r="AB249" s="71"/>
      <c r="AC249" s="71"/>
      <c r="AD249" s="71"/>
      <c r="AE249" s="71"/>
      <c r="AF249" s="71"/>
      <c r="AG249" s="71"/>
      <c r="AH249" s="71"/>
      <c r="AI249" s="71"/>
      <c r="AJ249" s="71"/>
      <c r="AK249" s="71"/>
      <c r="AL249" s="71"/>
    </row>
    <row r="250" spans="1:38" s="66" customFormat="1" ht="12" customHeight="1" x14ac:dyDescent="0.3">
      <c r="A250" s="71"/>
      <c r="B250" s="71"/>
      <c r="C250" s="160" t="s">
        <v>41</v>
      </c>
      <c r="D250" s="92"/>
      <c r="E250" s="92"/>
      <c r="F250" s="167"/>
      <c r="G250" s="167"/>
      <c r="H250" s="64"/>
      <c r="I250" s="165"/>
      <c r="J250" s="165"/>
      <c r="K250" s="165"/>
      <c r="L250" s="64"/>
      <c r="M250" s="164"/>
      <c r="N250" s="191"/>
      <c r="O250" s="191"/>
      <c r="P250" s="64"/>
      <c r="Q250" s="92"/>
      <c r="R250" s="64"/>
      <c r="S250" s="92"/>
      <c r="T250" s="71"/>
      <c r="U250" s="71"/>
      <c r="V250" s="71"/>
      <c r="W250" s="71"/>
      <c r="X250" s="71"/>
      <c r="Y250" s="71"/>
      <c r="Z250" s="71"/>
      <c r="AA250" s="71"/>
      <c r="AB250" s="71"/>
      <c r="AC250" s="71"/>
      <c r="AD250" s="71"/>
      <c r="AE250" s="71"/>
      <c r="AF250" s="71"/>
      <c r="AG250" s="71"/>
      <c r="AH250" s="71"/>
      <c r="AI250" s="71"/>
      <c r="AJ250" s="71"/>
      <c r="AK250" s="71"/>
      <c r="AL250" s="71"/>
    </row>
    <row r="251" spans="1:38" s="66" customFormat="1" ht="12" customHeight="1" x14ac:dyDescent="0.3">
      <c r="A251" s="71"/>
      <c r="B251" s="71"/>
      <c r="C251" s="160" t="s">
        <v>42</v>
      </c>
      <c r="D251" s="92"/>
      <c r="E251" s="92"/>
      <c r="F251" s="167"/>
      <c r="G251" s="167"/>
      <c r="H251" s="64"/>
      <c r="I251" s="165"/>
      <c r="J251" s="165"/>
      <c r="K251" s="165"/>
      <c r="L251" s="64"/>
      <c r="M251" s="164"/>
      <c r="N251" s="191"/>
      <c r="O251" s="191"/>
      <c r="P251" s="64"/>
      <c r="Q251" s="92"/>
      <c r="R251" s="64"/>
      <c r="S251" s="92"/>
      <c r="T251" s="71"/>
      <c r="U251" s="71"/>
      <c r="V251" s="71"/>
      <c r="W251" s="71"/>
      <c r="X251" s="71"/>
      <c r="Y251" s="71"/>
      <c r="Z251" s="71"/>
      <c r="AA251" s="71"/>
      <c r="AB251" s="71"/>
      <c r="AC251" s="71"/>
      <c r="AD251" s="71"/>
      <c r="AE251" s="71"/>
      <c r="AF251" s="71"/>
      <c r="AG251" s="71"/>
      <c r="AH251" s="71"/>
      <c r="AI251" s="71"/>
      <c r="AJ251" s="71"/>
      <c r="AK251" s="71"/>
      <c r="AL251" s="71"/>
    </row>
    <row r="252" spans="1:38" s="66" customFormat="1" ht="12" customHeight="1" x14ac:dyDescent="0.3">
      <c r="A252" s="71"/>
      <c r="B252" s="71"/>
      <c r="C252" s="160" t="s">
        <v>43</v>
      </c>
      <c r="D252" s="92"/>
      <c r="E252" s="92"/>
      <c r="F252" s="167"/>
      <c r="G252" s="167"/>
      <c r="H252" s="64"/>
      <c r="I252" s="165"/>
      <c r="J252" s="165"/>
      <c r="K252" s="165"/>
      <c r="L252" s="64"/>
      <c r="M252" s="164"/>
      <c r="N252" s="191"/>
      <c r="O252" s="191"/>
      <c r="P252" s="64"/>
      <c r="Q252" s="92"/>
      <c r="R252" s="64"/>
      <c r="S252" s="92"/>
      <c r="T252" s="71"/>
      <c r="U252" s="71"/>
      <c r="V252" s="71"/>
      <c r="W252" s="71"/>
      <c r="X252" s="71"/>
      <c r="Y252" s="71"/>
      <c r="Z252" s="71"/>
      <c r="AA252" s="71"/>
      <c r="AB252" s="71"/>
      <c r="AC252" s="71"/>
      <c r="AD252" s="71"/>
      <c r="AE252" s="71"/>
      <c r="AF252" s="71"/>
      <c r="AG252" s="71"/>
      <c r="AH252" s="71"/>
      <c r="AI252" s="71"/>
      <c r="AJ252" s="71"/>
      <c r="AK252" s="71"/>
      <c r="AL252" s="71"/>
    </row>
    <row r="253" spans="1:38" s="66" customFormat="1" ht="12" customHeight="1" x14ac:dyDescent="0.3">
      <c r="A253" s="71"/>
      <c r="B253" s="71"/>
      <c r="C253" s="160" t="s">
        <v>44</v>
      </c>
      <c r="D253" s="92"/>
      <c r="E253" s="92"/>
      <c r="F253" s="167"/>
      <c r="G253" s="167"/>
      <c r="H253" s="64"/>
      <c r="I253" s="165"/>
      <c r="J253" s="165"/>
      <c r="K253" s="165"/>
      <c r="L253" s="64"/>
      <c r="M253" s="164"/>
      <c r="N253" s="191"/>
      <c r="O253" s="191"/>
      <c r="P253" s="64"/>
      <c r="Q253" s="92"/>
      <c r="R253" s="64"/>
      <c r="S253" s="92"/>
      <c r="T253" s="71"/>
      <c r="U253" s="71"/>
      <c r="V253" s="71"/>
      <c r="W253" s="71"/>
      <c r="X253" s="71"/>
      <c r="Y253" s="71"/>
      <c r="Z253" s="71"/>
      <c r="AA253" s="71"/>
      <c r="AB253" s="71"/>
      <c r="AC253" s="71"/>
      <c r="AD253" s="71"/>
      <c r="AE253" s="71"/>
      <c r="AF253" s="71"/>
      <c r="AG253" s="71"/>
      <c r="AH253" s="71"/>
      <c r="AI253" s="71"/>
      <c r="AJ253" s="71"/>
      <c r="AK253" s="71"/>
      <c r="AL253" s="71"/>
    </row>
    <row r="254" spans="1:38" s="66" customFormat="1" ht="12" customHeight="1" x14ac:dyDescent="0.3">
      <c r="A254" s="71"/>
      <c r="B254" s="71"/>
      <c r="C254" s="160" t="s">
        <v>45</v>
      </c>
      <c r="D254" s="92"/>
      <c r="E254" s="92"/>
      <c r="F254" s="167"/>
      <c r="G254" s="167"/>
      <c r="H254" s="64"/>
      <c r="I254" s="165"/>
      <c r="J254" s="165"/>
      <c r="K254" s="165"/>
      <c r="L254" s="64"/>
      <c r="M254" s="164"/>
      <c r="N254" s="191"/>
      <c r="O254" s="191"/>
      <c r="P254" s="64"/>
      <c r="Q254" s="92"/>
      <c r="R254" s="64"/>
      <c r="S254" s="92"/>
      <c r="T254" s="71"/>
      <c r="U254" s="71"/>
      <c r="V254" s="71"/>
      <c r="W254" s="71"/>
      <c r="X254" s="71"/>
      <c r="Y254" s="71"/>
      <c r="Z254" s="71"/>
      <c r="AA254" s="71"/>
      <c r="AB254" s="71"/>
      <c r="AC254" s="71"/>
      <c r="AD254" s="71"/>
      <c r="AE254" s="71"/>
      <c r="AF254" s="71"/>
      <c r="AG254" s="71"/>
      <c r="AH254" s="71"/>
      <c r="AI254" s="71"/>
      <c r="AJ254" s="71"/>
      <c r="AK254" s="71"/>
      <c r="AL254" s="71"/>
    </row>
    <row r="255" spans="1:38" s="66" customFormat="1" ht="12" customHeight="1" x14ac:dyDescent="0.3">
      <c r="A255" s="71"/>
      <c r="B255" s="71"/>
      <c r="C255" s="160" t="s">
        <v>46</v>
      </c>
      <c r="D255" s="92"/>
      <c r="E255" s="92"/>
      <c r="F255" s="167"/>
      <c r="G255" s="167"/>
      <c r="H255" s="64"/>
      <c r="I255" s="165"/>
      <c r="J255" s="165"/>
      <c r="K255" s="165"/>
      <c r="L255" s="64"/>
      <c r="M255" s="164"/>
      <c r="N255" s="191"/>
      <c r="O255" s="191"/>
      <c r="P255" s="64"/>
      <c r="Q255" s="92"/>
      <c r="R255" s="64"/>
      <c r="S255" s="92"/>
      <c r="T255" s="71"/>
      <c r="U255" s="71"/>
      <c r="V255" s="71"/>
      <c r="W255" s="71"/>
      <c r="X255" s="71"/>
      <c r="Y255" s="71"/>
      <c r="Z255" s="71"/>
      <c r="AA255" s="71"/>
      <c r="AB255" s="71"/>
      <c r="AC255" s="71"/>
      <c r="AD255" s="71"/>
      <c r="AE255" s="71"/>
      <c r="AF255" s="71"/>
      <c r="AG255" s="71"/>
      <c r="AH255" s="71"/>
      <c r="AI255" s="71"/>
      <c r="AJ255" s="71"/>
      <c r="AK255" s="71"/>
      <c r="AL255" s="71"/>
    </row>
    <row r="256" spans="1:38" s="66" customFormat="1" ht="12" customHeight="1" x14ac:dyDescent="0.3">
      <c r="A256" s="71"/>
      <c r="B256" s="71"/>
      <c r="C256" s="160" t="s">
        <v>47</v>
      </c>
      <c r="D256" s="92"/>
      <c r="E256" s="92"/>
      <c r="F256" s="167"/>
      <c r="G256" s="167"/>
      <c r="H256" s="64"/>
      <c r="I256" s="165"/>
      <c r="J256" s="165"/>
      <c r="K256" s="165"/>
      <c r="L256" s="64"/>
      <c r="M256" s="164"/>
      <c r="N256" s="191"/>
      <c r="O256" s="191"/>
      <c r="P256" s="64"/>
      <c r="Q256" s="92"/>
      <c r="R256" s="64"/>
      <c r="S256" s="92"/>
      <c r="T256" s="71"/>
      <c r="U256" s="71"/>
      <c r="V256" s="71"/>
      <c r="W256" s="71"/>
      <c r="X256" s="71"/>
      <c r="Y256" s="71"/>
      <c r="Z256" s="71"/>
      <c r="AA256" s="71"/>
      <c r="AB256" s="71"/>
      <c r="AC256" s="71"/>
      <c r="AD256" s="71"/>
      <c r="AE256" s="71"/>
      <c r="AF256" s="71"/>
      <c r="AG256" s="71"/>
      <c r="AH256" s="71"/>
      <c r="AI256" s="71"/>
      <c r="AJ256" s="71"/>
      <c r="AK256" s="71"/>
      <c r="AL256" s="71"/>
    </row>
    <row r="257" spans="1:38" s="66" customFormat="1" ht="12" customHeight="1" x14ac:dyDescent="0.3">
      <c r="A257" s="71"/>
      <c r="B257" s="71"/>
      <c r="C257" s="160" t="s">
        <v>48</v>
      </c>
      <c r="D257" s="92"/>
      <c r="E257" s="92"/>
      <c r="F257" s="167"/>
      <c r="G257" s="167"/>
      <c r="H257" s="64"/>
      <c r="I257" s="165"/>
      <c r="J257" s="165"/>
      <c r="K257" s="165"/>
      <c r="L257" s="64"/>
      <c r="M257" s="164"/>
      <c r="N257" s="191"/>
      <c r="O257" s="191"/>
      <c r="P257" s="64"/>
      <c r="Q257" s="92"/>
      <c r="R257" s="64"/>
      <c r="S257" s="92"/>
      <c r="T257" s="71"/>
      <c r="U257" s="71"/>
      <c r="V257" s="71"/>
      <c r="W257" s="71"/>
      <c r="X257" s="71"/>
      <c r="Y257" s="71"/>
      <c r="Z257" s="71"/>
      <c r="AA257" s="71"/>
      <c r="AB257" s="71"/>
      <c r="AC257" s="71"/>
      <c r="AD257" s="71"/>
      <c r="AE257" s="71"/>
      <c r="AF257" s="71"/>
      <c r="AG257" s="71"/>
      <c r="AH257" s="71"/>
      <c r="AI257" s="71"/>
      <c r="AJ257" s="71"/>
      <c r="AK257" s="71"/>
      <c r="AL257" s="71"/>
    </row>
    <row r="258" spans="1:38" s="66" customFormat="1" ht="12" customHeight="1" x14ac:dyDescent="0.3">
      <c r="A258" s="71"/>
      <c r="B258" s="71"/>
      <c r="C258" s="160" t="s">
        <v>49</v>
      </c>
      <c r="D258" s="92"/>
      <c r="E258" s="92"/>
      <c r="F258" s="167"/>
      <c r="G258" s="167"/>
      <c r="H258" s="64"/>
      <c r="I258" s="165"/>
      <c r="J258" s="165"/>
      <c r="K258" s="165"/>
      <c r="L258" s="64"/>
      <c r="M258" s="164"/>
      <c r="N258" s="191"/>
      <c r="O258" s="191"/>
      <c r="P258" s="64"/>
      <c r="Q258" s="92"/>
      <c r="R258" s="64"/>
      <c r="S258" s="92"/>
      <c r="T258" s="71"/>
      <c r="U258" s="71"/>
      <c r="V258" s="71"/>
      <c r="W258" s="71"/>
      <c r="X258" s="71"/>
      <c r="Y258" s="71"/>
      <c r="Z258" s="71"/>
      <c r="AA258" s="71"/>
      <c r="AB258" s="71"/>
      <c r="AC258" s="71"/>
      <c r="AD258" s="71"/>
      <c r="AE258" s="71"/>
      <c r="AF258" s="71"/>
      <c r="AG258" s="71"/>
      <c r="AH258" s="71"/>
      <c r="AI258" s="71"/>
      <c r="AJ258" s="71"/>
      <c r="AK258" s="71"/>
      <c r="AL258" s="71"/>
    </row>
    <row r="259" spans="1:38" s="66" customFormat="1" ht="12" customHeight="1" x14ac:dyDescent="0.3">
      <c r="A259" s="71"/>
      <c r="B259" s="71"/>
      <c r="C259" s="160" t="s">
        <v>50</v>
      </c>
      <c r="D259" s="92"/>
      <c r="E259" s="92"/>
      <c r="F259" s="167"/>
      <c r="G259" s="167"/>
      <c r="H259" s="64"/>
      <c r="I259" s="165"/>
      <c r="J259" s="165"/>
      <c r="K259" s="165"/>
      <c r="L259" s="64"/>
      <c r="M259" s="164"/>
      <c r="N259" s="191"/>
      <c r="O259" s="191"/>
      <c r="P259" s="64"/>
      <c r="Q259" s="92"/>
      <c r="R259" s="64"/>
      <c r="S259" s="92"/>
      <c r="T259" s="71"/>
      <c r="U259" s="71"/>
      <c r="V259" s="71"/>
      <c r="W259" s="71"/>
      <c r="X259" s="71"/>
      <c r="Y259" s="71"/>
      <c r="Z259" s="71"/>
      <c r="AA259" s="71"/>
      <c r="AB259" s="71"/>
      <c r="AC259" s="71"/>
      <c r="AD259" s="71"/>
      <c r="AE259" s="71"/>
      <c r="AF259" s="71"/>
      <c r="AG259" s="71"/>
      <c r="AH259" s="71"/>
      <c r="AI259" s="71"/>
      <c r="AJ259" s="71"/>
      <c r="AK259" s="71"/>
      <c r="AL259" s="71"/>
    </row>
    <row r="260" spans="1:38" s="66" customFormat="1" ht="12" customHeight="1" x14ac:dyDescent="0.3">
      <c r="A260" s="71"/>
      <c r="B260" s="71"/>
      <c r="C260" s="160" t="s">
        <v>51</v>
      </c>
      <c r="D260" s="92"/>
      <c r="E260" s="92"/>
      <c r="F260" s="167"/>
      <c r="G260" s="167"/>
      <c r="H260" s="64"/>
      <c r="I260" s="165"/>
      <c r="J260" s="165"/>
      <c r="K260" s="165"/>
      <c r="L260" s="64"/>
      <c r="M260" s="164"/>
      <c r="N260" s="191"/>
      <c r="O260" s="191"/>
      <c r="P260" s="64"/>
      <c r="Q260" s="92"/>
      <c r="R260" s="64"/>
      <c r="S260" s="92"/>
      <c r="T260" s="71"/>
      <c r="U260" s="71"/>
      <c r="V260" s="71"/>
      <c r="W260" s="71"/>
      <c r="X260" s="71"/>
      <c r="Y260" s="71"/>
      <c r="Z260" s="71"/>
      <c r="AA260" s="71"/>
      <c r="AB260" s="71"/>
      <c r="AC260" s="71"/>
      <c r="AD260" s="71"/>
      <c r="AE260" s="71"/>
      <c r="AF260" s="71"/>
      <c r="AG260" s="71"/>
      <c r="AH260" s="71"/>
      <c r="AI260" s="71"/>
      <c r="AJ260" s="71"/>
      <c r="AK260" s="71"/>
      <c r="AL260" s="71"/>
    </row>
    <row r="261" spans="1:38" s="66" customFormat="1" ht="12" customHeight="1" x14ac:dyDescent="0.3">
      <c r="A261" s="71"/>
      <c r="B261" s="71"/>
      <c r="C261" s="160" t="s">
        <v>52</v>
      </c>
      <c r="D261" s="92"/>
      <c r="E261" s="92"/>
      <c r="F261" s="167"/>
      <c r="G261" s="167"/>
      <c r="H261" s="64"/>
      <c r="I261" s="165"/>
      <c r="J261" s="165"/>
      <c r="K261" s="165"/>
      <c r="L261" s="64"/>
      <c r="M261" s="164"/>
      <c r="N261" s="191"/>
      <c r="O261" s="191"/>
      <c r="P261" s="64"/>
      <c r="Q261" s="92"/>
      <c r="R261" s="64"/>
      <c r="S261" s="92"/>
      <c r="T261" s="71"/>
      <c r="U261" s="71"/>
      <c r="V261" s="71"/>
      <c r="W261" s="71"/>
      <c r="X261" s="71"/>
      <c r="Y261" s="71"/>
      <c r="Z261" s="71"/>
      <c r="AA261" s="71"/>
      <c r="AB261" s="71"/>
      <c r="AC261" s="71"/>
      <c r="AD261" s="71"/>
      <c r="AE261" s="71"/>
      <c r="AF261" s="71"/>
      <c r="AG261" s="71"/>
      <c r="AH261" s="71"/>
      <c r="AI261" s="71"/>
      <c r="AJ261" s="71"/>
      <c r="AK261" s="71"/>
      <c r="AL261" s="71"/>
    </row>
    <row r="262" spans="1:38" s="66" customFormat="1" ht="12" customHeight="1" x14ac:dyDescent="0.3">
      <c r="A262" s="71"/>
      <c r="B262" s="71"/>
      <c r="C262" s="160" t="s">
        <v>53</v>
      </c>
      <c r="D262" s="92"/>
      <c r="E262" s="92"/>
      <c r="F262" s="167"/>
      <c r="G262" s="167"/>
      <c r="H262" s="64"/>
      <c r="I262" s="165"/>
      <c r="J262" s="165"/>
      <c r="K262" s="165"/>
      <c r="L262" s="64"/>
      <c r="M262" s="164"/>
      <c r="N262" s="191"/>
      <c r="O262" s="191"/>
      <c r="P262" s="64"/>
      <c r="Q262" s="92"/>
      <c r="R262" s="64"/>
      <c r="S262" s="92"/>
      <c r="T262" s="71"/>
      <c r="U262" s="71"/>
      <c r="V262" s="71"/>
      <c r="W262" s="71"/>
      <c r="X262" s="71"/>
      <c r="Y262" s="71"/>
      <c r="Z262" s="71"/>
      <c r="AA262" s="71"/>
      <c r="AB262" s="71"/>
      <c r="AC262" s="71"/>
      <c r="AD262" s="71"/>
      <c r="AE262" s="71"/>
      <c r="AF262" s="71"/>
      <c r="AG262" s="71"/>
      <c r="AH262" s="71"/>
      <c r="AI262" s="71"/>
      <c r="AJ262" s="71"/>
      <c r="AK262" s="71"/>
      <c r="AL262" s="71"/>
    </row>
    <row r="263" spans="1:38" s="66" customFormat="1" ht="12" customHeight="1" x14ac:dyDescent="0.3">
      <c r="A263" s="71"/>
      <c r="B263" s="71"/>
      <c r="C263" s="160" t="s">
        <v>54</v>
      </c>
      <c r="D263" s="92"/>
      <c r="E263" s="92"/>
      <c r="F263" s="167"/>
      <c r="G263" s="167"/>
      <c r="H263" s="64"/>
      <c r="I263" s="165"/>
      <c r="J263" s="165"/>
      <c r="K263" s="165"/>
      <c r="L263" s="64"/>
      <c r="M263" s="164"/>
      <c r="N263" s="191"/>
      <c r="O263" s="191"/>
      <c r="P263" s="64"/>
      <c r="Q263" s="92"/>
      <c r="R263" s="64"/>
      <c r="S263" s="92"/>
      <c r="T263" s="71"/>
      <c r="U263" s="71"/>
      <c r="V263" s="71"/>
      <c r="W263" s="71"/>
      <c r="X263" s="71"/>
      <c r="Y263" s="71"/>
      <c r="Z263" s="71"/>
      <c r="AA263" s="71"/>
      <c r="AB263" s="71"/>
      <c r="AC263" s="71"/>
      <c r="AD263" s="71"/>
      <c r="AE263" s="71"/>
      <c r="AF263" s="71"/>
      <c r="AG263" s="71"/>
      <c r="AH263" s="71"/>
      <c r="AI263" s="71"/>
      <c r="AJ263" s="71"/>
      <c r="AK263" s="71"/>
      <c r="AL263" s="71"/>
    </row>
    <row r="264" spans="1:38" s="66" customFormat="1" ht="12" customHeight="1" x14ac:dyDescent="0.3">
      <c r="A264" s="71"/>
      <c r="B264" s="71"/>
      <c r="C264" s="160" t="s">
        <v>55</v>
      </c>
      <c r="D264" s="92"/>
      <c r="E264" s="92"/>
      <c r="F264" s="167"/>
      <c r="G264" s="167"/>
      <c r="H264" s="64"/>
      <c r="I264" s="165"/>
      <c r="J264" s="165"/>
      <c r="K264" s="165"/>
      <c r="L264" s="64"/>
      <c r="M264" s="164"/>
      <c r="N264" s="191"/>
      <c r="O264" s="191"/>
      <c r="P264" s="64"/>
      <c r="Q264" s="92"/>
      <c r="R264" s="64"/>
      <c r="S264" s="92"/>
      <c r="T264" s="71"/>
      <c r="U264" s="71"/>
      <c r="V264" s="71"/>
      <c r="W264" s="71"/>
      <c r="X264" s="71"/>
      <c r="Y264" s="71"/>
      <c r="Z264" s="71"/>
      <c r="AA264" s="71"/>
      <c r="AB264" s="71"/>
      <c r="AC264" s="71"/>
      <c r="AD264" s="71"/>
      <c r="AE264" s="71"/>
      <c r="AF264" s="71"/>
      <c r="AG264" s="71"/>
      <c r="AH264" s="71"/>
      <c r="AI264" s="71"/>
      <c r="AJ264" s="71"/>
      <c r="AK264" s="71"/>
      <c r="AL264" s="71"/>
    </row>
    <row r="265" spans="1:38" s="66" customFormat="1" ht="12" customHeight="1" x14ac:dyDescent="0.3">
      <c r="A265" s="71"/>
      <c r="B265" s="71"/>
      <c r="C265" s="160" t="s">
        <v>56</v>
      </c>
      <c r="D265" s="92"/>
      <c r="E265" s="92"/>
      <c r="F265" s="167"/>
      <c r="G265" s="167"/>
      <c r="H265" s="64"/>
      <c r="I265" s="165"/>
      <c r="J265" s="165"/>
      <c r="K265" s="165"/>
      <c r="L265" s="64"/>
      <c r="M265" s="164"/>
      <c r="N265" s="191"/>
      <c r="O265" s="191"/>
      <c r="P265" s="64"/>
      <c r="Q265" s="92"/>
      <c r="R265" s="64"/>
      <c r="S265" s="92"/>
      <c r="T265" s="71"/>
      <c r="U265" s="71"/>
      <c r="V265" s="71"/>
      <c r="W265" s="71"/>
      <c r="X265" s="71"/>
      <c r="Y265" s="71"/>
      <c r="Z265" s="71"/>
      <c r="AA265" s="71"/>
      <c r="AB265" s="71"/>
      <c r="AC265" s="71"/>
      <c r="AD265" s="71"/>
      <c r="AE265" s="71"/>
      <c r="AF265" s="71"/>
      <c r="AG265" s="71"/>
      <c r="AH265" s="71"/>
      <c r="AI265" s="71"/>
      <c r="AJ265" s="71"/>
      <c r="AK265" s="71"/>
      <c r="AL265" s="71"/>
    </row>
    <row r="266" spans="1:38" s="66" customFormat="1" ht="12" customHeight="1" x14ac:dyDescent="0.3">
      <c r="A266" s="71"/>
      <c r="B266" s="71"/>
      <c r="C266" s="160" t="s">
        <v>57</v>
      </c>
      <c r="D266" s="92"/>
      <c r="E266" s="92"/>
      <c r="F266" s="167"/>
      <c r="G266" s="167"/>
      <c r="H266" s="64"/>
      <c r="I266" s="165"/>
      <c r="J266" s="165"/>
      <c r="K266" s="165"/>
      <c r="L266" s="64"/>
      <c r="M266" s="164"/>
      <c r="N266" s="191"/>
      <c r="O266" s="191"/>
      <c r="P266" s="64"/>
      <c r="Q266" s="92"/>
      <c r="R266" s="64"/>
      <c r="S266" s="92"/>
      <c r="T266" s="71"/>
      <c r="U266" s="71"/>
      <c r="V266" s="71"/>
      <c r="W266" s="71"/>
      <c r="X266" s="71"/>
      <c r="Y266" s="71"/>
      <c r="Z266" s="71"/>
      <c r="AA266" s="71"/>
      <c r="AB266" s="71"/>
      <c r="AC266" s="71"/>
      <c r="AD266" s="71"/>
      <c r="AE266" s="71"/>
      <c r="AF266" s="71"/>
      <c r="AG266" s="71"/>
      <c r="AH266" s="71"/>
      <c r="AI266" s="71"/>
      <c r="AJ266" s="71"/>
      <c r="AK266" s="71"/>
      <c r="AL266" s="71"/>
    </row>
    <row r="267" spans="1:38" s="66" customFormat="1" ht="12" customHeight="1" x14ac:dyDescent="0.3">
      <c r="A267" s="71"/>
      <c r="B267" s="71"/>
      <c r="C267" s="160" t="s">
        <v>58</v>
      </c>
      <c r="D267" s="92"/>
      <c r="E267" s="92"/>
      <c r="F267" s="167"/>
      <c r="G267" s="167"/>
      <c r="H267" s="64"/>
      <c r="I267" s="165"/>
      <c r="J267" s="165"/>
      <c r="K267" s="165"/>
      <c r="L267" s="64"/>
      <c r="M267" s="164"/>
      <c r="N267" s="191"/>
      <c r="O267" s="191"/>
      <c r="P267" s="64"/>
      <c r="Q267" s="92"/>
      <c r="R267" s="64"/>
      <c r="S267" s="92"/>
      <c r="T267" s="71"/>
      <c r="U267" s="71"/>
      <c r="V267" s="71"/>
      <c r="W267" s="71"/>
      <c r="X267" s="71"/>
      <c r="Y267" s="71"/>
      <c r="Z267" s="71"/>
      <c r="AA267" s="71"/>
      <c r="AB267" s="71"/>
      <c r="AC267" s="71"/>
      <c r="AD267" s="71"/>
      <c r="AE267" s="71"/>
      <c r="AF267" s="71"/>
      <c r="AG267" s="71"/>
      <c r="AH267" s="71"/>
      <c r="AI267" s="71"/>
      <c r="AJ267" s="71"/>
      <c r="AK267" s="71"/>
      <c r="AL267" s="71"/>
    </row>
    <row r="268" spans="1:38" s="66" customFormat="1" ht="12" customHeight="1" x14ac:dyDescent="0.3">
      <c r="A268" s="71"/>
      <c r="B268" s="71"/>
      <c r="C268" s="160" t="s">
        <v>59</v>
      </c>
      <c r="D268" s="92"/>
      <c r="E268" s="92"/>
      <c r="F268" s="167"/>
      <c r="G268" s="167"/>
      <c r="H268" s="64"/>
      <c r="I268" s="165"/>
      <c r="J268" s="165"/>
      <c r="K268" s="165"/>
      <c r="L268" s="64"/>
      <c r="M268" s="164"/>
      <c r="N268" s="191"/>
      <c r="O268" s="191"/>
      <c r="P268" s="64"/>
      <c r="Q268" s="92"/>
      <c r="R268" s="64"/>
      <c r="S268" s="92"/>
      <c r="T268" s="71"/>
      <c r="U268" s="71"/>
      <c r="V268" s="71"/>
      <c r="W268" s="71"/>
      <c r="X268" s="71"/>
      <c r="Y268" s="71"/>
      <c r="Z268" s="71"/>
      <c r="AA268" s="71"/>
      <c r="AB268" s="71"/>
      <c r="AC268" s="71"/>
      <c r="AD268" s="71"/>
      <c r="AE268" s="71"/>
      <c r="AF268" s="71"/>
      <c r="AG268" s="71"/>
      <c r="AH268" s="71"/>
      <c r="AI268" s="71"/>
      <c r="AJ268" s="71"/>
      <c r="AK268" s="71"/>
      <c r="AL268" s="71"/>
    </row>
    <row r="269" spans="1:38" s="66" customFormat="1" ht="12" customHeight="1" x14ac:dyDescent="0.3">
      <c r="A269" s="71"/>
      <c r="B269" s="71"/>
      <c r="C269" s="160" t="s">
        <v>60</v>
      </c>
      <c r="D269" s="92"/>
      <c r="E269" s="92"/>
      <c r="F269" s="167"/>
      <c r="G269" s="167"/>
      <c r="H269" s="64"/>
      <c r="I269" s="165"/>
      <c r="J269" s="165"/>
      <c r="K269" s="165"/>
      <c r="L269" s="64"/>
      <c r="M269" s="164"/>
      <c r="N269" s="191"/>
      <c r="O269" s="191"/>
      <c r="P269" s="64"/>
      <c r="Q269" s="92"/>
      <c r="R269" s="64"/>
      <c r="S269" s="92"/>
      <c r="T269" s="71"/>
      <c r="U269" s="71"/>
      <c r="V269" s="71"/>
      <c r="W269" s="71"/>
      <c r="X269" s="71"/>
      <c r="Y269" s="71"/>
      <c r="Z269" s="71"/>
      <c r="AA269" s="71"/>
      <c r="AB269" s="71"/>
      <c r="AC269" s="71"/>
      <c r="AD269" s="71"/>
      <c r="AE269" s="71"/>
      <c r="AF269" s="71"/>
      <c r="AG269" s="71"/>
      <c r="AH269" s="71"/>
      <c r="AI269" s="71"/>
      <c r="AJ269" s="71"/>
      <c r="AK269" s="71"/>
      <c r="AL269" s="71"/>
    </row>
    <row r="270" spans="1:38" s="66" customFormat="1" ht="12" customHeight="1" x14ac:dyDescent="0.3">
      <c r="A270" s="71"/>
      <c r="B270" s="71"/>
      <c r="C270" s="160" t="s">
        <v>61</v>
      </c>
      <c r="D270" s="92"/>
      <c r="E270" s="92"/>
      <c r="F270" s="167"/>
      <c r="G270" s="167"/>
      <c r="H270" s="64"/>
      <c r="I270" s="165"/>
      <c r="J270" s="165"/>
      <c r="K270" s="165"/>
      <c r="L270" s="64"/>
      <c r="M270" s="164"/>
      <c r="N270" s="191"/>
      <c r="O270" s="191"/>
      <c r="P270" s="64"/>
      <c r="Q270" s="92"/>
      <c r="R270" s="64"/>
      <c r="S270" s="92"/>
      <c r="T270" s="71"/>
      <c r="U270" s="71"/>
      <c r="V270" s="71"/>
      <c r="W270" s="71"/>
      <c r="X270" s="71"/>
      <c r="Y270" s="71"/>
      <c r="Z270" s="71"/>
      <c r="AA270" s="71"/>
      <c r="AB270" s="71"/>
      <c r="AC270" s="71"/>
      <c r="AD270" s="71"/>
      <c r="AE270" s="71"/>
      <c r="AF270" s="71"/>
      <c r="AG270" s="71"/>
      <c r="AH270" s="71"/>
      <c r="AI270" s="71"/>
      <c r="AJ270" s="71"/>
      <c r="AK270" s="71"/>
      <c r="AL270" s="71"/>
    </row>
    <row r="271" spans="1:38" s="66" customFormat="1" ht="12" customHeight="1" x14ac:dyDescent="0.3">
      <c r="A271" s="71"/>
      <c r="B271" s="71"/>
      <c r="C271" s="160" t="s">
        <v>62</v>
      </c>
      <c r="D271" s="92"/>
      <c r="E271" s="92"/>
      <c r="F271" s="167"/>
      <c r="G271" s="167"/>
      <c r="H271" s="64"/>
      <c r="I271" s="165"/>
      <c r="J271" s="165"/>
      <c r="K271" s="165"/>
      <c r="L271" s="64"/>
      <c r="M271" s="164"/>
      <c r="N271" s="191"/>
      <c r="O271" s="191"/>
      <c r="P271" s="64"/>
      <c r="Q271" s="92"/>
      <c r="R271" s="64"/>
      <c r="S271" s="92"/>
      <c r="T271" s="71"/>
      <c r="U271" s="71"/>
      <c r="V271" s="71"/>
      <c r="W271" s="71"/>
      <c r="X271" s="71"/>
      <c r="Y271" s="71"/>
      <c r="Z271" s="71"/>
      <c r="AA271" s="71"/>
      <c r="AB271" s="71"/>
      <c r="AC271" s="71"/>
      <c r="AD271" s="71"/>
      <c r="AE271" s="71"/>
      <c r="AF271" s="71"/>
      <c r="AG271" s="71"/>
      <c r="AH271" s="71"/>
      <c r="AI271" s="71"/>
      <c r="AJ271" s="71"/>
      <c r="AK271" s="71"/>
      <c r="AL271" s="71"/>
    </row>
    <row r="272" spans="1:38" s="66" customFormat="1" ht="12" customHeight="1" x14ac:dyDescent="0.3">
      <c r="A272" s="71"/>
      <c r="B272" s="71"/>
      <c r="C272" s="160" t="s">
        <v>63</v>
      </c>
      <c r="D272" s="92"/>
      <c r="E272" s="92"/>
      <c r="F272" s="167"/>
      <c r="G272" s="167"/>
      <c r="H272" s="64"/>
      <c r="I272" s="165"/>
      <c r="J272" s="165"/>
      <c r="K272" s="165"/>
      <c r="L272" s="64"/>
      <c r="M272" s="164"/>
      <c r="N272" s="191"/>
      <c r="O272" s="191"/>
      <c r="P272" s="64"/>
      <c r="Q272" s="92"/>
      <c r="R272" s="64"/>
      <c r="S272" s="92"/>
      <c r="T272" s="71"/>
      <c r="U272" s="71"/>
      <c r="V272" s="71"/>
      <c r="W272" s="71"/>
      <c r="X272" s="71"/>
      <c r="Y272" s="71"/>
      <c r="Z272" s="71"/>
      <c r="AA272" s="71"/>
      <c r="AB272" s="71"/>
      <c r="AC272" s="71"/>
      <c r="AD272" s="71"/>
      <c r="AE272" s="71"/>
      <c r="AF272" s="71"/>
      <c r="AG272" s="71"/>
      <c r="AH272" s="71"/>
      <c r="AI272" s="71"/>
      <c r="AJ272" s="71"/>
      <c r="AK272" s="71"/>
      <c r="AL272" s="71"/>
    </row>
    <row r="273" spans="1:38" s="66" customFormat="1" ht="12" customHeight="1" x14ac:dyDescent="0.3">
      <c r="A273" s="71"/>
      <c r="B273" s="71"/>
      <c r="C273" s="160" t="s">
        <v>64</v>
      </c>
      <c r="D273" s="92"/>
      <c r="E273" s="92"/>
      <c r="F273" s="167"/>
      <c r="G273" s="167"/>
      <c r="H273" s="64"/>
      <c r="I273" s="165"/>
      <c r="J273" s="165"/>
      <c r="K273" s="165"/>
      <c r="L273" s="64"/>
      <c r="M273" s="164"/>
      <c r="N273" s="191"/>
      <c r="O273" s="191"/>
      <c r="P273" s="64"/>
      <c r="Q273" s="92"/>
      <c r="R273" s="64"/>
      <c r="S273" s="92"/>
      <c r="T273" s="71"/>
      <c r="U273" s="71"/>
      <c r="V273" s="71"/>
      <c r="W273" s="71"/>
      <c r="X273" s="71"/>
      <c r="Y273" s="71"/>
      <c r="Z273" s="71"/>
      <c r="AA273" s="71"/>
      <c r="AB273" s="71"/>
      <c r="AC273" s="71"/>
      <c r="AD273" s="71"/>
      <c r="AE273" s="71"/>
      <c r="AF273" s="71"/>
      <c r="AG273" s="71"/>
      <c r="AH273" s="71"/>
      <c r="AI273" s="71"/>
      <c r="AJ273" s="71"/>
      <c r="AK273" s="71"/>
      <c r="AL273" s="71"/>
    </row>
    <row r="274" spans="1:38" s="66" customFormat="1" ht="12" customHeight="1" x14ac:dyDescent="0.3">
      <c r="A274" s="71"/>
      <c r="B274" s="71"/>
      <c r="C274" s="160" t="s">
        <v>65</v>
      </c>
      <c r="D274" s="92"/>
      <c r="E274" s="92"/>
      <c r="F274" s="167"/>
      <c r="G274" s="167"/>
      <c r="H274" s="64"/>
      <c r="I274" s="165"/>
      <c r="J274" s="165"/>
      <c r="K274" s="165"/>
      <c r="L274" s="64"/>
      <c r="M274" s="164"/>
      <c r="N274" s="191"/>
      <c r="O274" s="191"/>
      <c r="P274" s="64"/>
      <c r="Q274" s="92"/>
      <c r="R274" s="64"/>
      <c r="S274" s="92"/>
      <c r="T274" s="71"/>
      <c r="U274" s="71"/>
      <c r="V274" s="71"/>
      <c r="W274" s="71"/>
      <c r="X274" s="71"/>
      <c r="Y274" s="71"/>
      <c r="Z274" s="71"/>
      <c r="AA274" s="71"/>
      <c r="AB274" s="71"/>
      <c r="AC274" s="71"/>
      <c r="AD274" s="71"/>
      <c r="AE274" s="71"/>
      <c r="AF274" s="71"/>
      <c r="AG274" s="71"/>
      <c r="AH274" s="71"/>
      <c r="AI274" s="71"/>
      <c r="AJ274" s="71"/>
      <c r="AK274" s="71"/>
      <c r="AL274" s="71"/>
    </row>
    <row r="275" spans="1:38" s="66" customFormat="1" ht="12" customHeight="1" x14ac:dyDescent="0.3">
      <c r="A275" s="71"/>
      <c r="B275" s="71"/>
      <c r="C275" s="160" t="s">
        <v>66</v>
      </c>
      <c r="D275" s="92"/>
      <c r="E275" s="92"/>
      <c r="F275" s="167"/>
      <c r="G275" s="167"/>
      <c r="H275" s="64"/>
      <c r="I275" s="165"/>
      <c r="J275" s="165"/>
      <c r="K275" s="165"/>
      <c r="L275" s="64"/>
      <c r="M275" s="164"/>
      <c r="N275" s="191"/>
      <c r="O275" s="191"/>
      <c r="P275" s="64"/>
      <c r="Q275" s="92"/>
      <c r="R275" s="64"/>
      <c r="S275" s="92"/>
      <c r="T275" s="71"/>
      <c r="U275" s="71"/>
      <c r="V275" s="71"/>
      <c r="W275" s="71"/>
      <c r="X275" s="71"/>
      <c r="Y275" s="71"/>
      <c r="Z275" s="71"/>
      <c r="AA275" s="71"/>
      <c r="AB275" s="71"/>
      <c r="AC275" s="71"/>
      <c r="AD275" s="71"/>
      <c r="AE275" s="71"/>
      <c r="AF275" s="71"/>
      <c r="AG275" s="71"/>
      <c r="AH275" s="71"/>
      <c r="AI275" s="71"/>
      <c r="AJ275" s="71"/>
      <c r="AK275" s="71"/>
      <c r="AL275" s="71"/>
    </row>
    <row r="276" spans="1:38" s="66" customFormat="1" ht="12" customHeight="1" x14ac:dyDescent="0.3">
      <c r="A276" s="71"/>
      <c r="B276" s="71"/>
      <c r="C276" s="160" t="s">
        <v>67</v>
      </c>
      <c r="D276" s="92"/>
      <c r="E276" s="92"/>
      <c r="F276" s="167"/>
      <c r="G276" s="167"/>
      <c r="H276" s="64"/>
      <c r="I276" s="165"/>
      <c r="J276" s="165"/>
      <c r="K276" s="165"/>
      <c r="L276" s="64"/>
      <c r="M276" s="164"/>
      <c r="N276" s="191"/>
      <c r="O276" s="191"/>
      <c r="P276" s="64"/>
      <c r="Q276" s="92"/>
      <c r="R276" s="64"/>
      <c r="S276" s="92"/>
      <c r="T276" s="71"/>
      <c r="U276" s="71"/>
      <c r="V276" s="71"/>
      <c r="W276" s="71"/>
      <c r="X276" s="71"/>
      <c r="Y276" s="71"/>
      <c r="Z276" s="71"/>
      <c r="AA276" s="71"/>
      <c r="AB276" s="71"/>
      <c r="AC276" s="71"/>
      <c r="AD276" s="71"/>
      <c r="AE276" s="71"/>
      <c r="AF276" s="71"/>
      <c r="AG276" s="71"/>
      <c r="AH276" s="71"/>
      <c r="AI276" s="71"/>
      <c r="AJ276" s="71"/>
      <c r="AK276" s="71"/>
      <c r="AL276" s="71"/>
    </row>
    <row r="277" spans="1:38" s="66" customFormat="1" ht="12" customHeight="1" x14ac:dyDescent="0.3">
      <c r="A277" s="71"/>
      <c r="B277" s="71"/>
      <c r="C277" s="160" t="s">
        <v>68</v>
      </c>
      <c r="D277" s="92"/>
      <c r="E277" s="92"/>
      <c r="F277" s="167"/>
      <c r="G277" s="167"/>
      <c r="H277" s="64"/>
      <c r="I277" s="165"/>
      <c r="J277" s="165"/>
      <c r="K277" s="165"/>
      <c r="L277" s="64"/>
      <c r="M277" s="164"/>
      <c r="N277" s="191"/>
      <c r="O277" s="191"/>
      <c r="P277" s="64"/>
      <c r="Q277" s="92"/>
      <c r="R277" s="64"/>
      <c r="S277" s="92"/>
      <c r="T277" s="71"/>
      <c r="U277" s="71"/>
      <c r="V277" s="71"/>
      <c r="W277" s="71"/>
      <c r="X277" s="71"/>
      <c r="Y277" s="71"/>
      <c r="Z277" s="71"/>
      <c r="AA277" s="71"/>
      <c r="AB277" s="71"/>
      <c r="AC277" s="71"/>
      <c r="AD277" s="71"/>
      <c r="AE277" s="71"/>
      <c r="AF277" s="71"/>
      <c r="AG277" s="71"/>
      <c r="AH277" s="71"/>
      <c r="AI277" s="71"/>
      <c r="AJ277" s="71"/>
      <c r="AK277" s="71"/>
      <c r="AL277" s="71"/>
    </row>
    <row r="278" spans="1:38" s="66" customFormat="1" ht="12" customHeight="1" x14ac:dyDescent="0.3">
      <c r="A278" s="71"/>
      <c r="B278" s="71"/>
      <c r="C278" s="160" t="s">
        <v>69</v>
      </c>
      <c r="D278" s="92"/>
      <c r="E278" s="92"/>
      <c r="F278" s="167"/>
      <c r="G278" s="167"/>
      <c r="H278" s="64"/>
      <c r="I278" s="165"/>
      <c r="J278" s="165"/>
      <c r="K278" s="165"/>
      <c r="L278" s="64"/>
      <c r="M278" s="164"/>
      <c r="N278" s="191"/>
      <c r="O278" s="191"/>
      <c r="P278" s="64"/>
      <c r="Q278" s="92"/>
      <c r="R278" s="64"/>
      <c r="S278" s="92"/>
      <c r="T278" s="71"/>
      <c r="U278" s="71"/>
      <c r="V278" s="71"/>
      <c r="W278" s="71"/>
      <c r="X278" s="71"/>
      <c r="Y278" s="71"/>
      <c r="Z278" s="71"/>
      <c r="AA278" s="71"/>
      <c r="AB278" s="71"/>
      <c r="AC278" s="71"/>
      <c r="AD278" s="71"/>
      <c r="AE278" s="71"/>
      <c r="AF278" s="71"/>
      <c r="AG278" s="71"/>
      <c r="AH278" s="71"/>
      <c r="AI278" s="71"/>
      <c r="AJ278" s="71"/>
      <c r="AK278" s="71"/>
      <c r="AL278" s="71"/>
    </row>
    <row r="279" spans="1:38" s="66" customFormat="1" ht="12" customHeight="1" x14ac:dyDescent="0.3">
      <c r="A279" s="71"/>
      <c r="B279" s="71"/>
      <c r="C279" s="160" t="s">
        <v>70</v>
      </c>
      <c r="D279" s="92"/>
      <c r="E279" s="92"/>
      <c r="F279" s="167"/>
      <c r="G279" s="167"/>
      <c r="H279" s="64"/>
      <c r="I279" s="165"/>
      <c r="J279" s="165"/>
      <c r="K279" s="165"/>
      <c r="L279" s="64"/>
      <c r="M279" s="164"/>
      <c r="N279" s="191"/>
      <c r="O279" s="191"/>
      <c r="P279" s="64"/>
      <c r="Q279" s="92"/>
      <c r="R279" s="64"/>
      <c r="S279" s="92"/>
      <c r="T279" s="71"/>
      <c r="U279" s="71"/>
      <c r="V279" s="71"/>
      <c r="W279" s="71"/>
      <c r="X279" s="71"/>
      <c r="Y279" s="71"/>
      <c r="Z279" s="71"/>
      <c r="AA279" s="71"/>
      <c r="AB279" s="71"/>
      <c r="AC279" s="71"/>
      <c r="AD279" s="71"/>
      <c r="AE279" s="71"/>
      <c r="AF279" s="71"/>
      <c r="AG279" s="71"/>
      <c r="AH279" s="71"/>
      <c r="AI279" s="71"/>
      <c r="AJ279" s="71"/>
      <c r="AK279" s="71"/>
      <c r="AL279" s="71"/>
    </row>
    <row r="280" spans="1:38" s="66" customFormat="1" ht="12" customHeight="1" x14ac:dyDescent="0.3">
      <c r="A280" s="71"/>
      <c r="B280" s="71"/>
      <c r="C280" s="160" t="s">
        <v>71</v>
      </c>
      <c r="D280" s="92"/>
      <c r="E280" s="92"/>
      <c r="F280" s="167"/>
      <c r="G280" s="167"/>
      <c r="H280" s="64"/>
      <c r="I280" s="165"/>
      <c r="J280" s="165"/>
      <c r="K280" s="165"/>
      <c r="L280" s="64"/>
      <c r="M280" s="164"/>
      <c r="N280" s="191"/>
      <c r="O280" s="191"/>
      <c r="P280" s="64"/>
      <c r="Q280" s="92"/>
      <c r="R280" s="64"/>
      <c r="S280" s="92"/>
      <c r="T280" s="71"/>
      <c r="U280" s="71"/>
      <c r="V280" s="71"/>
      <c r="W280" s="71"/>
      <c r="X280" s="71"/>
      <c r="Y280" s="71"/>
      <c r="Z280" s="71"/>
      <c r="AA280" s="71"/>
      <c r="AB280" s="71"/>
      <c r="AC280" s="71"/>
      <c r="AD280" s="71"/>
      <c r="AE280" s="71"/>
      <c r="AF280" s="71"/>
      <c r="AG280" s="71"/>
      <c r="AH280" s="71"/>
      <c r="AI280" s="71"/>
      <c r="AJ280" s="71"/>
      <c r="AK280" s="71"/>
      <c r="AL280" s="71"/>
    </row>
    <row r="281" spans="1:38" s="66" customFormat="1" ht="12" customHeight="1" x14ac:dyDescent="0.3">
      <c r="A281" s="71"/>
      <c r="B281" s="71"/>
      <c r="C281" s="160" t="s">
        <v>72</v>
      </c>
      <c r="D281" s="92"/>
      <c r="E281" s="92"/>
      <c r="F281" s="167"/>
      <c r="G281" s="167"/>
      <c r="H281" s="64"/>
      <c r="I281" s="165"/>
      <c r="J281" s="165"/>
      <c r="K281" s="165"/>
      <c r="L281" s="64"/>
      <c r="M281" s="164"/>
      <c r="N281" s="191"/>
      <c r="O281" s="191"/>
      <c r="P281" s="64"/>
      <c r="Q281" s="92"/>
      <c r="R281" s="64"/>
      <c r="S281" s="92"/>
      <c r="T281" s="71"/>
      <c r="U281" s="71"/>
      <c r="V281" s="71"/>
      <c r="W281" s="71"/>
      <c r="X281" s="71"/>
      <c r="Y281" s="71"/>
      <c r="Z281" s="71"/>
      <c r="AA281" s="71"/>
      <c r="AB281" s="71"/>
      <c r="AC281" s="71"/>
      <c r="AD281" s="71"/>
      <c r="AE281" s="71"/>
      <c r="AF281" s="71"/>
      <c r="AG281" s="71"/>
      <c r="AH281" s="71"/>
      <c r="AI281" s="71"/>
      <c r="AJ281" s="71"/>
      <c r="AK281" s="71"/>
      <c r="AL281" s="71"/>
    </row>
    <row r="282" spans="1:38" s="66" customFormat="1" ht="12" customHeight="1" x14ac:dyDescent="0.3">
      <c r="A282" s="71"/>
      <c r="B282" s="71"/>
      <c r="C282" s="160" t="s">
        <v>73</v>
      </c>
      <c r="D282" s="92"/>
      <c r="E282" s="92"/>
      <c r="F282" s="167"/>
      <c r="G282" s="167"/>
      <c r="H282" s="64"/>
      <c r="I282" s="165"/>
      <c r="J282" s="165"/>
      <c r="K282" s="165"/>
      <c r="L282" s="64"/>
      <c r="M282" s="164"/>
      <c r="N282" s="191"/>
      <c r="O282" s="191"/>
      <c r="P282" s="64"/>
      <c r="Q282" s="92"/>
      <c r="R282" s="64"/>
      <c r="S282" s="92"/>
      <c r="T282" s="71"/>
      <c r="U282" s="71"/>
      <c r="V282" s="71"/>
      <c r="W282" s="71"/>
      <c r="X282" s="71"/>
      <c r="Y282" s="71"/>
      <c r="Z282" s="71"/>
      <c r="AA282" s="71"/>
      <c r="AB282" s="71"/>
      <c r="AC282" s="71"/>
      <c r="AD282" s="71"/>
      <c r="AE282" s="71"/>
      <c r="AF282" s="71"/>
      <c r="AG282" s="71"/>
      <c r="AH282" s="71"/>
      <c r="AI282" s="71"/>
      <c r="AJ282" s="71"/>
      <c r="AK282" s="71"/>
      <c r="AL282" s="71"/>
    </row>
    <row r="283" spans="1:38" s="66" customFormat="1" ht="12" customHeight="1" x14ac:dyDescent="0.3">
      <c r="A283" s="71"/>
      <c r="B283" s="71"/>
      <c r="C283" s="160" t="s">
        <v>74</v>
      </c>
      <c r="D283" s="92"/>
      <c r="E283" s="92"/>
      <c r="F283" s="167"/>
      <c r="G283" s="167"/>
      <c r="H283" s="64"/>
      <c r="I283" s="165"/>
      <c r="J283" s="165"/>
      <c r="K283" s="165"/>
      <c r="L283" s="64"/>
      <c r="M283" s="164"/>
      <c r="N283" s="191"/>
      <c r="O283" s="191"/>
      <c r="P283" s="64"/>
      <c r="Q283" s="92"/>
      <c r="R283" s="64"/>
      <c r="S283" s="92"/>
      <c r="T283" s="71"/>
      <c r="U283" s="71"/>
      <c r="V283" s="71"/>
      <c r="W283" s="71"/>
      <c r="X283" s="71"/>
      <c r="Y283" s="71"/>
      <c r="Z283" s="71"/>
      <c r="AA283" s="71"/>
      <c r="AB283" s="71"/>
      <c r="AC283" s="71"/>
      <c r="AD283" s="71"/>
      <c r="AE283" s="71"/>
      <c r="AF283" s="71"/>
      <c r="AG283" s="71"/>
      <c r="AH283" s="71"/>
      <c r="AI283" s="71"/>
      <c r="AJ283" s="71"/>
      <c r="AK283" s="71"/>
      <c r="AL283" s="71"/>
    </row>
    <row r="284" spans="1:38" s="66" customFormat="1" ht="12" customHeight="1" x14ac:dyDescent="0.3">
      <c r="A284" s="71"/>
      <c r="B284" s="71"/>
      <c r="C284" s="160" t="s">
        <v>75</v>
      </c>
      <c r="D284" s="92"/>
      <c r="E284" s="92"/>
      <c r="F284" s="167"/>
      <c r="G284" s="167"/>
      <c r="H284" s="64"/>
      <c r="I284" s="165"/>
      <c r="J284" s="165"/>
      <c r="K284" s="165"/>
      <c r="L284" s="64"/>
      <c r="M284" s="164"/>
      <c r="N284" s="191"/>
      <c r="O284" s="191"/>
      <c r="P284" s="64"/>
      <c r="Q284" s="92"/>
      <c r="R284" s="64"/>
      <c r="S284" s="92"/>
      <c r="T284" s="71"/>
      <c r="U284" s="71"/>
      <c r="V284" s="71"/>
      <c r="W284" s="71"/>
      <c r="X284" s="71"/>
      <c r="Y284" s="71"/>
      <c r="Z284" s="71"/>
      <c r="AA284" s="71"/>
      <c r="AB284" s="71"/>
      <c r="AC284" s="71"/>
      <c r="AD284" s="71"/>
      <c r="AE284" s="71"/>
      <c r="AF284" s="71"/>
      <c r="AG284" s="71"/>
      <c r="AH284" s="71"/>
      <c r="AI284" s="71"/>
      <c r="AJ284" s="71"/>
      <c r="AK284" s="71"/>
      <c r="AL284" s="71"/>
    </row>
    <row r="285" spans="1:38" s="66" customFormat="1" ht="12" customHeight="1" x14ac:dyDescent="0.3">
      <c r="A285" s="71"/>
      <c r="B285" s="71"/>
      <c r="C285" s="160" t="s">
        <v>76</v>
      </c>
      <c r="D285" s="92"/>
      <c r="E285" s="92"/>
      <c r="F285" s="167"/>
      <c r="G285" s="167"/>
      <c r="H285" s="64"/>
      <c r="I285" s="165"/>
      <c r="J285" s="165"/>
      <c r="K285" s="165"/>
      <c r="L285" s="64"/>
      <c r="M285" s="164"/>
      <c r="N285" s="191"/>
      <c r="O285" s="191"/>
      <c r="P285" s="64"/>
      <c r="Q285" s="92"/>
      <c r="R285" s="64"/>
      <c r="S285" s="92"/>
      <c r="T285" s="71"/>
      <c r="U285" s="71"/>
      <c r="V285" s="71"/>
      <c r="W285" s="71"/>
      <c r="X285" s="71"/>
      <c r="Y285" s="71"/>
      <c r="Z285" s="71"/>
      <c r="AA285" s="71"/>
      <c r="AB285" s="71"/>
      <c r="AC285" s="71"/>
      <c r="AD285" s="71"/>
      <c r="AE285" s="71"/>
      <c r="AF285" s="71"/>
      <c r="AG285" s="71"/>
      <c r="AH285" s="71"/>
      <c r="AI285" s="71"/>
      <c r="AJ285" s="71"/>
      <c r="AK285" s="71"/>
      <c r="AL285" s="71"/>
    </row>
    <row r="286" spans="1:38" s="66" customFormat="1" ht="12" customHeight="1" x14ac:dyDescent="0.3">
      <c r="A286" s="71"/>
      <c r="B286" s="71"/>
      <c r="C286" s="160" t="s">
        <v>77</v>
      </c>
      <c r="D286" s="92"/>
      <c r="E286" s="92"/>
      <c r="F286" s="167"/>
      <c r="G286" s="167"/>
      <c r="H286" s="64"/>
      <c r="I286" s="165"/>
      <c r="J286" s="165"/>
      <c r="K286" s="165"/>
      <c r="L286" s="64"/>
      <c r="M286" s="164"/>
      <c r="N286" s="191"/>
      <c r="O286" s="191"/>
      <c r="P286" s="64"/>
      <c r="Q286" s="92"/>
      <c r="R286" s="64"/>
      <c r="S286" s="92"/>
      <c r="T286" s="71"/>
      <c r="U286" s="71"/>
      <c r="V286" s="71"/>
      <c r="W286" s="71"/>
      <c r="X286" s="71"/>
      <c r="Y286" s="71"/>
      <c r="Z286" s="71"/>
      <c r="AA286" s="71"/>
      <c r="AB286" s="71"/>
      <c r="AC286" s="71"/>
      <c r="AD286" s="71"/>
      <c r="AE286" s="71"/>
      <c r="AF286" s="71"/>
      <c r="AG286" s="71"/>
      <c r="AH286" s="71"/>
      <c r="AI286" s="71"/>
      <c r="AJ286" s="71"/>
      <c r="AK286" s="71"/>
      <c r="AL286" s="71"/>
    </row>
    <row r="287" spans="1:38" s="66" customFormat="1" ht="12" customHeight="1" x14ac:dyDescent="0.3">
      <c r="A287" s="71"/>
      <c r="B287" s="71"/>
      <c r="C287" s="160" t="s">
        <v>78</v>
      </c>
      <c r="D287" s="92"/>
      <c r="E287" s="92"/>
      <c r="F287" s="167"/>
      <c r="G287" s="167"/>
      <c r="H287" s="64"/>
      <c r="I287" s="165"/>
      <c r="J287" s="165"/>
      <c r="K287" s="165"/>
      <c r="L287" s="64"/>
      <c r="M287" s="164"/>
      <c r="N287" s="191"/>
      <c r="O287" s="191"/>
      <c r="P287" s="64"/>
      <c r="Q287" s="92"/>
      <c r="R287" s="64"/>
      <c r="S287" s="92"/>
      <c r="T287" s="71"/>
      <c r="U287" s="71"/>
      <c r="V287" s="71"/>
      <c r="W287" s="71"/>
      <c r="X287" s="71"/>
      <c r="Y287" s="71"/>
      <c r="Z287" s="71"/>
      <c r="AA287" s="71"/>
      <c r="AB287" s="71"/>
      <c r="AC287" s="71"/>
      <c r="AD287" s="71"/>
      <c r="AE287" s="71"/>
      <c r="AF287" s="71"/>
      <c r="AG287" s="71"/>
      <c r="AH287" s="71"/>
      <c r="AI287" s="71"/>
      <c r="AJ287" s="71"/>
      <c r="AK287" s="71"/>
      <c r="AL287" s="71"/>
    </row>
    <row r="288" spans="1:38" s="66" customFormat="1" ht="12" customHeight="1" x14ac:dyDescent="0.3">
      <c r="A288" s="71"/>
      <c r="B288" s="71"/>
      <c r="C288" s="160" t="s">
        <v>79</v>
      </c>
      <c r="D288" s="92"/>
      <c r="E288" s="92"/>
      <c r="F288" s="167"/>
      <c r="G288" s="167"/>
      <c r="H288" s="64"/>
      <c r="I288" s="165"/>
      <c r="J288" s="165"/>
      <c r="K288" s="165"/>
      <c r="L288" s="64"/>
      <c r="M288" s="164"/>
      <c r="N288" s="191"/>
      <c r="O288" s="191"/>
      <c r="P288" s="64"/>
      <c r="Q288" s="92"/>
      <c r="R288" s="64"/>
      <c r="S288" s="92"/>
      <c r="T288" s="71"/>
      <c r="U288" s="71"/>
      <c r="V288" s="71"/>
      <c r="W288" s="71"/>
      <c r="X288" s="71"/>
      <c r="Y288" s="71"/>
      <c r="Z288" s="71"/>
      <c r="AA288" s="71"/>
      <c r="AB288" s="71"/>
      <c r="AC288" s="71"/>
      <c r="AD288" s="71"/>
      <c r="AE288" s="71"/>
      <c r="AF288" s="71"/>
      <c r="AG288" s="71"/>
      <c r="AH288" s="71"/>
      <c r="AI288" s="71"/>
      <c r="AJ288" s="71"/>
      <c r="AK288" s="71"/>
      <c r="AL288" s="71"/>
    </row>
    <row r="289" spans="1:38" s="66" customFormat="1" ht="12" customHeight="1" x14ac:dyDescent="0.3">
      <c r="A289" s="71"/>
      <c r="B289" s="71"/>
      <c r="C289" s="160" t="s">
        <v>80</v>
      </c>
      <c r="D289" s="92"/>
      <c r="E289" s="92"/>
      <c r="F289" s="167"/>
      <c r="G289" s="167"/>
      <c r="H289" s="64"/>
      <c r="I289" s="165"/>
      <c r="J289" s="165"/>
      <c r="K289" s="165"/>
      <c r="L289" s="64"/>
      <c r="M289" s="164"/>
      <c r="N289" s="191"/>
      <c r="O289" s="191"/>
      <c r="P289" s="64"/>
      <c r="Q289" s="92"/>
      <c r="R289" s="64"/>
      <c r="S289" s="92"/>
      <c r="T289" s="71"/>
      <c r="U289" s="71"/>
      <c r="V289" s="71"/>
      <c r="W289" s="71"/>
      <c r="X289" s="71"/>
      <c r="Y289" s="71"/>
      <c r="Z289" s="71"/>
      <c r="AA289" s="71"/>
      <c r="AB289" s="71"/>
      <c r="AC289" s="71"/>
      <c r="AD289" s="71"/>
      <c r="AE289" s="71"/>
      <c r="AF289" s="71"/>
      <c r="AG289" s="71"/>
      <c r="AH289" s="71"/>
      <c r="AI289" s="71"/>
      <c r="AJ289" s="71"/>
      <c r="AK289" s="71"/>
      <c r="AL289" s="71"/>
    </row>
    <row r="290" spans="1:38" s="66" customFormat="1" ht="12" customHeight="1" x14ac:dyDescent="0.3">
      <c r="A290" s="71"/>
      <c r="B290" s="71"/>
      <c r="C290" s="160" t="s">
        <v>81</v>
      </c>
      <c r="D290" s="92"/>
      <c r="E290" s="92"/>
      <c r="F290" s="167"/>
      <c r="G290" s="167"/>
      <c r="H290" s="64"/>
      <c r="I290" s="165"/>
      <c r="J290" s="165"/>
      <c r="K290" s="165"/>
      <c r="L290" s="64"/>
      <c r="M290" s="164"/>
      <c r="N290" s="191"/>
      <c r="O290" s="191"/>
      <c r="P290" s="64"/>
      <c r="Q290" s="92"/>
      <c r="R290" s="64"/>
      <c r="S290" s="92"/>
      <c r="T290" s="71"/>
      <c r="U290" s="71"/>
      <c r="V290" s="71"/>
      <c r="W290" s="71"/>
      <c r="X290" s="71"/>
      <c r="Y290" s="71"/>
      <c r="Z290" s="71"/>
      <c r="AA290" s="71"/>
      <c r="AB290" s="71"/>
      <c r="AC290" s="71"/>
      <c r="AD290" s="71"/>
      <c r="AE290" s="71"/>
      <c r="AF290" s="71"/>
      <c r="AG290" s="71"/>
      <c r="AH290" s="71"/>
      <c r="AI290" s="71"/>
      <c r="AJ290" s="71"/>
      <c r="AK290" s="71"/>
      <c r="AL290" s="71"/>
    </row>
    <row r="291" spans="1:38" s="66" customFormat="1" ht="12" customHeight="1" x14ac:dyDescent="0.3">
      <c r="A291" s="71"/>
      <c r="B291" s="71"/>
      <c r="C291" s="160" t="s">
        <v>82</v>
      </c>
      <c r="D291" s="92"/>
      <c r="E291" s="92"/>
      <c r="F291" s="167"/>
      <c r="G291" s="167"/>
      <c r="H291" s="64"/>
      <c r="I291" s="165"/>
      <c r="J291" s="165"/>
      <c r="K291" s="165"/>
      <c r="L291" s="64"/>
      <c r="M291" s="164"/>
      <c r="N291" s="191"/>
      <c r="O291" s="191"/>
      <c r="P291" s="64"/>
      <c r="Q291" s="92"/>
      <c r="R291" s="64"/>
      <c r="S291" s="92"/>
      <c r="T291" s="71"/>
      <c r="U291" s="71"/>
      <c r="V291" s="71"/>
      <c r="W291" s="71"/>
      <c r="X291" s="71"/>
      <c r="Y291" s="71"/>
      <c r="Z291" s="71"/>
      <c r="AA291" s="71"/>
      <c r="AB291" s="71"/>
      <c r="AC291" s="71"/>
      <c r="AD291" s="71"/>
      <c r="AE291" s="71"/>
      <c r="AF291" s="71"/>
      <c r="AG291" s="71"/>
      <c r="AH291" s="71"/>
      <c r="AI291" s="71"/>
      <c r="AJ291" s="71"/>
      <c r="AK291" s="71"/>
      <c r="AL291" s="71"/>
    </row>
    <row r="292" spans="1:38" s="66" customFormat="1" ht="12" customHeight="1" x14ac:dyDescent="0.3">
      <c r="A292" s="71"/>
      <c r="B292" s="71"/>
      <c r="C292" s="160" t="s">
        <v>83</v>
      </c>
      <c r="D292" s="92"/>
      <c r="E292" s="92"/>
      <c r="F292" s="167"/>
      <c r="G292" s="167"/>
      <c r="H292" s="64"/>
      <c r="I292" s="165"/>
      <c r="J292" s="165"/>
      <c r="K292" s="165"/>
      <c r="L292" s="64"/>
      <c r="M292" s="164"/>
      <c r="N292" s="191"/>
      <c r="O292" s="191"/>
      <c r="P292" s="64"/>
      <c r="Q292" s="92"/>
      <c r="R292" s="64"/>
      <c r="S292" s="92"/>
      <c r="T292" s="71"/>
      <c r="U292" s="71"/>
      <c r="V292" s="71"/>
      <c r="W292" s="71"/>
      <c r="X292" s="71"/>
      <c r="Y292" s="71"/>
      <c r="Z292" s="71"/>
      <c r="AA292" s="71"/>
      <c r="AB292" s="71"/>
      <c r="AC292" s="71"/>
      <c r="AD292" s="71"/>
      <c r="AE292" s="71"/>
      <c r="AF292" s="71"/>
      <c r="AG292" s="71"/>
      <c r="AH292" s="71"/>
      <c r="AI292" s="71"/>
      <c r="AJ292" s="71"/>
      <c r="AK292" s="71"/>
      <c r="AL292" s="71"/>
    </row>
    <row r="293" spans="1:38" s="66" customFormat="1" ht="12" customHeight="1" x14ac:dyDescent="0.3">
      <c r="A293" s="71"/>
      <c r="B293" s="71"/>
      <c r="C293" s="160" t="s">
        <v>448</v>
      </c>
      <c r="D293" s="92"/>
      <c r="E293" s="92"/>
      <c r="F293" s="167"/>
      <c r="G293" s="167"/>
      <c r="H293" s="64"/>
      <c r="I293" s="165"/>
      <c r="J293" s="165"/>
      <c r="K293" s="165"/>
      <c r="L293" s="64"/>
      <c r="M293" s="164"/>
      <c r="N293" s="191"/>
      <c r="O293" s="191"/>
      <c r="P293" s="64"/>
      <c r="Q293" s="92"/>
      <c r="R293" s="64"/>
      <c r="S293" s="92"/>
      <c r="T293" s="71"/>
      <c r="U293" s="71"/>
      <c r="V293" s="71"/>
      <c r="W293" s="71"/>
      <c r="X293" s="71"/>
      <c r="Y293" s="71"/>
      <c r="Z293" s="71"/>
      <c r="AA293" s="71"/>
      <c r="AB293" s="71"/>
      <c r="AC293" s="71"/>
      <c r="AD293" s="71"/>
      <c r="AE293" s="71"/>
      <c r="AF293" s="71"/>
      <c r="AG293" s="71"/>
      <c r="AH293" s="71"/>
      <c r="AI293" s="71"/>
      <c r="AJ293" s="71"/>
      <c r="AK293" s="71"/>
      <c r="AL293" s="71"/>
    </row>
    <row r="294" spans="1:38" s="66" customFormat="1" ht="12" customHeight="1" x14ac:dyDescent="0.3">
      <c r="A294" s="71"/>
      <c r="B294" s="71"/>
      <c r="C294" s="160" t="s">
        <v>449</v>
      </c>
      <c r="D294" s="92"/>
      <c r="E294" s="92"/>
      <c r="F294" s="167"/>
      <c r="G294" s="167"/>
      <c r="H294" s="64"/>
      <c r="I294" s="165"/>
      <c r="J294" s="165"/>
      <c r="K294" s="165"/>
      <c r="L294" s="64"/>
      <c r="M294" s="164"/>
      <c r="N294" s="191"/>
      <c r="O294" s="191"/>
      <c r="P294" s="64"/>
      <c r="Q294" s="92"/>
      <c r="R294" s="64"/>
      <c r="S294" s="92"/>
      <c r="T294" s="71"/>
      <c r="U294" s="71"/>
      <c r="V294" s="71"/>
      <c r="W294" s="71"/>
      <c r="X294" s="71"/>
      <c r="Y294" s="71"/>
      <c r="Z294" s="71"/>
      <c r="AA294" s="71"/>
      <c r="AB294" s="71"/>
      <c r="AC294" s="71"/>
      <c r="AD294" s="71"/>
      <c r="AE294" s="71"/>
      <c r="AF294" s="71"/>
      <c r="AG294" s="71"/>
      <c r="AH294" s="71"/>
      <c r="AI294" s="71"/>
      <c r="AJ294" s="71"/>
      <c r="AK294" s="71"/>
      <c r="AL294" s="71"/>
    </row>
    <row r="295" spans="1:38" s="66" customFormat="1" ht="12" customHeight="1" x14ac:dyDescent="0.3">
      <c r="A295" s="71"/>
      <c r="B295" s="71"/>
      <c r="C295" s="160" t="s">
        <v>450</v>
      </c>
      <c r="D295" s="92"/>
      <c r="E295" s="92"/>
      <c r="F295" s="167"/>
      <c r="G295" s="167"/>
      <c r="H295" s="64"/>
      <c r="I295" s="165"/>
      <c r="J295" s="165"/>
      <c r="K295" s="165"/>
      <c r="L295" s="64"/>
      <c r="M295" s="164"/>
      <c r="N295" s="191"/>
      <c r="O295" s="191"/>
      <c r="P295" s="64"/>
      <c r="Q295" s="92"/>
      <c r="R295" s="64"/>
      <c r="S295" s="92"/>
      <c r="T295" s="71"/>
      <c r="U295" s="71"/>
      <c r="V295" s="71"/>
      <c r="W295" s="71"/>
      <c r="X295" s="71"/>
      <c r="Y295" s="71"/>
      <c r="Z295" s="71"/>
      <c r="AA295" s="71"/>
      <c r="AB295" s="71"/>
      <c r="AC295" s="71"/>
      <c r="AD295" s="71"/>
      <c r="AE295" s="71"/>
      <c r="AF295" s="71"/>
      <c r="AG295" s="71"/>
      <c r="AH295" s="71"/>
      <c r="AI295" s="71"/>
      <c r="AJ295" s="71"/>
      <c r="AK295" s="71"/>
      <c r="AL295" s="71"/>
    </row>
    <row r="296" spans="1:38" s="66" customFormat="1" ht="12" customHeight="1" x14ac:dyDescent="0.3">
      <c r="A296" s="71"/>
      <c r="B296" s="71"/>
      <c r="C296" s="160" t="s">
        <v>451</v>
      </c>
      <c r="D296" s="92"/>
      <c r="E296" s="92"/>
      <c r="F296" s="167"/>
      <c r="G296" s="167"/>
      <c r="H296" s="64"/>
      <c r="I296" s="165"/>
      <c r="J296" s="165"/>
      <c r="K296" s="165"/>
      <c r="L296" s="64"/>
      <c r="M296" s="164"/>
      <c r="N296" s="191"/>
      <c r="O296" s="191"/>
      <c r="P296" s="64"/>
      <c r="Q296" s="92"/>
      <c r="R296" s="64"/>
      <c r="S296" s="92"/>
      <c r="T296" s="71"/>
      <c r="U296" s="71"/>
      <c r="V296" s="71"/>
      <c r="W296" s="71"/>
      <c r="X296" s="71"/>
      <c r="Y296" s="71"/>
      <c r="Z296" s="71"/>
      <c r="AA296" s="71"/>
      <c r="AB296" s="71"/>
      <c r="AC296" s="71"/>
      <c r="AD296" s="71"/>
      <c r="AE296" s="71"/>
      <c r="AF296" s="71"/>
      <c r="AG296" s="71"/>
      <c r="AH296" s="71"/>
      <c r="AI296" s="71"/>
      <c r="AJ296" s="71"/>
      <c r="AK296" s="71"/>
      <c r="AL296" s="71"/>
    </row>
    <row r="297" spans="1:38" s="66" customFormat="1" ht="12" customHeight="1" x14ac:dyDescent="0.3">
      <c r="A297" s="71"/>
      <c r="B297" s="71"/>
      <c r="C297" s="160" t="s">
        <v>452</v>
      </c>
      <c r="D297" s="92"/>
      <c r="E297" s="92"/>
      <c r="F297" s="167"/>
      <c r="G297" s="167"/>
      <c r="H297" s="64"/>
      <c r="I297" s="165"/>
      <c r="J297" s="165"/>
      <c r="K297" s="165"/>
      <c r="L297" s="64"/>
      <c r="M297" s="164"/>
      <c r="N297" s="191"/>
      <c r="O297" s="191"/>
      <c r="P297" s="64"/>
      <c r="Q297" s="92"/>
      <c r="R297" s="64"/>
      <c r="S297" s="92"/>
      <c r="T297" s="71"/>
      <c r="U297" s="71"/>
      <c r="V297" s="71"/>
      <c r="W297" s="71"/>
      <c r="X297" s="71"/>
      <c r="Y297" s="71"/>
      <c r="Z297" s="71"/>
      <c r="AA297" s="71"/>
      <c r="AB297" s="71"/>
      <c r="AC297" s="71"/>
      <c r="AD297" s="71"/>
      <c r="AE297" s="71"/>
      <c r="AF297" s="71"/>
      <c r="AG297" s="71"/>
      <c r="AH297" s="71"/>
      <c r="AI297" s="71"/>
      <c r="AJ297" s="71"/>
      <c r="AK297" s="71"/>
      <c r="AL297" s="71"/>
    </row>
    <row r="298" spans="1:38" s="66" customFormat="1" ht="12" customHeight="1" x14ac:dyDescent="0.3">
      <c r="A298" s="71"/>
      <c r="B298" s="71"/>
      <c r="C298" s="160" t="s">
        <v>453</v>
      </c>
      <c r="D298" s="92"/>
      <c r="E298" s="92"/>
      <c r="F298" s="167"/>
      <c r="G298" s="167"/>
      <c r="H298" s="64"/>
      <c r="I298" s="165"/>
      <c r="J298" s="165"/>
      <c r="K298" s="165"/>
      <c r="L298" s="64"/>
      <c r="M298" s="164"/>
      <c r="N298" s="191"/>
      <c r="O298" s="191"/>
      <c r="P298" s="64"/>
      <c r="Q298" s="92"/>
      <c r="R298" s="64"/>
      <c r="S298" s="92"/>
      <c r="T298" s="71"/>
      <c r="U298" s="71"/>
      <c r="V298" s="71"/>
      <c r="W298" s="71"/>
      <c r="X298" s="71"/>
      <c r="Y298" s="71"/>
      <c r="Z298" s="71"/>
      <c r="AA298" s="71"/>
      <c r="AB298" s="71"/>
      <c r="AC298" s="71"/>
      <c r="AD298" s="71"/>
      <c r="AE298" s="71"/>
      <c r="AF298" s="71"/>
      <c r="AG298" s="71"/>
      <c r="AH298" s="71"/>
      <c r="AI298" s="71"/>
      <c r="AJ298" s="71"/>
      <c r="AK298" s="71"/>
      <c r="AL298" s="71"/>
    </row>
    <row r="299" spans="1:38" s="66" customFormat="1" ht="12" customHeight="1" x14ac:dyDescent="0.3">
      <c r="A299" s="71"/>
      <c r="B299" s="71"/>
      <c r="C299" s="160" t="s">
        <v>454</v>
      </c>
      <c r="D299" s="92"/>
      <c r="E299" s="92"/>
      <c r="F299" s="167"/>
      <c r="G299" s="167"/>
      <c r="H299" s="64"/>
      <c r="I299" s="165"/>
      <c r="J299" s="165"/>
      <c r="K299" s="165"/>
      <c r="L299" s="64"/>
      <c r="M299" s="164"/>
      <c r="N299" s="191"/>
      <c r="O299" s="191"/>
      <c r="P299" s="64"/>
      <c r="Q299" s="92"/>
      <c r="R299" s="64"/>
      <c r="S299" s="92"/>
      <c r="T299" s="71"/>
      <c r="U299" s="71"/>
      <c r="V299" s="71"/>
      <c r="W299" s="71"/>
      <c r="X299" s="71"/>
      <c r="Y299" s="71"/>
      <c r="Z299" s="71"/>
      <c r="AA299" s="71"/>
      <c r="AB299" s="71"/>
      <c r="AC299" s="71"/>
      <c r="AD299" s="71"/>
      <c r="AE299" s="71"/>
      <c r="AF299" s="71"/>
      <c r="AG299" s="71"/>
      <c r="AH299" s="71"/>
      <c r="AI299" s="71"/>
      <c r="AJ299" s="71"/>
      <c r="AK299" s="71"/>
      <c r="AL299" s="71"/>
    </row>
    <row r="300" spans="1:38" s="66" customFormat="1" ht="12" customHeight="1" x14ac:dyDescent="0.3">
      <c r="A300" s="71"/>
      <c r="B300" s="71"/>
      <c r="C300" s="160" t="s">
        <v>455</v>
      </c>
      <c r="D300" s="92"/>
      <c r="E300" s="92"/>
      <c r="F300" s="167"/>
      <c r="G300" s="167"/>
      <c r="H300" s="64"/>
      <c r="I300" s="165"/>
      <c r="J300" s="165"/>
      <c r="K300" s="165"/>
      <c r="L300" s="64"/>
      <c r="M300" s="164"/>
      <c r="N300" s="191"/>
      <c r="O300" s="191"/>
      <c r="P300" s="64"/>
      <c r="Q300" s="92"/>
      <c r="R300" s="64"/>
      <c r="S300" s="92"/>
      <c r="T300" s="71"/>
      <c r="U300" s="71"/>
      <c r="V300" s="71"/>
      <c r="W300" s="71"/>
      <c r="X300" s="71"/>
      <c r="Y300" s="71"/>
      <c r="Z300" s="71"/>
      <c r="AA300" s="71"/>
      <c r="AB300" s="71"/>
      <c r="AC300" s="71"/>
      <c r="AD300" s="71"/>
      <c r="AE300" s="71"/>
      <c r="AF300" s="71"/>
      <c r="AG300" s="71"/>
      <c r="AH300" s="71"/>
      <c r="AI300" s="71"/>
      <c r="AJ300" s="71"/>
      <c r="AK300" s="71"/>
      <c r="AL300" s="71"/>
    </row>
    <row r="301" spans="1:38" s="66" customFormat="1" ht="12" customHeight="1" x14ac:dyDescent="0.3">
      <c r="A301" s="71"/>
      <c r="B301" s="71"/>
      <c r="C301" s="160" t="s">
        <v>456</v>
      </c>
      <c r="D301" s="92"/>
      <c r="E301" s="92"/>
      <c r="F301" s="167"/>
      <c r="G301" s="167"/>
      <c r="H301" s="64"/>
      <c r="I301" s="165"/>
      <c r="J301" s="165"/>
      <c r="K301" s="165"/>
      <c r="L301" s="64"/>
      <c r="M301" s="164"/>
      <c r="N301" s="191"/>
      <c r="O301" s="191"/>
      <c r="P301" s="64"/>
      <c r="Q301" s="92"/>
      <c r="R301" s="64"/>
      <c r="S301" s="92"/>
      <c r="T301" s="71"/>
      <c r="U301" s="71"/>
      <c r="V301" s="71"/>
      <c r="W301" s="71"/>
      <c r="X301" s="71"/>
      <c r="Y301" s="71"/>
      <c r="Z301" s="71"/>
      <c r="AA301" s="71"/>
      <c r="AB301" s="71"/>
      <c r="AC301" s="71"/>
      <c r="AD301" s="71"/>
      <c r="AE301" s="71"/>
      <c r="AF301" s="71"/>
      <c r="AG301" s="71"/>
      <c r="AH301" s="71"/>
      <c r="AI301" s="71"/>
      <c r="AJ301" s="71"/>
      <c r="AK301" s="71"/>
      <c r="AL301" s="71"/>
    </row>
    <row r="302" spans="1:38" s="66" customFormat="1" ht="12" customHeight="1" x14ac:dyDescent="0.3">
      <c r="A302" s="71"/>
      <c r="B302" s="71"/>
      <c r="C302" s="160" t="s">
        <v>457</v>
      </c>
      <c r="D302" s="92"/>
      <c r="E302" s="92"/>
      <c r="F302" s="167"/>
      <c r="G302" s="167"/>
      <c r="H302" s="64"/>
      <c r="I302" s="165"/>
      <c r="J302" s="165"/>
      <c r="K302" s="165"/>
      <c r="L302" s="64"/>
      <c r="M302" s="164"/>
      <c r="N302" s="191"/>
      <c r="O302" s="191"/>
      <c r="P302" s="64"/>
      <c r="Q302" s="92"/>
      <c r="R302" s="64"/>
      <c r="S302" s="92"/>
      <c r="T302" s="71"/>
      <c r="U302" s="71"/>
      <c r="V302" s="71"/>
      <c r="W302" s="71"/>
      <c r="X302" s="71"/>
      <c r="Y302" s="71"/>
      <c r="Z302" s="71"/>
      <c r="AA302" s="71"/>
      <c r="AB302" s="71"/>
      <c r="AC302" s="71"/>
      <c r="AD302" s="71"/>
      <c r="AE302" s="71"/>
      <c r="AF302" s="71"/>
      <c r="AG302" s="71"/>
      <c r="AH302" s="71"/>
      <c r="AI302" s="71"/>
      <c r="AJ302" s="71"/>
      <c r="AK302" s="71"/>
      <c r="AL302" s="71"/>
    </row>
    <row r="303" spans="1:38" s="66" customFormat="1" ht="12" customHeight="1" x14ac:dyDescent="0.3">
      <c r="A303" s="71"/>
      <c r="B303" s="71"/>
      <c r="C303" s="160" t="s">
        <v>458</v>
      </c>
      <c r="D303" s="92"/>
      <c r="E303" s="92"/>
      <c r="F303" s="167"/>
      <c r="G303" s="167"/>
      <c r="H303" s="64"/>
      <c r="I303" s="165"/>
      <c r="J303" s="165"/>
      <c r="K303" s="165"/>
      <c r="L303" s="64"/>
      <c r="M303" s="164"/>
      <c r="N303" s="191"/>
      <c r="O303" s="191"/>
      <c r="P303" s="64"/>
      <c r="Q303" s="92"/>
      <c r="R303" s="64"/>
      <c r="S303" s="92"/>
      <c r="T303" s="71"/>
      <c r="U303" s="71"/>
      <c r="V303" s="71"/>
      <c r="W303" s="71"/>
      <c r="X303" s="71"/>
      <c r="Y303" s="71"/>
      <c r="Z303" s="71"/>
      <c r="AA303" s="71"/>
      <c r="AB303" s="71"/>
      <c r="AC303" s="71"/>
      <c r="AD303" s="71"/>
      <c r="AE303" s="71"/>
      <c r="AF303" s="71"/>
      <c r="AG303" s="71"/>
      <c r="AH303" s="71"/>
      <c r="AI303" s="71"/>
      <c r="AJ303" s="71"/>
      <c r="AK303" s="71"/>
      <c r="AL303" s="71"/>
    </row>
    <row r="304" spans="1:38" s="66" customFormat="1" ht="12" customHeight="1" x14ac:dyDescent="0.3">
      <c r="A304" s="71"/>
      <c r="B304" s="71"/>
      <c r="C304" s="160" t="s">
        <v>459</v>
      </c>
      <c r="D304" s="92"/>
      <c r="E304" s="92"/>
      <c r="F304" s="167"/>
      <c r="G304" s="167"/>
      <c r="H304" s="64"/>
      <c r="I304" s="165"/>
      <c r="J304" s="165"/>
      <c r="K304" s="165"/>
      <c r="L304" s="64"/>
      <c r="M304" s="164"/>
      <c r="N304" s="191"/>
      <c r="O304" s="191"/>
      <c r="P304" s="64"/>
      <c r="Q304" s="92"/>
      <c r="R304" s="64"/>
      <c r="S304" s="92"/>
      <c r="T304" s="71"/>
      <c r="U304" s="71"/>
      <c r="V304" s="71"/>
      <c r="W304" s="71"/>
      <c r="X304" s="71"/>
      <c r="Y304" s="71"/>
      <c r="Z304" s="71"/>
      <c r="AA304" s="71"/>
      <c r="AB304" s="71"/>
      <c r="AC304" s="71"/>
      <c r="AD304" s="71"/>
      <c r="AE304" s="71"/>
      <c r="AF304" s="71"/>
      <c r="AG304" s="71"/>
      <c r="AH304" s="71"/>
      <c r="AI304" s="71"/>
      <c r="AJ304" s="71"/>
      <c r="AK304" s="71"/>
      <c r="AL304" s="71"/>
    </row>
    <row r="305" spans="1:38" s="66" customFormat="1" ht="12" customHeight="1" x14ac:dyDescent="0.3">
      <c r="A305" s="71"/>
      <c r="B305" s="71"/>
      <c r="C305" s="160" t="s">
        <v>460</v>
      </c>
      <c r="D305" s="92"/>
      <c r="E305" s="92"/>
      <c r="F305" s="167"/>
      <c r="G305" s="167"/>
      <c r="H305" s="64"/>
      <c r="I305" s="165"/>
      <c r="J305" s="165"/>
      <c r="K305" s="165"/>
      <c r="L305" s="64"/>
      <c r="M305" s="164"/>
      <c r="N305" s="191"/>
      <c r="O305" s="191"/>
      <c r="P305" s="64"/>
      <c r="Q305" s="92"/>
      <c r="R305" s="64"/>
      <c r="S305" s="92"/>
      <c r="T305" s="71"/>
      <c r="U305" s="71"/>
      <c r="V305" s="71"/>
      <c r="W305" s="71"/>
      <c r="X305" s="71"/>
      <c r="Y305" s="71"/>
      <c r="Z305" s="71"/>
      <c r="AA305" s="71"/>
      <c r="AB305" s="71"/>
      <c r="AC305" s="71"/>
      <c r="AD305" s="71"/>
      <c r="AE305" s="71"/>
      <c r="AF305" s="71"/>
      <c r="AG305" s="71"/>
      <c r="AH305" s="71"/>
      <c r="AI305" s="71"/>
      <c r="AJ305" s="71"/>
      <c r="AK305" s="71"/>
      <c r="AL305" s="71"/>
    </row>
    <row r="306" spans="1:38" s="66" customFormat="1" ht="12" customHeight="1" x14ac:dyDescent="0.3">
      <c r="A306" s="71"/>
      <c r="B306" s="71"/>
      <c r="C306" s="160" t="s">
        <v>461</v>
      </c>
      <c r="D306" s="92"/>
      <c r="E306" s="92"/>
      <c r="F306" s="167"/>
      <c r="G306" s="167"/>
      <c r="H306" s="64"/>
      <c r="I306" s="165"/>
      <c r="J306" s="165"/>
      <c r="K306" s="165"/>
      <c r="L306" s="64"/>
      <c r="M306" s="164"/>
      <c r="N306" s="191"/>
      <c r="O306" s="191"/>
      <c r="P306" s="64"/>
      <c r="Q306" s="92"/>
      <c r="R306" s="64"/>
      <c r="S306" s="92"/>
      <c r="T306" s="71"/>
      <c r="U306" s="71"/>
      <c r="V306" s="71"/>
      <c r="W306" s="71"/>
      <c r="X306" s="71"/>
      <c r="Y306" s="71"/>
      <c r="Z306" s="71"/>
      <c r="AA306" s="71"/>
      <c r="AB306" s="71"/>
      <c r="AC306" s="71"/>
      <c r="AD306" s="71"/>
      <c r="AE306" s="71"/>
      <c r="AF306" s="71"/>
      <c r="AG306" s="71"/>
      <c r="AH306" s="71"/>
      <c r="AI306" s="71"/>
      <c r="AJ306" s="71"/>
      <c r="AK306" s="71"/>
      <c r="AL306" s="71"/>
    </row>
    <row r="307" spans="1:38" s="66" customFormat="1" ht="12" customHeight="1" x14ac:dyDescent="0.3">
      <c r="A307" s="71"/>
      <c r="B307" s="71"/>
      <c r="C307" s="160" t="s">
        <v>462</v>
      </c>
      <c r="D307" s="92"/>
      <c r="E307" s="92"/>
      <c r="F307" s="167"/>
      <c r="G307" s="167"/>
      <c r="H307" s="64"/>
      <c r="I307" s="165"/>
      <c r="J307" s="165"/>
      <c r="K307" s="165"/>
      <c r="L307" s="64"/>
      <c r="M307" s="164"/>
      <c r="N307" s="191"/>
      <c r="O307" s="191"/>
      <c r="P307" s="64"/>
      <c r="Q307" s="92"/>
      <c r="R307" s="64"/>
      <c r="S307" s="92"/>
      <c r="T307" s="71"/>
      <c r="U307" s="71"/>
      <c r="V307" s="71"/>
      <c r="W307" s="71"/>
      <c r="X307" s="71"/>
      <c r="Y307" s="71"/>
      <c r="Z307" s="71"/>
      <c r="AA307" s="71"/>
      <c r="AB307" s="71"/>
      <c r="AC307" s="71"/>
      <c r="AD307" s="71"/>
      <c r="AE307" s="71"/>
      <c r="AF307" s="71"/>
      <c r="AG307" s="71"/>
      <c r="AH307" s="71"/>
      <c r="AI307" s="71"/>
      <c r="AJ307" s="71"/>
      <c r="AK307" s="71"/>
      <c r="AL307" s="71"/>
    </row>
    <row r="308" spans="1:38" s="66" customFormat="1" ht="12" customHeight="1" x14ac:dyDescent="0.3">
      <c r="A308" s="71"/>
      <c r="B308" s="71"/>
      <c r="C308" s="160" t="s">
        <v>463</v>
      </c>
      <c r="D308" s="92"/>
      <c r="E308" s="92"/>
      <c r="F308" s="167"/>
      <c r="G308" s="167"/>
      <c r="H308" s="64"/>
      <c r="I308" s="165"/>
      <c r="J308" s="165"/>
      <c r="K308" s="165"/>
      <c r="L308" s="64"/>
      <c r="M308" s="164"/>
      <c r="N308" s="191"/>
      <c r="O308" s="191"/>
      <c r="P308" s="64"/>
      <c r="Q308" s="92"/>
      <c r="R308" s="64"/>
      <c r="S308" s="92"/>
      <c r="T308" s="71"/>
      <c r="U308" s="71"/>
      <c r="V308" s="71"/>
      <c r="W308" s="71"/>
      <c r="X308" s="71"/>
      <c r="Y308" s="71"/>
      <c r="Z308" s="71"/>
      <c r="AA308" s="71"/>
      <c r="AB308" s="71"/>
      <c r="AC308" s="71"/>
      <c r="AD308" s="71"/>
      <c r="AE308" s="71"/>
      <c r="AF308" s="71"/>
      <c r="AG308" s="71"/>
      <c r="AH308" s="71"/>
      <c r="AI308" s="71"/>
      <c r="AJ308" s="71"/>
      <c r="AK308" s="71"/>
      <c r="AL308" s="71"/>
    </row>
    <row r="309" spans="1:38" s="66" customFormat="1" ht="12" customHeight="1" x14ac:dyDescent="0.3">
      <c r="A309" s="71"/>
      <c r="B309" s="71"/>
      <c r="C309" s="160" t="s">
        <v>464</v>
      </c>
      <c r="D309" s="92"/>
      <c r="E309" s="92"/>
      <c r="F309" s="167"/>
      <c r="G309" s="167"/>
      <c r="H309" s="64"/>
      <c r="I309" s="165"/>
      <c r="J309" s="165"/>
      <c r="K309" s="165"/>
      <c r="L309" s="64"/>
      <c r="M309" s="164"/>
      <c r="N309" s="191"/>
      <c r="O309" s="191"/>
      <c r="P309" s="64"/>
      <c r="Q309" s="92"/>
      <c r="R309" s="64"/>
      <c r="S309" s="92"/>
      <c r="T309" s="71"/>
      <c r="U309" s="71"/>
      <c r="V309" s="71"/>
      <c r="W309" s="71"/>
      <c r="X309" s="71"/>
      <c r="Y309" s="71"/>
      <c r="Z309" s="71"/>
      <c r="AA309" s="71"/>
      <c r="AB309" s="71"/>
      <c r="AC309" s="71"/>
      <c r="AD309" s="71"/>
      <c r="AE309" s="71"/>
      <c r="AF309" s="71"/>
      <c r="AG309" s="71"/>
      <c r="AH309" s="71"/>
      <c r="AI309" s="71"/>
      <c r="AJ309" s="71"/>
      <c r="AK309" s="71"/>
      <c r="AL309" s="71"/>
    </row>
    <row r="310" spans="1:38" s="66" customFormat="1" ht="12" customHeight="1" x14ac:dyDescent="0.3">
      <c r="A310" s="71"/>
      <c r="B310" s="71"/>
      <c r="C310" s="160" t="s">
        <v>465</v>
      </c>
      <c r="D310" s="92"/>
      <c r="E310" s="92"/>
      <c r="F310" s="167"/>
      <c r="G310" s="167"/>
      <c r="H310" s="64"/>
      <c r="I310" s="165"/>
      <c r="J310" s="165"/>
      <c r="K310" s="165"/>
      <c r="L310" s="64"/>
      <c r="M310" s="164"/>
      <c r="N310" s="191"/>
      <c r="O310" s="191"/>
      <c r="P310" s="64"/>
      <c r="Q310" s="92"/>
      <c r="R310" s="64"/>
      <c r="S310" s="92"/>
      <c r="T310" s="71"/>
      <c r="U310" s="71"/>
      <c r="V310" s="71"/>
      <c r="W310" s="71"/>
      <c r="X310" s="71"/>
      <c r="Y310" s="71"/>
      <c r="Z310" s="71"/>
      <c r="AA310" s="71"/>
      <c r="AB310" s="71"/>
      <c r="AC310" s="71"/>
      <c r="AD310" s="71"/>
      <c r="AE310" s="71"/>
      <c r="AF310" s="71"/>
      <c r="AG310" s="71"/>
      <c r="AH310" s="71"/>
      <c r="AI310" s="71"/>
      <c r="AJ310" s="71"/>
      <c r="AK310" s="71"/>
      <c r="AL310" s="71"/>
    </row>
    <row r="311" spans="1:38" s="66" customFormat="1" ht="12" customHeight="1" x14ac:dyDescent="0.3">
      <c r="A311" s="71"/>
      <c r="B311" s="71"/>
      <c r="C311" s="160" t="s">
        <v>466</v>
      </c>
      <c r="D311" s="92"/>
      <c r="E311" s="92"/>
      <c r="F311" s="167"/>
      <c r="G311" s="167"/>
      <c r="H311" s="64"/>
      <c r="I311" s="165"/>
      <c r="J311" s="165"/>
      <c r="K311" s="165"/>
      <c r="L311" s="64"/>
      <c r="M311" s="164"/>
      <c r="N311" s="191"/>
      <c r="O311" s="191"/>
      <c r="P311" s="64"/>
      <c r="Q311" s="92"/>
      <c r="R311" s="64"/>
      <c r="S311" s="92"/>
      <c r="T311" s="71"/>
      <c r="U311" s="71"/>
      <c r="V311" s="71"/>
      <c r="W311" s="71"/>
      <c r="X311" s="71"/>
      <c r="Y311" s="71"/>
      <c r="Z311" s="71"/>
      <c r="AA311" s="71"/>
      <c r="AB311" s="71"/>
      <c r="AC311" s="71"/>
      <c r="AD311" s="71"/>
      <c r="AE311" s="71"/>
      <c r="AF311" s="71"/>
      <c r="AG311" s="71"/>
      <c r="AH311" s="71"/>
      <c r="AI311" s="71"/>
      <c r="AJ311" s="71"/>
      <c r="AK311" s="71"/>
      <c r="AL311" s="71"/>
    </row>
    <row r="312" spans="1:38" s="66" customFormat="1" ht="12" customHeight="1" x14ac:dyDescent="0.3">
      <c r="A312" s="71"/>
      <c r="B312" s="71"/>
      <c r="C312" s="160" t="s">
        <v>467</v>
      </c>
      <c r="D312" s="92"/>
      <c r="E312" s="92"/>
      <c r="F312" s="167"/>
      <c r="G312" s="167"/>
      <c r="H312" s="64"/>
      <c r="I312" s="165"/>
      <c r="J312" s="165"/>
      <c r="K312" s="165"/>
      <c r="L312" s="64"/>
      <c r="M312" s="164"/>
      <c r="N312" s="191"/>
      <c r="O312" s="191"/>
      <c r="P312" s="64"/>
      <c r="Q312" s="92"/>
      <c r="R312" s="64"/>
      <c r="S312" s="92"/>
      <c r="T312" s="71"/>
      <c r="U312" s="71"/>
      <c r="V312" s="71"/>
      <c r="W312" s="71"/>
      <c r="X312" s="71"/>
      <c r="Y312" s="71"/>
      <c r="Z312" s="71"/>
      <c r="AA312" s="71"/>
      <c r="AB312" s="71"/>
      <c r="AC312" s="71"/>
      <c r="AD312" s="71"/>
      <c r="AE312" s="71"/>
      <c r="AF312" s="71"/>
      <c r="AG312" s="71"/>
      <c r="AH312" s="71"/>
      <c r="AI312" s="71"/>
      <c r="AJ312" s="71"/>
      <c r="AK312" s="71"/>
      <c r="AL312" s="71"/>
    </row>
    <row r="313" spans="1:38" s="66" customFormat="1" ht="12" customHeight="1" x14ac:dyDescent="0.3">
      <c r="A313" s="71"/>
      <c r="B313" s="71"/>
      <c r="C313" s="160" t="s">
        <v>468</v>
      </c>
      <c r="D313" s="92"/>
      <c r="E313" s="92"/>
      <c r="F313" s="167"/>
      <c r="G313" s="167"/>
      <c r="H313" s="64"/>
      <c r="I313" s="165"/>
      <c r="J313" s="165"/>
      <c r="K313" s="165"/>
      <c r="L313" s="64"/>
      <c r="M313" s="164"/>
      <c r="N313" s="191"/>
      <c r="O313" s="191"/>
      <c r="P313" s="64"/>
      <c r="Q313" s="92"/>
      <c r="R313" s="64"/>
      <c r="S313" s="92"/>
      <c r="T313" s="71"/>
      <c r="U313" s="71"/>
      <c r="V313" s="71"/>
      <c r="W313" s="71"/>
      <c r="X313" s="71"/>
      <c r="Y313" s="71"/>
      <c r="Z313" s="71"/>
      <c r="AA313" s="71"/>
      <c r="AB313" s="71"/>
      <c r="AC313" s="71"/>
      <c r="AD313" s="71"/>
      <c r="AE313" s="71"/>
      <c r="AF313" s="71"/>
      <c r="AG313" s="71"/>
      <c r="AH313" s="71"/>
      <c r="AI313" s="71"/>
      <c r="AJ313" s="71"/>
      <c r="AK313" s="71"/>
      <c r="AL313" s="71"/>
    </row>
    <row r="314" spans="1:38" s="66" customFormat="1" ht="12" customHeight="1" x14ac:dyDescent="0.3">
      <c r="A314" s="71"/>
      <c r="B314" s="71"/>
      <c r="C314" s="160" t="s">
        <v>469</v>
      </c>
      <c r="D314" s="92"/>
      <c r="E314" s="92"/>
      <c r="F314" s="167"/>
      <c r="G314" s="167"/>
      <c r="H314" s="64"/>
      <c r="I314" s="165"/>
      <c r="J314" s="165"/>
      <c r="K314" s="165"/>
      <c r="L314" s="64"/>
      <c r="M314" s="164"/>
      <c r="N314" s="191"/>
      <c r="O314" s="191"/>
      <c r="P314" s="64"/>
      <c r="Q314" s="92"/>
      <c r="R314" s="64"/>
      <c r="S314" s="92"/>
      <c r="T314" s="71"/>
      <c r="U314" s="71"/>
      <c r="V314" s="71"/>
      <c r="W314" s="71"/>
      <c r="X314" s="71"/>
      <c r="Y314" s="71"/>
      <c r="Z314" s="71"/>
      <c r="AA314" s="71"/>
      <c r="AB314" s="71"/>
      <c r="AC314" s="71"/>
      <c r="AD314" s="71"/>
      <c r="AE314" s="71"/>
      <c r="AF314" s="71"/>
      <c r="AG314" s="71"/>
      <c r="AH314" s="71"/>
      <c r="AI314" s="71"/>
      <c r="AJ314" s="71"/>
      <c r="AK314" s="71"/>
      <c r="AL314" s="71"/>
    </row>
    <row r="315" spans="1:38" s="66" customFormat="1" ht="12" customHeight="1" x14ac:dyDescent="0.3">
      <c r="A315" s="71"/>
      <c r="B315" s="71"/>
      <c r="C315" s="160" t="s">
        <v>470</v>
      </c>
      <c r="D315" s="92"/>
      <c r="E315" s="92"/>
      <c r="F315" s="167"/>
      <c r="G315" s="167"/>
      <c r="H315" s="64"/>
      <c r="I315" s="165"/>
      <c r="J315" s="165"/>
      <c r="K315" s="165"/>
      <c r="L315" s="64"/>
      <c r="M315" s="164"/>
      <c r="N315" s="191"/>
      <c r="O315" s="191"/>
      <c r="P315" s="64"/>
      <c r="Q315" s="92"/>
      <c r="R315" s="64"/>
      <c r="S315" s="92"/>
      <c r="T315" s="71"/>
      <c r="U315" s="71"/>
      <c r="V315" s="71"/>
      <c r="W315" s="71"/>
      <c r="X315" s="71"/>
      <c r="Y315" s="71"/>
      <c r="Z315" s="71"/>
      <c r="AA315" s="71"/>
      <c r="AB315" s="71"/>
      <c r="AC315" s="71"/>
      <c r="AD315" s="71"/>
      <c r="AE315" s="71"/>
      <c r="AF315" s="71"/>
      <c r="AG315" s="71"/>
      <c r="AH315" s="71"/>
      <c r="AI315" s="71"/>
      <c r="AJ315" s="71"/>
      <c r="AK315" s="71"/>
      <c r="AL315" s="71"/>
    </row>
    <row r="316" spans="1:38" s="66" customFormat="1" ht="12" customHeight="1" x14ac:dyDescent="0.3">
      <c r="A316" s="71"/>
      <c r="B316" s="71"/>
      <c r="C316" s="160" t="s">
        <v>471</v>
      </c>
      <c r="D316" s="92"/>
      <c r="E316" s="92"/>
      <c r="F316" s="167"/>
      <c r="G316" s="167"/>
      <c r="H316" s="64"/>
      <c r="I316" s="165"/>
      <c r="J316" s="165"/>
      <c r="K316" s="165"/>
      <c r="L316" s="64"/>
      <c r="M316" s="164"/>
      <c r="N316" s="191"/>
      <c r="O316" s="191"/>
      <c r="P316" s="64"/>
      <c r="Q316" s="92"/>
      <c r="R316" s="64"/>
      <c r="S316" s="92"/>
      <c r="T316" s="71"/>
      <c r="U316" s="71"/>
      <c r="V316" s="71"/>
      <c r="W316" s="71"/>
      <c r="X316" s="71"/>
      <c r="Y316" s="71"/>
      <c r="Z316" s="71"/>
      <c r="AA316" s="71"/>
      <c r="AB316" s="71"/>
      <c r="AC316" s="71"/>
      <c r="AD316" s="71"/>
      <c r="AE316" s="71"/>
      <c r="AF316" s="71"/>
      <c r="AG316" s="71"/>
      <c r="AH316" s="71"/>
      <c r="AI316" s="71"/>
      <c r="AJ316" s="71"/>
      <c r="AK316" s="71"/>
      <c r="AL316" s="71"/>
    </row>
    <row r="317" spans="1:38" s="66" customFormat="1" ht="12" customHeight="1" x14ac:dyDescent="0.3">
      <c r="A317" s="71"/>
      <c r="B317" s="71"/>
      <c r="C317" s="160" t="s">
        <v>472</v>
      </c>
      <c r="D317" s="92"/>
      <c r="E317" s="92"/>
      <c r="F317" s="167"/>
      <c r="G317" s="167"/>
      <c r="H317" s="64"/>
      <c r="I317" s="165"/>
      <c r="J317" s="165"/>
      <c r="K317" s="165"/>
      <c r="L317" s="64"/>
      <c r="M317" s="164"/>
      <c r="N317" s="191"/>
      <c r="O317" s="191"/>
      <c r="P317" s="64"/>
      <c r="Q317" s="92"/>
      <c r="R317" s="64"/>
      <c r="S317" s="92"/>
      <c r="T317" s="71"/>
      <c r="U317" s="71"/>
      <c r="V317" s="71"/>
      <c r="W317" s="71"/>
      <c r="X317" s="71"/>
      <c r="Y317" s="71"/>
      <c r="Z317" s="71"/>
      <c r="AA317" s="71"/>
      <c r="AB317" s="71"/>
      <c r="AC317" s="71"/>
      <c r="AD317" s="71"/>
      <c r="AE317" s="71"/>
      <c r="AF317" s="71"/>
      <c r="AG317" s="71"/>
      <c r="AH317" s="71"/>
      <c r="AI317" s="71"/>
      <c r="AJ317" s="71"/>
      <c r="AK317" s="71"/>
      <c r="AL317" s="71"/>
    </row>
    <row r="318" spans="1:38" s="66" customFormat="1" ht="12" customHeight="1" x14ac:dyDescent="0.3">
      <c r="A318" s="71"/>
      <c r="B318" s="71"/>
      <c r="C318" s="160" t="s">
        <v>473</v>
      </c>
      <c r="D318" s="92"/>
      <c r="E318" s="92"/>
      <c r="F318" s="167"/>
      <c r="G318" s="167"/>
      <c r="H318" s="64"/>
      <c r="I318" s="165"/>
      <c r="J318" s="165"/>
      <c r="K318" s="165"/>
      <c r="L318" s="64"/>
      <c r="M318" s="164"/>
      <c r="N318" s="191"/>
      <c r="O318" s="191"/>
      <c r="P318" s="64"/>
      <c r="Q318" s="92"/>
      <c r="R318" s="64"/>
      <c r="S318" s="92"/>
      <c r="T318" s="71"/>
      <c r="U318" s="71"/>
      <c r="V318" s="71"/>
      <c r="W318" s="71"/>
      <c r="X318" s="71"/>
      <c r="Y318" s="71"/>
      <c r="Z318" s="71"/>
      <c r="AA318" s="71"/>
      <c r="AB318" s="71"/>
      <c r="AC318" s="71"/>
      <c r="AD318" s="71"/>
      <c r="AE318" s="71"/>
      <c r="AF318" s="71"/>
      <c r="AG318" s="71"/>
      <c r="AH318" s="71"/>
      <c r="AI318" s="71"/>
      <c r="AJ318" s="71"/>
      <c r="AK318" s="71"/>
      <c r="AL318" s="71"/>
    </row>
    <row r="319" spans="1:38" s="66" customFormat="1" ht="12" customHeight="1" x14ac:dyDescent="0.3">
      <c r="A319" s="71"/>
      <c r="B319" s="71"/>
      <c r="C319" s="160" t="s">
        <v>474</v>
      </c>
      <c r="D319" s="92"/>
      <c r="E319" s="92"/>
      <c r="F319" s="167"/>
      <c r="G319" s="167"/>
      <c r="H319" s="64"/>
      <c r="I319" s="165"/>
      <c r="J319" s="165"/>
      <c r="K319" s="165"/>
      <c r="L319" s="64"/>
      <c r="M319" s="164"/>
      <c r="N319" s="191"/>
      <c r="O319" s="191"/>
      <c r="P319" s="64"/>
      <c r="Q319" s="92"/>
      <c r="R319" s="64"/>
      <c r="S319" s="92"/>
      <c r="T319" s="71"/>
      <c r="U319" s="71"/>
      <c r="V319" s="71"/>
      <c r="W319" s="71"/>
      <c r="X319" s="71"/>
      <c r="Y319" s="71"/>
      <c r="Z319" s="71"/>
      <c r="AA319" s="71"/>
      <c r="AB319" s="71"/>
      <c r="AC319" s="71"/>
      <c r="AD319" s="71"/>
      <c r="AE319" s="71"/>
      <c r="AF319" s="71"/>
      <c r="AG319" s="71"/>
      <c r="AH319" s="71"/>
      <c r="AI319" s="71"/>
      <c r="AJ319" s="71"/>
      <c r="AK319" s="71"/>
      <c r="AL319" s="71"/>
    </row>
    <row r="320" spans="1:38" s="66" customFormat="1" ht="12" customHeight="1" x14ac:dyDescent="0.3">
      <c r="A320" s="71"/>
      <c r="B320" s="71"/>
      <c r="C320" s="160" t="s">
        <v>475</v>
      </c>
      <c r="D320" s="92"/>
      <c r="E320" s="92"/>
      <c r="F320" s="167"/>
      <c r="G320" s="167"/>
      <c r="H320" s="64"/>
      <c r="I320" s="165"/>
      <c r="J320" s="165"/>
      <c r="K320" s="165"/>
      <c r="L320" s="64"/>
      <c r="M320" s="164"/>
      <c r="N320" s="191"/>
      <c r="O320" s="191"/>
      <c r="P320" s="64"/>
      <c r="Q320" s="92"/>
      <c r="R320" s="64"/>
      <c r="S320" s="92"/>
      <c r="T320" s="71"/>
      <c r="U320" s="71"/>
      <c r="V320" s="71"/>
      <c r="W320" s="71"/>
      <c r="X320" s="71"/>
      <c r="Y320" s="71"/>
      <c r="Z320" s="71"/>
      <c r="AA320" s="71"/>
      <c r="AB320" s="71"/>
      <c r="AC320" s="71"/>
      <c r="AD320" s="71"/>
      <c r="AE320" s="71"/>
      <c r="AF320" s="71"/>
      <c r="AG320" s="71"/>
      <c r="AH320" s="71"/>
      <c r="AI320" s="71"/>
      <c r="AJ320" s="71"/>
      <c r="AK320" s="71"/>
      <c r="AL320" s="71"/>
    </row>
    <row r="321" spans="1:38" s="66" customFormat="1" ht="12" customHeight="1" x14ac:dyDescent="0.3">
      <c r="A321" s="71"/>
      <c r="B321" s="71"/>
      <c r="C321" s="160" t="s">
        <v>476</v>
      </c>
      <c r="D321" s="92"/>
      <c r="E321" s="92"/>
      <c r="F321" s="167"/>
      <c r="G321" s="167"/>
      <c r="H321" s="64"/>
      <c r="I321" s="165"/>
      <c r="J321" s="165"/>
      <c r="K321" s="165"/>
      <c r="L321" s="64"/>
      <c r="M321" s="164"/>
      <c r="N321" s="191"/>
      <c r="O321" s="191"/>
      <c r="P321" s="64"/>
      <c r="Q321" s="92"/>
      <c r="R321" s="64"/>
      <c r="S321" s="92"/>
      <c r="T321" s="71"/>
      <c r="U321" s="71"/>
      <c r="V321" s="71"/>
      <c r="W321" s="71"/>
      <c r="X321" s="71"/>
      <c r="Y321" s="71"/>
      <c r="Z321" s="71"/>
      <c r="AA321" s="71"/>
      <c r="AB321" s="71"/>
      <c r="AC321" s="71"/>
      <c r="AD321" s="71"/>
      <c r="AE321" s="71"/>
      <c r="AF321" s="71"/>
      <c r="AG321" s="71"/>
      <c r="AH321" s="71"/>
      <c r="AI321" s="71"/>
      <c r="AJ321" s="71"/>
      <c r="AK321" s="71"/>
      <c r="AL321" s="71"/>
    </row>
    <row r="322" spans="1:38" s="66" customFormat="1" ht="12" customHeight="1" x14ac:dyDescent="0.3">
      <c r="A322" s="71"/>
      <c r="B322" s="71"/>
      <c r="C322" s="160" t="s">
        <v>477</v>
      </c>
      <c r="D322" s="92"/>
      <c r="E322" s="92"/>
      <c r="F322" s="167"/>
      <c r="G322" s="167"/>
      <c r="H322" s="64"/>
      <c r="I322" s="165"/>
      <c r="J322" s="165"/>
      <c r="K322" s="165"/>
      <c r="L322" s="64"/>
      <c r="M322" s="164"/>
      <c r="N322" s="191"/>
      <c r="O322" s="191"/>
      <c r="P322" s="64"/>
      <c r="Q322" s="92"/>
      <c r="R322" s="64"/>
      <c r="S322" s="92"/>
      <c r="T322" s="71"/>
      <c r="U322" s="71"/>
      <c r="V322" s="71"/>
      <c r="W322" s="71"/>
      <c r="X322" s="71"/>
      <c r="Y322" s="71"/>
      <c r="Z322" s="71"/>
      <c r="AA322" s="71"/>
      <c r="AB322" s="71"/>
      <c r="AC322" s="71"/>
      <c r="AD322" s="71"/>
      <c r="AE322" s="71"/>
      <c r="AF322" s="71"/>
      <c r="AG322" s="71"/>
      <c r="AH322" s="71"/>
      <c r="AI322" s="71"/>
      <c r="AJ322" s="71"/>
      <c r="AK322" s="71"/>
      <c r="AL322" s="71"/>
    </row>
    <row r="323" spans="1:38" s="66" customFormat="1" ht="12" customHeight="1" x14ac:dyDescent="0.3">
      <c r="A323" s="71"/>
      <c r="B323" s="71"/>
      <c r="C323" s="160" t="s">
        <v>478</v>
      </c>
      <c r="D323" s="92"/>
      <c r="E323" s="92"/>
      <c r="F323" s="167"/>
      <c r="G323" s="167"/>
      <c r="H323" s="64"/>
      <c r="I323" s="165"/>
      <c r="J323" s="165"/>
      <c r="K323" s="165"/>
      <c r="L323" s="64"/>
      <c r="M323" s="164"/>
      <c r="N323" s="191"/>
      <c r="O323" s="191"/>
      <c r="P323" s="64"/>
      <c r="Q323" s="92"/>
      <c r="R323" s="64"/>
      <c r="S323" s="92"/>
      <c r="T323" s="71"/>
      <c r="U323" s="71"/>
      <c r="V323" s="71"/>
      <c r="W323" s="71"/>
      <c r="X323" s="71"/>
      <c r="Y323" s="71"/>
      <c r="Z323" s="71"/>
      <c r="AA323" s="71"/>
      <c r="AB323" s="71"/>
      <c r="AC323" s="71"/>
      <c r="AD323" s="71"/>
      <c r="AE323" s="71"/>
      <c r="AF323" s="71"/>
      <c r="AG323" s="71"/>
      <c r="AH323" s="71"/>
      <c r="AI323" s="71"/>
      <c r="AJ323" s="71"/>
      <c r="AK323" s="71"/>
      <c r="AL323" s="71"/>
    </row>
    <row r="324" spans="1:38" s="66" customFormat="1" ht="12" customHeight="1" x14ac:dyDescent="0.3">
      <c r="A324" s="71"/>
      <c r="B324" s="71"/>
      <c r="C324" s="160" t="s">
        <v>479</v>
      </c>
      <c r="D324" s="92"/>
      <c r="E324" s="92"/>
      <c r="F324" s="167"/>
      <c r="G324" s="167"/>
      <c r="H324" s="64"/>
      <c r="I324" s="165"/>
      <c r="J324" s="165"/>
      <c r="K324" s="165"/>
      <c r="L324" s="64"/>
      <c r="M324" s="164"/>
      <c r="N324" s="191"/>
      <c r="O324" s="191"/>
      <c r="P324" s="64"/>
      <c r="Q324" s="92"/>
      <c r="R324" s="64"/>
      <c r="S324" s="92"/>
      <c r="T324" s="71"/>
      <c r="U324" s="71"/>
      <c r="V324" s="71"/>
      <c r="W324" s="71"/>
      <c r="X324" s="71"/>
      <c r="Y324" s="71"/>
      <c r="Z324" s="71"/>
      <c r="AA324" s="71"/>
      <c r="AB324" s="71"/>
      <c r="AC324" s="71"/>
      <c r="AD324" s="71"/>
      <c r="AE324" s="71"/>
      <c r="AF324" s="71"/>
      <c r="AG324" s="71"/>
      <c r="AH324" s="71"/>
      <c r="AI324" s="71"/>
      <c r="AJ324" s="71"/>
      <c r="AK324" s="71"/>
      <c r="AL324" s="71"/>
    </row>
    <row r="325" spans="1:38" s="66" customFormat="1" ht="12" customHeight="1" x14ac:dyDescent="0.3">
      <c r="A325" s="71"/>
      <c r="B325" s="71"/>
      <c r="C325" s="160" t="s">
        <v>480</v>
      </c>
      <c r="D325" s="92"/>
      <c r="E325" s="92"/>
      <c r="F325" s="167"/>
      <c r="G325" s="167"/>
      <c r="H325" s="64"/>
      <c r="I325" s="165"/>
      <c r="J325" s="165"/>
      <c r="K325" s="165"/>
      <c r="L325" s="64"/>
      <c r="M325" s="164"/>
      <c r="N325" s="191"/>
      <c r="O325" s="191"/>
      <c r="P325" s="64"/>
      <c r="Q325" s="92"/>
      <c r="R325" s="64"/>
      <c r="S325" s="92"/>
      <c r="T325" s="71"/>
      <c r="U325" s="71"/>
      <c r="V325" s="71"/>
      <c r="W325" s="71"/>
      <c r="X325" s="71"/>
      <c r="Y325" s="71"/>
      <c r="Z325" s="71"/>
      <c r="AA325" s="71"/>
      <c r="AB325" s="71"/>
      <c r="AC325" s="71"/>
      <c r="AD325" s="71"/>
      <c r="AE325" s="71"/>
      <c r="AF325" s="71"/>
      <c r="AG325" s="71"/>
      <c r="AH325" s="71"/>
      <c r="AI325" s="71"/>
      <c r="AJ325" s="71"/>
      <c r="AK325" s="71"/>
      <c r="AL325" s="71"/>
    </row>
    <row r="326" spans="1:38" s="66" customFormat="1" ht="12" customHeight="1" x14ac:dyDescent="0.3">
      <c r="A326" s="71"/>
      <c r="B326" s="71"/>
      <c r="C326" s="160" t="s">
        <v>481</v>
      </c>
      <c r="D326" s="92"/>
      <c r="E326" s="92"/>
      <c r="F326" s="167"/>
      <c r="G326" s="167"/>
      <c r="H326" s="64"/>
      <c r="I326" s="165"/>
      <c r="J326" s="165"/>
      <c r="K326" s="165"/>
      <c r="L326" s="64"/>
      <c r="M326" s="164"/>
      <c r="N326" s="191"/>
      <c r="O326" s="191"/>
      <c r="P326" s="64"/>
      <c r="Q326" s="92"/>
      <c r="R326" s="64"/>
      <c r="S326" s="92"/>
      <c r="T326" s="71"/>
      <c r="U326" s="71"/>
      <c r="V326" s="71"/>
      <c r="W326" s="71"/>
      <c r="X326" s="71"/>
      <c r="Y326" s="71"/>
      <c r="Z326" s="71"/>
      <c r="AA326" s="71"/>
      <c r="AB326" s="71"/>
      <c r="AC326" s="71"/>
      <c r="AD326" s="71"/>
      <c r="AE326" s="71"/>
      <c r="AF326" s="71"/>
      <c r="AG326" s="71"/>
      <c r="AH326" s="71"/>
      <c r="AI326" s="71"/>
      <c r="AJ326" s="71"/>
      <c r="AK326" s="71"/>
      <c r="AL326" s="71"/>
    </row>
    <row r="327" spans="1:38" s="66" customFormat="1" ht="12" customHeight="1" x14ac:dyDescent="0.3">
      <c r="A327" s="71"/>
      <c r="B327" s="71"/>
      <c r="C327" s="160" t="s">
        <v>482</v>
      </c>
      <c r="D327" s="92"/>
      <c r="E327" s="92"/>
      <c r="F327" s="167"/>
      <c r="G327" s="167"/>
      <c r="H327" s="64"/>
      <c r="I327" s="165"/>
      <c r="J327" s="165"/>
      <c r="K327" s="165"/>
      <c r="L327" s="64"/>
      <c r="M327" s="164"/>
      <c r="N327" s="191"/>
      <c r="O327" s="191"/>
      <c r="P327" s="64"/>
      <c r="Q327" s="92"/>
      <c r="R327" s="64"/>
      <c r="S327" s="92"/>
      <c r="T327" s="71"/>
      <c r="U327" s="71"/>
      <c r="V327" s="71"/>
      <c r="W327" s="71"/>
      <c r="X327" s="71"/>
      <c r="Y327" s="71"/>
      <c r="Z327" s="71"/>
      <c r="AA327" s="71"/>
      <c r="AB327" s="71"/>
      <c r="AC327" s="71"/>
      <c r="AD327" s="71"/>
      <c r="AE327" s="71"/>
      <c r="AF327" s="71"/>
      <c r="AG327" s="71"/>
      <c r="AH327" s="71"/>
      <c r="AI327" s="71"/>
      <c r="AJ327" s="71"/>
      <c r="AK327" s="71"/>
      <c r="AL327" s="71"/>
    </row>
    <row r="328" spans="1:38" s="66" customFormat="1" ht="12" customHeight="1" x14ac:dyDescent="0.3">
      <c r="A328" s="71"/>
      <c r="B328" s="71"/>
      <c r="C328" s="160" t="s">
        <v>483</v>
      </c>
      <c r="D328" s="92"/>
      <c r="E328" s="92"/>
      <c r="F328" s="167"/>
      <c r="G328" s="167"/>
      <c r="H328" s="64"/>
      <c r="I328" s="165"/>
      <c r="J328" s="165"/>
      <c r="K328" s="165"/>
      <c r="L328" s="64"/>
      <c r="M328" s="164"/>
      <c r="N328" s="191"/>
      <c r="O328" s="191"/>
      <c r="P328" s="64"/>
      <c r="Q328" s="92"/>
      <c r="R328" s="64"/>
      <c r="S328" s="92"/>
      <c r="T328" s="71"/>
      <c r="U328" s="71"/>
      <c r="V328" s="71"/>
      <c r="W328" s="71"/>
      <c r="X328" s="71"/>
      <c r="Y328" s="71"/>
      <c r="Z328" s="71"/>
      <c r="AA328" s="71"/>
      <c r="AB328" s="71"/>
      <c r="AC328" s="71"/>
      <c r="AD328" s="71"/>
      <c r="AE328" s="71"/>
      <c r="AF328" s="71"/>
      <c r="AG328" s="71"/>
      <c r="AH328" s="71"/>
      <c r="AI328" s="71"/>
      <c r="AJ328" s="71"/>
      <c r="AK328" s="71"/>
      <c r="AL328" s="71"/>
    </row>
    <row r="329" spans="1:38" s="66" customFormat="1" ht="12" customHeight="1" x14ac:dyDescent="0.3">
      <c r="A329" s="71"/>
      <c r="B329" s="71"/>
      <c r="C329" s="160" t="s">
        <v>484</v>
      </c>
      <c r="D329" s="92"/>
      <c r="E329" s="92"/>
      <c r="F329" s="167"/>
      <c r="G329" s="167"/>
      <c r="H329" s="64"/>
      <c r="I329" s="165"/>
      <c r="J329" s="165"/>
      <c r="K329" s="165"/>
      <c r="L329" s="64"/>
      <c r="M329" s="164"/>
      <c r="N329" s="191"/>
      <c r="O329" s="191"/>
      <c r="P329" s="64"/>
      <c r="Q329" s="92"/>
      <c r="R329" s="64"/>
      <c r="S329" s="92"/>
      <c r="T329" s="71"/>
      <c r="U329" s="71"/>
      <c r="V329" s="71"/>
      <c r="W329" s="71"/>
      <c r="X329" s="71"/>
      <c r="Y329" s="71"/>
      <c r="Z329" s="71"/>
      <c r="AA329" s="71"/>
      <c r="AB329" s="71"/>
      <c r="AC329" s="71"/>
      <c r="AD329" s="71"/>
      <c r="AE329" s="71"/>
      <c r="AF329" s="71"/>
      <c r="AG329" s="71"/>
      <c r="AH329" s="71"/>
      <c r="AI329" s="71"/>
      <c r="AJ329" s="71"/>
      <c r="AK329" s="71"/>
      <c r="AL329" s="71"/>
    </row>
    <row r="330" spans="1:38" s="66" customFormat="1" ht="12" customHeight="1" x14ac:dyDescent="0.3">
      <c r="A330" s="71"/>
      <c r="B330" s="71"/>
      <c r="C330" s="160" t="s">
        <v>485</v>
      </c>
      <c r="D330" s="92"/>
      <c r="E330" s="92"/>
      <c r="F330" s="167"/>
      <c r="G330" s="167"/>
      <c r="H330" s="64"/>
      <c r="I330" s="165"/>
      <c r="J330" s="165"/>
      <c r="K330" s="165"/>
      <c r="L330" s="64"/>
      <c r="M330" s="164"/>
      <c r="N330" s="191"/>
      <c r="O330" s="191"/>
      <c r="P330" s="64"/>
      <c r="Q330" s="92"/>
      <c r="R330" s="64"/>
      <c r="S330" s="92"/>
      <c r="T330" s="71"/>
      <c r="U330" s="71"/>
      <c r="V330" s="71"/>
      <c r="W330" s="71"/>
      <c r="X330" s="71"/>
      <c r="Y330" s="71"/>
      <c r="Z330" s="71"/>
      <c r="AA330" s="71"/>
      <c r="AB330" s="71"/>
      <c r="AC330" s="71"/>
      <c r="AD330" s="71"/>
      <c r="AE330" s="71"/>
      <c r="AF330" s="71"/>
      <c r="AG330" s="71"/>
      <c r="AH330" s="71"/>
      <c r="AI330" s="71"/>
      <c r="AJ330" s="71"/>
      <c r="AK330" s="71"/>
      <c r="AL330" s="71"/>
    </row>
    <row r="331" spans="1:38" s="66" customFormat="1" ht="12" customHeight="1" x14ac:dyDescent="0.3">
      <c r="A331" s="71"/>
      <c r="B331" s="71"/>
      <c r="C331" s="160" t="s">
        <v>486</v>
      </c>
      <c r="D331" s="92"/>
      <c r="E331" s="92"/>
      <c r="F331" s="167"/>
      <c r="G331" s="167"/>
      <c r="H331" s="64"/>
      <c r="I331" s="165"/>
      <c r="J331" s="165"/>
      <c r="K331" s="165"/>
      <c r="L331" s="64"/>
      <c r="M331" s="164"/>
      <c r="N331" s="191"/>
      <c r="O331" s="191"/>
      <c r="P331" s="64"/>
      <c r="Q331" s="92"/>
      <c r="R331" s="64"/>
      <c r="S331" s="92"/>
      <c r="T331" s="71"/>
      <c r="U331" s="71"/>
      <c r="V331" s="71"/>
      <c r="W331" s="71"/>
      <c r="X331" s="71"/>
      <c r="Y331" s="71"/>
      <c r="Z331" s="71"/>
      <c r="AA331" s="71"/>
      <c r="AB331" s="71"/>
      <c r="AC331" s="71"/>
      <c r="AD331" s="71"/>
      <c r="AE331" s="71"/>
      <c r="AF331" s="71"/>
      <c r="AG331" s="71"/>
      <c r="AH331" s="71"/>
      <c r="AI331" s="71"/>
      <c r="AJ331" s="71"/>
      <c r="AK331" s="71"/>
      <c r="AL331" s="71"/>
    </row>
    <row r="332" spans="1:38" s="66" customFormat="1" ht="12" customHeight="1" x14ac:dyDescent="0.3">
      <c r="A332" s="71"/>
      <c r="B332" s="71"/>
      <c r="C332" s="160" t="s">
        <v>487</v>
      </c>
      <c r="D332" s="92"/>
      <c r="E332" s="92"/>
      <c r="F332" s="167"/>
      <c r="G332" s="167"/>
      <c r="H332" s="64"/>
      <c r="I332" s="165"/>
      <c r="J332" s="165"/>
      <c r="K332" s="165"/>
      <c r="L332" s="64"/>
      <c r="M332" s="164"/>
      <c r="N332" s="191"/>
      <c r="O332" s="191"/>
      <c r="P332" s="64"/>
      <c r="Q332" s="92"/>
      <c r="R332" s="64"/>
      <c r="S332" s="92"/>
      <c r="T332" s="71"/>
      <c r="U332" s="71"/>
      <c r="V332" s="71"/>
      <c r="W332" s="71"/>
      <c r="X332" s="71"/>
      <c r="Y332" s="71"/>
      <c r="Z332" s="71"/>
      <c r="AA332" s="71"/>
      <c r="AB332" s="71"/>
      <c r="AC332" s="71"/>
      <c r="AD332" s="71"/>
      <c r="AE332" s="71"/>
      <c r="AF332" s="71"/>
      <c r="AG332" s="71"/>
      <c r="AH332" s="71"/>
      <c r="AI332" s="71"/>
      <c r="AJ332" s="71"/>
      <c r="AK332" s="71"/>
      <c r="AL332" s="71"/>
    </row>
    <row r="333" spans="1:38" s="66" customFormat="1" ht="12" customHeight="1" x14ac:dyDescent="0.3">
      <c r="A333" s="71"/>
      <c r="B333" s="71"/>
      <c r="C333" s="160" t="s">
        <v>488</v>
      </c>
      <c r="D333" s="92"/>
      <c r="E333" s="92"/>
      <c r="F333" s="167"/>
      <c r="G333" s="167"/>
      <c r="H333" s="64"/>
      <c r="I333" s="165"/>
      <c r="J333" s="165"/>
      <c r="K333" s="165"/>
      <c r="L333" s="64"/>
      <c r="M333" s="164"/>
      <c r="N333" s="191"/>
      <c r="O333" s="191"/>
      <c r="P333" s="64"/>
      <c r="Q333" s="92"/>
      <c r="R333" s="64"/>
      <c r="S333" s="92"/>
      <c r="T333" s="71"/>
      <c r="U333" s="71"/>
      <c r="V333" s="71"/>
      <c r="W333" s="71"/>
      <c r="X333" s="71"/>
      <c r="Y333" s="71"/>
      <c r="Z333" s="71"/>
      <c r="AA333" s="71"/>
      <c r="AB333" s="71"/>
      <c r="AC333" s="71"/>
      <c r="AD333" s="71"/>
      <c r="AE333" s="71"/>
      <c r="AF333" s="71"/>
      <c r="AG333" s="71"/>
      <c r="AH333" s="71"/>
      <c r="AI333" s="71"/>
      <c r="AJ333" s="71"/>
      <c r="AK333" s="71"/>
      <c r="AL333" s="71"/>
    </row>
    <row r="334" spans="1:38" s="66" customFormat="1" ht="12" customHeight="1" x14ac:dyDescent="0.3">
      <c r="A334" s="71"/>
      <c r="B334" s="71"/>
      <c r="C334" s="160" t="s">
        <v>489</v>
      </c>
      <c r="D334" s="92"/>
      <c r="E334" s="92"/>
      <c r="F334" s="167"/>
      <c r="G334" s="167"/>
      <c r="H334" s="64"/>
      <c r="I334" s="165"/>
      <c r="J334" s="165"/>
      <c r="K334" s="165"/>
      <c r="L334" s="64"/>
      <c r="M334" s="164"/>
      <c r="N334" s="191"/>
      <c r="O334" s="191"/>
      <c r="P334" s="64"/>
      <c r="Q334" s="92"/>
      <c r="R334" s="64"/>
      <c r="S334" s="92"/>
      <c r="T334" s="71"/>
      <c r="U334" s="71"/>
      <c r="V334" s="71"/>
      <c r="W334" s="71"/>
      <c r="X334" s="71"/>
      <c r="Y334" s="71"/>
      <c r="Z334" s="71"/>
      <c r="AA334" s="71"/>
      <c r="AB334" s="71"/>
      <c r="AC334" s="71"/>
      <c r="AD334" s="71"/>
      <c r="AE334" s="71"/>
      <c r="AF334" s="71"/>
      <c r="AG334" s="71"/>
      <c r="AH334" s="71"/>
      <c r="AI334" s="71"/>
      <c r="AJ334" s="71"/>
      <c r="AK334" s="71"/>
      <c r="AL334" s="71"/>
    </row>
    <row r="335" spans="1:38" s="66" customFormat="1" ht="12" customHeight="1" x14ac:dyDescent="0.3">
      <c r="A335" s="71"/>
      <c r="B335" s="71"/>
      <c r="C335" s="160" t="s">
        <v>490</v>
      </c>
      <c r="D335" s="92"/>
      <c r="E335" s="92"/>
      <c r="F335" s="167"/>
      <c r="G335" s="167"/>
      <c r="H335" s="64"/>
      <c r="I335" s="165"/>
      <c r="J335" s="165"/>
      <c r="K335" s="165"/>
      <c r="L335" s="64"/>
      <c r="M335" s="164"/>
      <c r="N335" s="191"/>
      <c r="O335" s="191"/>
      <c r="P335" s="64"/>
      <c r="Q335" s="92"/>
      <c r="R335" s="64"/>
      <c r="S335" s="92"/>
      <c r="T335" s="71"/>
      <c r="U335" s="71"/>
      <c r="V335" s="71"/>
      <c r="W335" s="71"/>
      <c r="X335" s="71"/>
      <c r="Y335" s="71"/>
      <c r="Z335" s="71"/>
      <c r="AA335" s="71"/>
      <c r="AB335" s="71"/>
      <c r="AC335" s="71"/>
      <c r="AD335" s="71"/>
      <c r="AE335" s="71"/>
      <c r="AF335" s="71"/>
      <c r="AG335" s="71"/>
      <c r="AH335" s="71"/>
      <c r="AI335" s="71"/>
      <c r="AJ335" s="71"/>
      <c r="AK335" s="71"/>
      <c r="AL335" s="71"/>
    </row>
    <row r="336" spans="1:38" s="66" customFormat="1" ht="12" customHeight="1" x14ac:dyDescent="0.3">
      <c r="A336" s="71"/>
      <c r="B336" s="71"/>
      <c r="C336" s="160" t="s">
        <v>491</v>
      </c>
      <c r="D336" s="92"/>
      <c r="E336" s="92"/>
      <c r="F336" s="167"/>
      <c r="G336" s="167"/>
      <c r="H336" s="64"/>
      <c r="I336" s="165"/>
      <c r="J336" s="165"/>
      <c r="K336" s="165"/>
      <c r="L336" s="64"/>
      <c r="M336" s="164"/>
      <c r="N336" s="191"/>
      <c r="O336" s="191"/>
      <c r="P336" s="64"/>
      <c r="Q336" s="92"/>
      <c r="R336" s="64"/>
      <c r="S336" s="92"/>
      <c r="T336" s="71"/>
      <c r="U336" s="71"/>
      <c r="V336" s="71"/>
      <c r="W336" s="71"/>
      <c r="X336" s="71"/>
      <c r="Y336" s="71"/>
      <c r="Z336" s="71"/>
      <c r="AA336" s="71"/>
      <c r="AB336" s="71"/>
      <c r="AC336" s="71"/>
      <c r="AD336" s="71"/>
      <c r="AE336" s="71"/>
      <c r="AF336" s="71"/>
      <c r="AG336" s="71"/>
      <c r="AH336" s="71"/>
      <c r="AI336" s="71"/>
      <c r="AJ336" s="71"/>
      <c r="AK336" s="71"/>
      <c r="AL336" s="71"/>
    </row>
    <row r="337" spans="1:38" s="66" customFormat="1" ht="12" customHeight="1" x14ac:dyDescent="0.3">
      <c r="A337" s="71"/>
      <c r="B337" s="71"/>
      <c r="C337" s="160" t="s">
        <v>492</v>
      </c>
      <c r="D337" s="92"/>
      <c r="E337" s="92"/>
      <c r="F337" s="167"/>
      <c r="G337" s="167"/>
      <c r="H337" s="64"/>
      <c r="I337" s="165"/>
      <c r="J337" s="165"/>
      <c r="K337" s="165"/>
      <c r="L337" s="64"/>
      <c r="M337" s="164"/>
      <c r="N337" s="191"/>
      <c r="O337" s="191"/>
      <c r="P337" s="64"/>
      <c r="Q337" s="92"/>
      <c r="R337" s="64"/>
      <c r="S337" s="92"/>
      <c r="T337" s="71"/>
      <c r="U337" s="71"/>
      <c r="V337" s="71"/>
      <c r="W337" s="71"/>
      <c r="X337" s="71"/>
      <c r="Y337" s="71"/>
      <c r="Z337" s="71"/>
      <c r="AA337" s="71"/>
      <c r="AB337" s="71"/>
      <c r="AC337" s="71"/>
      <c r="AD337" s="71"/>
      <c r="AE337" s="71"/>
      <c r="AF337" s="71"/>
      <c r="AG337" s="71"/>
      <c r="AH337" s="71"/>
      <c r="AI337" s="71"/>
      <c r="AJ337" s="71"/>
      <c r="AK337" s="71"/>
      <c r="AL337" s="71"/>
    </row>
    <row r="338" spans="1:38" s="66" customFormat="1" ht="12" customHeight="1" x14ac:dyDescent="0.3">
      <c r="A338" s="71"/>
      <c r="B338" s="71"/>
      <c r="C338" s="160" t="s">
        <v>493</v>
      </c>
      <c r="D338" s="92"/>
      <c r="E338" s="92"/>
      <c r="F338" s="167"/>
      <c r="G338" s="167"/>
      <c r="H338" s="64"/>
      <c r="I338" s="165"/>
      <c r="J338" s="165"/>
      <c r="K338" s="165"/>
      <c r="L338" s="64"/>
      <c r="M338" s="164"/>
      <c r="N338" s="191"/>
      <c r="O338" s="191"/>
      <c r="P338" s="64"/>
      <c r="Q338" s="92"/>
      <c r="R338" s="64"/>
      <c r="S338" s="92"/>
      <c r="T338" s="71"/>
      <c r="U338" s="71"/>
      <c r="V338" s="71"/>
      <c r="W338" s="71"/>
      <c r="X338" s="71"/>
      <c r="Y338" s="71"/>
      <c r="Z338" s="71"/>
      <c r="AA338" s="71"/>
      <c r="AB338" s="71"/>
      <c r="AC338" s="71"/>
      <c r="AD338" s="71"/>
      <c r="AE338" s="71"/>
      <c r="AF338" s="71"/>
      <c r="AG338" s="71"/>
      <c r="AH338" s="71"/>
      <c r="AI338" s="71"/>
      <c r="AJ338" s="71"/>
      <c r="AK338" s="71"/>
      <c r="AL338" s="71"/>
    </row>
    <row r="339" spans="1:38" s="66" customFormat="1" ht="12" customHeight="1" x14ac:dyDescent="0.3">
      <c r="A339" s="71"/>
      <c r="B339" s="71"/>
      <c r="C339" s="160" t="s">
        <v>494</v>
      </c>
      <c r="D339" s="92"/>
      <c r="E339" s="92"/>
      <c r="F339" s="167"/>
      <c r="G339" s="167"/>
      <c r="H339" s="64"/>
      <c r="I339" s="165"/>
      <c r="J339" s="165"/>
      <c r="K339" s="165"/>
      <c r="L339" s="64"/>
      <c r="M339" s="164"/>
      <c r="N339" s="191"/>
      <c r="O339" s="191"/>
      <c r="P339" s="64"/>
      <c r="Q339" s="92"/>
      <c r="R339" s="64"/>
      <c r="S339" s="92"/>
      <c r="T339" s="71"/>
      <c r="U339" s="71"/>
      <c r="V339" s="71"/>
      <c r="W339" s="71"/>
      <c r="X339" s="71"/>
      <c r="Y339" s="71"/>
      <c r="Z339" s="71"/>
      <c r="AA339" s="71"/>
      <c r="AB339" s="71"/>
      <c r="AC339" s="71"/>
      <c r="AD339" s="71"/>
      <c r="AE339" s="71"/>
      <c r="AF339" s="71"/>
      <c r="AG339" s="71"/>
      <c r="AH339" s="71"/>
      <c r="AI339" s="71"/>
      <c r="AJ339" s="71"/>
      <c r="AK339" s="71"/>
      <c r="AL339" s="71"/>
    </row>
    <row r="340" spans="1:38" s="66" customFormat="1" ht="12" customHeight="1" x14ac:dyDescent="0.3">
      <c r="A340" s="71"/>
      <c r="B340" s="71"/>
      <c r="C340" s="160" t="s">
        <v>495</v>
      </c>
      <c r="D340" s="92"/>
      <c r="E340" s="92"/>
      <c r="F340" s="167"/>
      <c r="G340" s="167"/>
      <c r="H340" s="64"/>
      <c r="I340" s="165"/>
      <c r="J340" s="165"/>
      <c r="K340" s="165"/>
      <c r="L340" s="64"/>
      <c r="M340" s="164"/>
      <c r="N340" s="191"/>
      <c r="O340" s="191"/>
      <c r="P340" s="64"/>
      <c r="Q340" s="92"/>
      <c r="R340" s="64"/>
      <c r="S340" s="92"/>
      <c r="T340" s="71"/>
      <c r="U340" s="71"/>
      <c r="V340" s="71"/>
      <c r="W340" s="71"/>
      <c r="X340" s="71"/>
      <c r="Y340" s="71"/>
      <c r="Z340" s="71"/>
      <c r="AA340" s="71"/>
      <c r="AB340" s="71"/>
      <c r="AC340" s="71"/>
      <c r="AD340" s="71"/>
      <c r="AE340" s="71"/>
      <c r="AF340" s="71"/>
      <c r="AG340" s="71"/>
      <c r="AH340" s="71"/>
      <c r="AI340" s="71"/>
      <c r="AJ340" s="71"/>
      <c r="AK340" s="71"/>
      <c r="AL340" s="71"/>
    </row>
    <row r="341" spans="1:38" s="66" customFormat="1" ht="12" customHeight="1" x14ac:dyDescent="0.3">
      <c r="A341" s="71"/>
      <c r="B341" s="71"/>
      <c r="C341" s="160" t="s">
        <v>496</v>
      </c>
      <c r="D341" s="92"/>
      <c r="E341" s="92"/>
      <c r="F341" s="167"/>
      <c r="G341" s="167"/>
      <c r="H341" s="64"/>
      <c r="I341" s="165"/>
      <c r="J341" s="165"/>
      <c r="K341" s="165"/>
      <c r="L341" s="64"/>
      <c r="M341" s="164"/>
      <c r="N341" s="191"/>
      <c r="O341" s="191"/>
      <c r="P341" s="64"/>
      <c r="Q341" s="92"/>
      <c r="R341" s="64"/>
      <c r="S341" s="92"/>
      <c r="T341" s="71"/>
      <c r="U341" s="71"/>
      <c r="V341" s="71"/>
      <c r="W341" s="71"/>
      <c r="X341" s="71"/>
      <c r="Y341" s="71"/>
      <c r="Z341" s="71"/>
      <c r="AA341" s="71"/>
      <c r="AB341" s="71"/>
      <c r="AC341" s="71"/>
      <c r="AD341" s="71"/>
      <c r="AE341" s="71"/>
      <c r="AF341" s="71"/>
      <c r="AG341" s="71"/>
      <c r="AH341" s="71"/>
      <c r="AI341" s="71"/>
      <c r="AJ341" s="71"/>
      <c r="AK341" s="71"/>
      <c r="AL341" s="71"/>
    </row>
    <row r="342" spans="1:38" s="66" customFormat="1" ht="12" customHeight="1" x14ac:dyDescent="0.3">
      <c r="A342" s="71"/>
      <c r="B342" s="71"/>
      <c r="C342" s="160" t="s">
        <v>497</v>
      </c>
      <c r="D342" s="92"/>
      <c r="E342" s="92"/>
      <c r="F342" s="167"/>
      <c r="G342" s="167"/>
      <c r="H342" s="64"/>
      <c r="I342" s="165"/>
      <c r="J342" s="165"/>
      <c r="K342" s="165"/>
      <c r="L342" s="64"/>
      <c r="M342" s="164"/>
      <c r="N342" s="191"/>
      <c r="O342" s="191"/>
      <c r="P342" s="64"/>
      <c r="Q342" s="92"/>
      <c r="R342" s="64"/>
      <c r="S342" s="92"/>
      <c r="T342" s="71"/>
      <c r="U342" s="71"/>
      <c r="V342" s="71"/>
      <c r="W342" s="71"/>
      <c r="X342" s="71"/>
      <c r="Y342" s="71"/>
      <c r="Z342" s="71"/>
      <c r="AA342" s="71"/>
      <c r="AB342" s="71"/>
      <c r="AC342" s="71"/>
      <c r="AD342" s="71"/>
      <c r="AE342" s="71"/>
      <c r="AF342" s="71"/>
      <c r="AG342" s="71"/>
      <c r="AH342" s="71"/>
      <c r="AI342" s="71"/>
      <c r="AJ342" s="71"/>
      <c r="AK342" s="71"/>
      <c r="AL342" s="71"/>
    </row>
    <row r="343" spans="1:38" s="66" customFormat="1" ht="12" customHeight="1" x14ac:dyDescent="0.3">
      <c r="A343" s="71"/>
      <c r="B343" s="71"/>
      <c r="C343" s="160" t="s">
        <v>498</v>
      </c>
      <c r="D343" s="92"/>
      <c r="E343" s="92"/>
      <c r="F343" s="167"/>
      <c r="G343" s="167"/>
      <c r="H343" s="64"/>
      <c r="I343" s="165"/>
      <c r="J343" s="165"/>
      <c r="K343" s="165"/>
      <c r="L343" s="64"/>
      <c r="M343" s="164"/>
      <c r="N343" s="191"/>
      <c r="O343" s="191"/>
      <c r="P343" s="64"/>
      <c r="Q343" s="92"/>
      <c r="R343" s="64"/>
      <c r="S343" s="92"/>
      <c r="T343" s="71"/>
      <c r="U343" s="71"/>
      <c r="V343" s="71"/>
      <c r="W343" s="71"/>
      <c r="X343" s="71"/>
      <c r="Y343" s="71"/>
      <c r="Z343" s="71"/>
      <c r="AA343" s="71"/>
      <c r="AB343" s="71"/>
      <c r="AC343" s="71"/>
      <c r="AD343" s="71"/>
      <c r="AE343" s="71"/>
      <c r="AF343" s="71"/>
      <c r="AG343" s="71"/>
      <c r="AH343" s="71"/>
      <c r="AI343" s="71"/>
      <c r="AJ343" s="71"/>
      <c r="AK343" s="71"/>
      <c r="AL343" s="71"/>
    </row>
    <row r="344" spans="1:38" s="66" customFormat="1" ht="12" customHeight="1" x14ac:dyDescent="0.3">
      <c r="A344" s="71"/>
      <c r="B344" s="71"/>
      <c r="C344" s="160" t="s">
        <v>499</v>
      </c>
      <c r="D344" s="92"/>
      <c r="E344" s="92"/>
      <c r="F344" s="167"/>
      <c r="G344" s="167"/>
      <c r="H344" s="64"/>
      <c r="I344" s="165"/>
      <c r="J344" s="165"/>
      <c r="K344" s="165"/>
      <c r="L344" s="64"/>
      <c r="M344" s="164"/>
      <c r="N344" s="191"/>
      <c r="O344" s="191"/>
      <c r="P344" s="64"/>
      <c r="Q344" s="92"/>
      <c r="R344" s="64"/>
      <c r="S344" s="92"/>
      <c r="T344" s="71"/>
      <c r="U344" s="71"/>
      <c r="V344" s="71"/>
      <c r="W344" s="71"/>
      <c r="X344" s="71"/>
      <c r="Y344" s="71"/>
      <c r="Z344" s="71"/>
      <c r="AA344" s="71"/>
      <c r="AB344" s="71"/>
      <c r="AC344" s="71"/>
      <c r="AD344" s="71"/>
      <c r="AE344" s="71"/>
      <c r="AF344" s="71"/>
      <c r="AG344" s="71"/>
      <c r="AH344" s="71"/>
      <c r="AI344" s="71"/>
      <c r="AJ344" s="71"/>
      <c r="AK344" s="71"/>
      <c r="AL344" s="71"/>
    </row>
    <row r="345" spans="1:38" s="66" customFormat="1" ht="12" customHeight="1" x14ac:dyDescent="0.3">
      <c r="A345" s="71"/>
      <c r="B345" s="71"/>
      <c r="C345" s="160" t="s">
        <v>500</v>
      </c>
      <c r="D345" s="92"/>
      <c r="E345" s="92"/>
      <c r="F345" s="167"/>
      <c r="G345" s="167"/>
      <c r="H345" s="64"/>
      <c r="I345" s="165"/>
      <c r="J345" s="165"/>
      <c r="K345" s="165"/>
      <c r="L345" s="64"/>
      <c r="M345" s="164"/>
      <c r="N345" s="191"/>
      <c r="O345" s="191"/>
      <c r="P345" s="64"/>
      <c r="Q345" s="92"/>
      <c r="R345" s="64"/>
      <c r="S345" s="92"/>
      <c r="T345" s="71"/>
      <c r="U345" s="71"/>
      <c r="V345" s="71"/>
      <c r="W345" s="71"/>
      <c r="X345" s="71"/>
      <c r="Y345" s="71"/>
      <c r="Z345" s="71"/>
      <c r="AA345" s="71"/>
      <c r="AB345" s="71"/>
      <c r="AC345" s="71"/>
      <c r="AD345" s="71"/>
      <c r="AE345" s="71"/>
      <c r="AF345" s="71"/>
      <c r="AG345" s="71"/>
      <c r="AH345" s="71"/>
      <c r="AI345" s="71"/>
      <c r="AJ345" s="71"/>
      <c r="AK345" s="71"/>
      <c r="AL345" s="71"/>
    </row>
    <row r="346" spans="1:38" s="66" customFormat="1" ht="12" customHeight="1" x14ac:dyDescent="0.3">
      <c r="A346" s="71"/>
      <c r="B346" s="71"/>
      <c r="C346" s="160" t="s">
        <v>501</v>
      </c>
      <c r="D346" s="92"/>
      <c r="E346" s="92"/>
      <c r="F346" s="167"/>
      <c r="G346" s="167"/>
      <c r="H346" s="64"/>
      <c r="I346" s="165"/>
      <c r="J346" s="165"/>
      <c r="K346" s="165"/>
      <c r="L346" s="64"/>
      <c r="M346" s="164"/>
      <c r="N346" s="191"/>
      <c r="O346" s="191"/>
      <c r="P346" s="64"/>
      <c r="Q346" s="92"/>
      <c r="R346" s="64"/>
      <c r="S346" s="92"/>
      <c r="T346" s="71"/>
      <c r="U346" s="71"/>
      <c r="V346" s="71"/>
      <c r="W346" s="71"/>
      <c r="X346" s="71"/>
      <c r="Y346" s="71"/>
      <c r="Z346" s="71"/>
      <c r="AA346" s="71"/>
      <c r="AB346" s="71"/>
      <c r="AC346" s="71"/>
      <c r="AD346" s="71"/>
      <c r="AE346" s="71"/>
      <c r="AF346" s="71"/>
      <c r="AG346" s="71"/>
      <c r="AH346" s="71"/>
      <c r="AI346" s="71"/>
      <c r="AJ346" s="71"/>
      <c r="AK346" s="71"/>
      <c r="AL346" s="71"/>
    </row>
    <row r="347" spans="1:38" s="66" customFormat="1" ht="12" customHeight="1" x14ac:dyDescent="0.3">
      <c r="A347" s="71"/>
      <c r="B347" s="71"/>
      <c r="C347" s="160" t="s">
        <v>502</v>
      </c>
      <c r="D347" s="92"/>
      <c r="E347" s="92"/>
      <c r="F347" s="167"/>
      <c r="G347" s="167"/>
      <c r="H347" s="64"/>
      <c r="I347" s="165"/>
      <c r="J347" s="165"/>
      <c r="K347" s="165"/>
      <c r="L347" s="64"/>
      <c r="M347" s="164"/>
      <c r="N347" s="191"/>
      <c r="O347" s="191"/>
      <c r="P347" s="64"/>
      <c r="Q347" s="92"/>
      <c r="R347" s="64"/>
      <c r="S347" s="92"/>
      <c r="T347" s="71"/>
      <c r="U347" s="71"/>
      <c r="V347" s="71"/>
      <c r="W347" s="71"/>
      <c r="X347" s="71"/>
      <c r="Y347" s="71"/>
      <c r="Z347" s="71"/>
      <c r="AA347" s="71"/>
      <c r="AB347" s="71"/>
      <c r="AC347" s="71"/>
      <c r="AD347" s="71"/>
      <c r="AE347" s="71"/>
      <c r="AF347" s="71"/>
      <c r="AG347" s="71"/>
      <c r="AH347" s="71"/>
      <c r="AI347" s="71"/>
      <c r="AJ347" s="71"/>
      <c r="AK347" s="71"/>
      <c r="AL347" s="71"/>
    </row>
    <row r="348" spans="1:38" s="66" customFormat="1" ht="12" customHeight="1" x14ac:dyDescent="0.3">
      <c r="A348" s="71"/>
      <c r="B348" s="71"/>
      <c r="C348" s="160" t="s">
        <v>503</v>
      </c>
      <c r="D348" s="92"/>
      <c r="E348" s="92"/>
      <c r="F348" s="167"/>
      <c r="G348" s="167"/>
      <c r="H348" s="64"/>
      <c r="I348" s="165"/>
      <c r="J348" s="165"/>
      <c r="K348" s="165"/>
      <c r="L348" s="64"/>
      <c r="M348" s="164"/>
      <c r="N348" s="191"/>
      <c r="O348" s="191"/>
      <c r="P348" s="64"/>
      <c r="Q348" s="92"/>
      <c r="R348" s="64"/>
      <c r="S348" s="92"/>
      <c r="T348" s="71"/>
      <c r="U348" s="71"/>
      <c r="V348" s="71"/>
      <c r="W348" s="71"/>
      <c r="X348" s="71"/>
      <c r="Y348" s="71"/>
      <c r="Z348" s="71"/>
      <c r="AA348" s="71"/>
      <c r="AB348" s="71"/>
      <c r="AC348" s="71"/>
      <c r="AD348" s="71"/>
      <c r="AE348" s="71"/>
      <c r="AF348" s="71"/>
      <c r="AG348" s="71"/>
      <c r="AH348" s="71"/>
      <c r="AI348" s="71"/>
      <c r="AJ348" s="71"/>
      <c r="AK348" s="71"/>
      <c r="AL348" s="71"/>
    </row>
    <row r="349" spans="1:38" s="66" customFormat="1" ht="12" customHeight="1" x14ac:dyDescent="0.3">
      <c r="A349" s="71"/>
      <c r="B349" s="71"/>
      <c r="C349" s="160" t="s">
        <v>504</v>
      </c>
      <c r="D349" s="92"/>
      <c r="E349" s="92"/>
      <c r="F349" s="167"/>
      <c r="G349" s="167"/>
      <c r="H349" s="64"/>
      <c r="I349" s="165"/>
      <c r="J349" s="165"/>
      <c r="K349" s="165"/>
      <c r="L349" s="64"/>
      <c r="M349" s="164"/>
      <c r="N349" s="191"/>
      <c r="O349" s="191"/>
      <c r="P349" s="64"/>
      <c r="Q349" s="92"/>
      <c r="R349" s="64"/>
      <c r="S349" s="92"/>
      <c r="T349" s="71"/>
      <c r="U349" s="71"/>
      <c r="V349" s="71"/>
      <c r="W349" s="71"/>
      <c r="X349" s="71"/>
      <c r="Y349" s="71"/>
      <c r="Z349" s="71"/>
      <c r="AA349" s="71"/>
      <c r="AB349" s="71"/>
      <c r="AC349" s="71"/>
      <c r="AD349" s="71"/>
      <c r="AE349" s="71"/>
      <c r="AF349" s="71"/>
      <c r="AG349" s="71"/>
      <c r="AH349" s="71"/>
      <c r="AI349" s="71"/>
      <c r="AJ349" s="71"/>
      <c r="AK349" s="71"/>
      <c r="AL349" s="71"/>
    </row>
    <row r="350" spans="1:38" s="66" customFormat="1" ht="12" customHeight="1" x14ac:dyDescent="0.3">
      <c r="A350" s="71"/>
      <c r="B350" s="71"/>
      <c r="C350" s="160" t="s">
        <v>505</v>
      </c>
      <c r="D350" s="92"/>
      <c r="E350" s="92"/>
      <c r="F350" s="167"/>
      <c r="G350" s="167"/>
      <c r="H350" s="64"/>
      <c r="I350" s="165"/>
      <c r="J350" s="165"/>
      <c r="K350" s="165"/>
      <c r="L350" s="64"/>
      <c r="M350" s="164"/>
      <c r="N350" s="191"/>
      <c r="O350" s="191"/>
      <c r="P350" s="64"/>
      <c r="Q350" s="92"/>
      <c r="R350" s="64"/>
      <c r="S350" s="92"/>
      <c r="T350" s="71"/>
      <c r="U350" s="71"/>
      <c r="V350" s="71"/>
      <c r="W350" s="71"/>
      <c r="X350" s="71"/>
      <c r="Y350" s="71"/>
      <c r="Z350" s="71"/>
      <c r="AA350" s="71"/>
      <c r="AB350" s="71"/>
      <c r="AC350" s="71"/>
      <c r="AD350" s="71"/>
      <c r="AE350" s="71"/>
      <c r="AF350" s="71"/>
      <c r="AG350" s="71"/>
      <c r="AH350" s="71"/>
      <c r="AI350" s="71"/>
      <c r="AJ350" s="71"/>
      <c r="AK350" s="71"/>
      <c r="AL350" s="71"/>
    </row>
    <row r="351" spans="1:38" s="66" customFormat="1" ht="12" customHeight="1" x14ac:dyDescent="0.3">
      <c r="A351" s="71"/>
      <c r="B351" s="71"/>
      <c r="C351" s="160" t="s">
        <v>506</v>
      </c>
      <c r="D351" s="92"/>
      <c r="E351" s="92"/>
      <c r="F351" s="167"/>
      <c r="G351" s="167"/>
      <c r="H351" s="64"/>
      <c r="I351" s="165"/>
      <c r="J351" s="165"/>
      <c r="K351" s="165"/>
      <c r="L351" s="64"/>
      <c r="M351" s="164"/>
      <c r="N351" s="191"/>
      <c r="O351" s="191"/>
      <c r="P351" s="64"/>
      <c r="Q351" s="92"/>
      <c r="R351" s="64"/>
      <c r="S351" s="92"/>
      <c r="T351" s="71"/>
      <c r="U351" s="71"/>
      <c r="V351" s="71"/>
      <c r="W351" s="71"/>
      <c r="X351" s="71"/>
      <c r="Y351" s="71"/>
      <c r="Z351" s="71"/>
      <c r="AA351" s="71"/>
      <c r="AB351" s="71"/>
      <c r="AC351" s="71"/>
      <c r="AD351" s="71"/>
      <c r="AE351" s="71"/>
      <c r="AF351" s="71"/>
      <c r="AG351" s="71"/>
      <c r="AH351" s="71"/>
      <c r="AI351" s="71"/>
      <c r="AJ351" s="71"/>
      <c r="AK351" s="71"/>
      <c r="AL351" s="71"/>
    </row>
    <row r="352" spans="1:38" s="66" customFormat="1" ht="12" customHeight="1" x14ac:dyDescent="0.3">
      <c r="A352" s="71"/>
      <c r="B352" s="71"/>
      <c r="C352" s="160" t="s">
        <v>507</v>
      </c>
      <c r="D352" s="92"/>
      <c r="E352" s="92"/>
      <c r="F352" s="167"/>
      <c r="G352" s="167"/>
      <c r="H352" s="64"/>
      <c r="I352" s="165"/>
      <c r="J352" s="165"/>
      <c r="K352" s="165"/>
      <c r="L352" s="64"/>
      <c r="M352" s="164"/>
      <c r="N352" s="191"/>
      <c r="O352" s="191"/>
      <c r="P352" s="64"/>
      <c r="Q352" s="92"/>
      <c r="R352" s="64"/>
      <c r="S352" s="92"/>
      <c r="T352" s="71"/>
      <c r="U352" s="71"/>
      <c r="V352" s="71"/>
      <c r="W352" s="71"/>
      <c r="X352" s="71"/>
      <c r="Y352" s="71"/>
      <c r="Z352" s="71"/>
      <c r="AA352" s="71"/>
      <c r="AB352" s="71"/>
      <c r="AC352" s="71"/>
      <c r="AD352" s="71"/>
      <c r="AE352" s="71"/>
      <c r="AF352" s="71"/>
      <c r="AG352" s="71"/>
      <c r="AH352" s="71"/>
      <c r="AI352" s="71"/>
      <c r="AJ352" s="71"/>
      <c r="AK352" s="71"/>
      <c r="AL352" s="71"/>
    </row>
    <row r="353" spans="1:38" s="66" customFormat="1" ht="12" customHeight="1" x14ac:dyDescent="0.3">
      <c r="A353" s="71"/>
      <c r="B353" s="71"/>
      <c r="C353" s="160" t="s">
        <v>508</v>
      </c>
      <c r="D353" s="92"/>
      <c r="E353" s="92"/>
      <c r="F353" s="167"/>
      <c r="G353" s="167"/>
      <c r="H353" s="64"/>
      <c r="I353" s="165"/>
      <c r="J353" s="165"/>
      <c r="K353" s="165"/>
      <c r="L353" s="64"/>
      <c r="M353" s="164"/>
      <c r="N353" s="191"/>
      <c r="O353" s="191"/>
      <c r="P353" s="64"/>
      <c r="Q353" s="92"/>
      <c r="R353" s="64"/>
      <c r="S353" s="92"/>
      <c r="T353" s="71"/>
      <c r="U353" s="71"/>
      <c r="V353" s="71"/>
      <c r="W353" s="71"/>
      <c r="X353" s="71"/>
      <c r="Y353" s="71"/>
      <c r="Z353" s="71"/>
      <c r="AA353" s="71"/>
      <c r="AB353" s="71"/>
      <c r="AC353" s="71"/>
      <c r="AD353" s="71"/>
      <c r="AE353" s="71"/>
      <c r="AF353" s="71"/>
      <c r="AG353" s="71"/>
      <c r="AH353" s="71"/>
      <c r="AI353" s="71"/>
      <c r="AJ353" s="71"/>
      <c r="AK353" s="71"/>
      <c r="AL353" s="71"/>
    </row>
    <row r="354" spans="1:38" s="66" customFormat="1" ht="12" customHeight="1" x14ac:dyDescent="0.3">
      <c r="A354" s="71"/>
      <c r="B354" s="71"/>
      <c r="C354" s="160" t="s">
        <v>509</v>
      </c>
      <c r="D354" s="92"/>
      <c r="E354" s="92"/>
      <c r="F354" s="167"/>
      <c r="G354" s="167"/>
      <c r="H354" s="64"/>
      <c r="I354" s="165"/>
      <c r="J354" s="165"/>
      <c r="K354" s="165"/>
      <c r="L354" s="64"/>
      <c r="M354" s="164"/>
      <c r="N354" s="191"/>
      <c r="O354" s="191"/>
      <c r="P354" s="64"/>
      <c r="Q354" s="92"/>
      <c r="R354" s="64"/>
      <c r="S354" s="92"/>
      <c r="T354" s="71"/>
      <c r="U354" s="71"/>
      <c r="V354" s="71"/>
      <c r="W354" s="71"/>
      <c r="X354" s="71"/>
      <c r="Y354" s="71"/>
      <c r="Z354" s="71"/>
      <c r="AA354" s="71"/>
      <c r="AB354" s="71"/>
      <c r="AC354" s="71"/>
      <c r="AD354" s="71"/>
      <c r="AE354" s="71"/>
      <c r="AF354" s="71"/>
      <c r="AG354" s="71"/>
      <c r="AH354" s="71"/>
      <c r="AI354" s="71"/>
      <c r="AJ354" s="71"/>
      <c r="AK354" s="71"/>
      <c r="AL354" s="71"/>
    </row>
    <row r="355" spans="1:38" s="66" customFormat="1" ht="12" customHeight="1" x14ac:dyDescent="0.3">
      <c r="A355" s="71"/>
      <c r="B355" s="71"/>
      <c r="C355" s="160" t="s">
        <v>510</v>
      </c>
      <c r="D355" s="92"/>
      <c r="E355" s="92"/>
      <c r="F355" s="167"/>
      <c r="G355" s="167"/>
      <c r="H355" s="64"/>
      <c r="I355" s="165"/>
      <c r="J355" s="165"/>
      <c r="K355" s="165"/>
      <c r="L355" s="64"/>
      <c r="M355" s="164"/>
      <c r="N355" s="191"/>
      <c r="O355" s="191"/>
      <c r="P355" s="64"/>
      <c r="Q355" s="92"/>
      <c r="R355" s="64"/>
      <c r="S355" s="92"/>
      <c r="T355" s="71"/>
      <c r="U355" s="71"/>
      <c r="V355" s="71"/>
      <c r="W355" s="71"/>
      <c r="X355" s="71"/>
      <c r="Y355" s="71"/>
      <c r="Z355" s="71"/>
      <c r="AA355" s="71"/>
      <c r="AB355" s="71"/>
      <c r="AC355" s="71"/>
      <c r="AD355" s="71"/>
      <c r="AE355" s="71"/>
      <c r="AF355" s="71"/>
      <c r="AG355" s="71"/>
      <c r="AH355" s="71"/>
      <c r="AI355" s="71"/>
      <c r="AJ355" s="71"/>
      <c r="AK355" s="71"/>
      <c r="AL355" s="71"/>
    </row>
    <row r="356" spans="1:38" s="66" customFormat="1" ht="12" customHeight="1" x14ac:dyDescent="0.3">
      <c r="A356" s="71"/>
      <c r="B356" s="71"/>
      <c r="C356" s="160" t="s">
        <v>511</v>
      </c>
      <c r="D356" s="92"/>
      <c r="E356" s="92"/>
      <c r="F356" s="167"/>
      <c r="G356" s="167"/>
      <c r="H356" s="64"/>
      <c r="I356" s="165"/>
      <c r="J356" s="165"/>
      <c r="K356" s="165"/>
      <c r="L356" s="64"/>
      <c r="M356" s="164"/>
      <c r="N356" s="191"/>
      <c r="O356" s="191"/>
      <c r="P356" s="64"/>
      <c r="Q356" s="92"/>
      <c r="R356" s="64"/>
      <c r="S356" s="92"/>
      <c r="T356" s="71"/>
      <c r="U356" s="71"/>
      <c r="V356" s="71"/>
      <c r="W356" s="71"/>
      <c r="X356" s="71"/>
      <c r="Y356" s="71"/>
      <c r="Z356" s="71"/>
      <c r="AA356" s="71"/>
      <c r="AB356" s="71"/>
      <c r="AC356" s="71"/>
      <c r="AD356" s="71"/>
      <c r="AE356" s="71"/>
      <c r="AF356" s="71"/>
      <c r="AG356" s="71"/>
      <c r="AH356" s="71"/>
      <c r="AI356" s="71"/>
      <c r="AJ356" s="71"/>
      <c r="AK356" s="71"/>
      <c r="AL356" s="71"/>
    </row>
    <row r="357" spans="1:38" s="66" customFormat="1" ht="12" customHeight="1" x14ac:dyDescent="0.3">
      <c r="A357" s="71"/>
      <c r="B357" s="71"/>
      <c r="C357" s="160" t="s">
        <v>512</v>
      </c>
      <c r="D357" s="92"/>
      <c r="E357" s="92"/>
      <c r="F357" s="167"/>
      <c r="G357" s="167"/>
      <c r="H357" s="64"/>
      <c r="I357" s="165"/>
      <c r="J357" s="165"/>
      <c r="K357" s="165"/>
      <c r="L357" s="64"/>
      <c r="M357" s="164"/>
      <c r="N357" s="191"/>
      <c r="O357" s="191"/>
      <c r="P357" s="64"/>
      <c r="Q357" s="92"/>
      <c r="R357" s="64"/>
      <c r="S357" s="92"/>
      <c r="T357" s="71"/>
      <c r="U357" s="71"/>
      <c r="V357" s="71"/>
      <c r="W357" s="71"/>
      <c r="X357" s="71"/>
      <c r="Y357" s="71"/>
      <c r="Z357" s="71"/>
      <c r="AA357" s="71"/>
      <c r="AB357" s="71"/>
      <c r="AC357" s="71"/>
      <c r="AD357" s="71"/>
      <c r="AE357" s="71"/>
      <c r="AF357" s="71"/>
      <c r="AG357" s="71"/>
      <c r="AH357" s="71"/>
      <c r="AI357" s="71"/>
      <c r="AJ357" s="71"/>
      <c r="AK357" s="71"/>
      <c r="AL357" s="71"/>
    </row>
    <row r="358" spans="1:38" s="66" customFormat="1" ht="12" customHeight="1" x14ac:dyDescent="0.3">
      <c r="A358" s="71"/>
      <c r="B358" s="71"/>
      <c r="C358" s="160" t="s">
        <v>513</v>
      </c>
      <c r="D358" s="92"/>
      <c r="E358" s="92"/>
      <c r="F358" s="167"/>
      <c r="G358" s="167"/>
      <c r="H358" s="64"/>
      <c r="I358" s="165"/>
      <c r="J358" s="165"/>
      <c r="K358" s="165"/>
      <c r="L358" s="64"/>
      <c r="M358" s="164"/>
      <c r="N358" s="191"/>
      <c r="O358" s="191"/>
      <c r="P358" s="64"/>
      <c r="Q358" s="92"/>
      <c r="R358" s="64"/>
      <c r="S358" s="92"/>
      <c r="T358" s="71"/>
      <c r="U358" s="71"/>
      <c r="V358" s="71"/>
      <c r="W358" s="71"/>
      <c r="X358" s="71"/>
      <c r="Y358" s="71"/>
      <c r="Z358" s="71"/>
      <c r="AA358" s="71"/>
      <c r="AB358" s="71"/>
      <c r="AC358" s="71"/>
      <c r="AD358" s="71"/>
      <c r="AE358" s="71"/>
      <c r="AF358" s="71"/>
      <c r="AG358" s="71"/>
      <c r="AH358" s="71"/>
      <c r="AI358" s="71"/>
      <c r="AJ358" s="71"/>
      <c r="AK358" s="71"/>
      <c r="AL358" s="71"/>
    </row>
    <row r="359" spans="1:38" s="66" customFormat="1" ht="12" customHeight="1" x14ac:dyDescent="0.3">
      <c r="A359" s="71"/>
      <c r="B359" s="71"/>
      <c r="C359" s="160" t="s">
        <v>514</v>
      </c>
      <c r="D359" s="92"/>
      <c r="E359" s="92"/>
      <c r="F359" s="167"/>
      <c r="G359" s="167"/>
      <c r="H359" s="64"/>
      <c r="I359" s="165"/>
      <c r="J359" s="165"/>
      <c r="K359" s="165"/>
      <c r="L359" s="64"/>
      <c r="M359" s="164"/>
      <c r="N359" s="191"/>
      <c r="O359" s="191"/>
      <c r="P359" s="64"/>
      <c r="Q359" s="92"/>
      <c r="R359" s="64"/>
      <c r="S359" s="92"/>
      <c r="T359" s="71"/>
      <c r="U359" s="71"/>
      <c r="V359" s="71"/>
      <c r="W359" s="71"/>
      <c r="X359" s="71"/>
      <c r="Y359" s="71"/>
      <c r="Z359" s="71"/>
      <c r="AA359" s="71"/>
      <c r="AB359" s="71"/>
      <c r="AC359" s="71"/>
      <c r="AD359" s="71"/>
      <c r="AE359" s="71"/>
      <c r="AF359" s="71"/>
      <c r="AG359" s="71"/>
      <c r="AH359" s="71"/>
      <c r="AI359" s="71"/>
      <c r="AJ359" s="71"/>
      <c r="AK359" s="71"/>
      <c r="AL359" s="71"/>
    </row>
    <row r="360" spans="1:38" s="66" customFormat="1" ht="12" customHeight="1" x14ac:dyDescent="0.3">
      <c r="A360" s="71"/>
      <c r="B360" s="71"/>
      <c r="C360" s="160" t="s">
        <v>515</v>
      </c>
      <c r="D360" s="92"/>
      <c r="E360" s="92"/>
      <c r="F360" s="167"/>
      <c r="G360" s="167"/>
      <c r="H360" s="64"/>
      <c r="I360" s="165"/>
      <c r="J360" s="165"/>
      <c r="K360" s="165"/>
      <c r="L360" s="64"/>
      <c r="M360" s="164"/>
      <c r="N360" s="191"/>
      <c r="O360" s="191"/>
      <c r="P360" s="64"/>
      <c r="Q360" s="92"/>
      <c r="R360" s="64"/>
      <c r="S360" s="92"/>
      <c r="T360" s="71"/>
      <c r="U360" s="71"/>
      <c r="V360" s="71"/>
      <c r="W360" s="71"/>
      <c r="X360" s="71"/>
      <c r="Y360" s="71"/>
      <c r="Z360" s="71"/>
      <c r="AA360" s="71"/>
      <c r="AB360" s="71"/>
      <c r="AC360" s="71"/>
      <c r="AD360" s="71"/>
      <c r="AE360" s="71"/>
      <c r="AF360" s="71"/>
      <c r="AG360" s="71"/>
      <c r="AH360" s="71"/>
      <c r="AI360" s="71"/>
      <c r="AJ360" s="71"/>
      <c r="AK360" s="71"/>
      <c r="AL360" s="71"/>
    </row>
    <row r="361" spans="1:38" s="66" customFormat="1" ht="12" customHeight="1" x14ac:dyDescent="0.3">
      <c r="A361" s="71"/>
      <c r="B361" s="71"/>
      <c r="C361" s="160" t="s">
        <v>516</v>
      </c>
      <c r="D361" s="92"/>
      <c r="E361" s="92"/>
      <c r="F361" s="167"/>
      <c r="G361" s="167"/>
      <c r="H361" s="64"/>
      <c r="I361" s="165"/>
      <c r="J361" s="165"/>
      <c r="K361" s="165"/>
      <c r="L361" s="64"/>
      <c r="M361" s="164"/>
      <c r="N361" s="191"/>
      <c r="O361" s="191"/>
      <c r="P361" s="64"/>
      <c r="Q361" s="92"/>
      <c r="R361" s="64"/>
      <c r="S361" s="92"/>
      <c r="T361" s="71"/>
      <c r="U361" s="71"/>
      <c r="V361" s="71"/>
      <c r="W361" s="71"/>
      <c r="X361" s="71"/>
      <c r="Y361" s="71"/>
      <c r="Z361" s="71"/>
      <c r="AA361" s="71"/>
      <c r="AB361" s="71"/>
      <c r="AC361" s="71"/>
      <c r="AD361" s="71"/>
      <c r="AE361" s="71"/>
      <c r="AF361" s="71"/>
      <c r="AG361" s="71"/>
      <c r="AH361" s="71"/>
      <c r="AI361" s="71"/>
      <c r="AJ361" s="71"/>
      <c r="AK361" s="71"/>
      <c r="AL361" s="71"/>
    </row>
    <row r="362" spans="1:38" s="66" customFormat="1" ht="12" customHeight="1" x14ac:dyDescent="0.3">
      <c r="A362" s="71"/>
      <c r="B362" s="71"/>
      <c r="C362" s="160" t="s">
        <v>517</v>
      </c>
      <c r="D362" s="92"/>
      <c r="E362" s="92"/>
      <c r="F362" s="167"/>
      <c r="G362" s="167"/>
      <c r="H362" s="64"/>
      <c r="I362" s="165"/>
      <c r="J362" s="165"/>
      <c r="K362" s="165"/>
      <c r="L362" s="64"/>
      <c r="M362" s="164"/>
      <c r="N362" s="191"/>
      <c r="O362" s="191"/>
      <c r="P362" s="64"/>
      <c r="Q362" s="92"/>
      <c r="R362" s="64"/>
      <c r="S362" s="92"/>
      <c r="T362" s="71"/>
      <c r="U362" s="71"/>
      <c r="V362" s="71"/>
      <c r="W362" s="71"/>
      <c r="X362" s="71"/>
      <c r="Y362" s="71"/>
      <c r="Z362" s="71"/>
      <c r="AA362" s="71"/>
      <c r="AB362" s="71"/>
      <c r="AC362" s="71"/>
      <c r="AD362" s="71"/>
      <c r="AE362" s="71"/>
      <c r="AF362" s="71"/>
      <c r="AG362" s="71"/>
      <c r="AH362" s="71"/>
      <c r="AI362" s="71"/>
      <c r="AJ362" s="71"/>
      <c r="AK362" s="71"/>
      <c r="AL362" s="71"/>
    </row>
    <row r="363" spans="1:38" s="66" customFormat="1" ht="12" customHeight="1" x14ac:dyDescent="0.3">
      <c r="A363" s="71"/>
      <c r="B363" s="71"/>
      <c r="C363" s="160" t="s">
        <v>518</v>
      </c>
      <c r="D363" s="92"/>
      <c r="E363" s="92"/>
      <c r="F363" s="167"/>
      <c r="G363" s="167"/>
      <c r="H363" s="64"/>
      <c r="I363" s="165"/>
      <c r="J363" s="165"/>
      <c r="K363" s="165"/>
      <c r="L363" s="64"/>
      <c r="M363" s="164"/>
      <c r="N363" s="191"/>
      <c r="O363" s="191"/>
      <c r="P363" s="64"/>
      <c r="Q363" s="92"/>
      <c r="R363" s="64"/>
      <c r="S363" s="92"/>
      <c r="T363" s="71"/>
      <c r="U363" s="71"/>
      <c r="V363" s="71"/>
      <c r="W363" s="71"/>
      <c r="X363" s="71"/>
      <c r="Y363" s="71"/>
      <c r="Z363" s="71"/>
      <c r="AA363" s="71"/>
      <c r="AB363" s="71"/>
      <c r="AC363" s="71"/>
      <c r="AD363" s="71"/>
      <c r="AE363" s="71"/>
      <c r="AF363" s="71"/>
      <c r="AG363" s="71"/>
      <c r="AH363" s="71"/>
      <c r="AI363" s="71"/>
      <c r="AJ363" s="71"/>
      <c r="AK363" s="71"/>
      <c r="AL363" s="71"/>
    </row>
    <row r="364" spans="1:38" s="66" customFormat="1" ht="12" customHeight="1" x14ac:dyDescent="0.3">
      <c r="A364" s="71"/>
      <c r="B364" s="71"/>
      <c r="C364" s="160" t="s">
        <v>519</v>
      </c>
      <c r="D364" s="92"/>
      <c r="E364" s="92"/>
      <c r="F364" s="167"/>
      <c r="G364" s="167"/>
      <c r="H364" s="64"/>
      <c r="I364" s="165"/>
      <c r="J364" s="165"/>
      <c r="K364" s="165"/>
      <c r="L364" s="64"/>
      <c r="M364" s="164"/>
      <c r="N364" s="191"/>
      <c r="O364" s="191"/>
      <c r="P364" s="64"/>
      <c r="Q364" s="92"/>
      <c r="R364" s="64"/>
      <c r="S364" s="92"/>
      <c r="T364" s="71"/>
      <c r="U364" s="71"/>
      <c r="V364" s="71"/>
      <c r="W364" s="71"/>
      <c r="X364" s="71"/>
      <c r="Y364" s="71"/>
      <c r="Z364" s="71"/>
      <c r="AA364" s="71"/>
      <c r="AB364" s="71"/>
      <c r="AC364" s="71"/>
      <c r="AD364" s="71"/>
      <c r="AE364" s="71"/>
      <c r="AF364" s="71"/>
      <c r="AG364" s="71"/>
      <c r="AH364" s="71"/>
      <c r="AI364" s="71"/>
      <c r="AJ364" s="71"/>
      <c r="AK364" s="71"/>
      <c r="AL364" s="71"/>
    </row>
    <row r="365" spans="1:38" s="66" customFormat="1" ht="12" customHeight="1" x14ac:dyDescent="0.3">
      <c r="A365" s="71"/>
      <c r="B365" s="71"/>
      <c r="C365" s="160" t="s">
        <v>520</v>
      </c>
      <c r="D365" s="92"/>
      <c r="E365" s="92"/>
      <c r="F365" s="167"/>
      <c r="G365" s="167"/>
      <c r="H365" s="64"/>
      <c r="I365" s="165"/>
      <c r="J365" s="165"/>
      <c r="K365" s="165"/>
      <c r="L365" s="64"/>
      <c r="M365" s="164"/>
      <c r="N365" s="191"/>
      <c r="O365" s="191"/>
      <c r="P365" s="64"/>
      <c r="Q365" s="92"/>
      <c r="R365" s="64"/>
      <c r="S365" s="92"/>
      <c r="T365" s="71"/>
      <c r="U365" s="71"/>
      <c r="V365" s="71"/>
      <c r="W365" s="71"/>
      <c r="X365" s="71"/>
      <c r="Y365" s="71"/>
      <c r="Z365" s="71"/>
      <c r="AA365" s="71"/>
      <c r="AB365" s="71"/>
      <c r="AC365" s="71"/>
      <c r="AD365" s="71"/>
      <c r="AE365" s="71"/>
      <c r="AF365" s="71"/>
      <c r="AG365" s="71"/>
      <c r="AH365" s="71"/>
      <c r="AI365" s="71"/>
      <c r="AJ365" s="71"/>
      <c r="AK365" s="71"/>
      <c r="AL365" s="71"/>
    </row>
    <row r="366" spans="1:38" s="66" customFormat="1" ht="12" customHeight="1" x14ac:dyDescent="0.3">
      <c r="A366" s="71"/>
      <c r="B366" s="71"/>
      <c r="C366" s="160" t="s">
        <v>521</v>
      </c>
      <c r="D366" s="92"/>
      <c r="E366" s="92"/>
      <c r="F366" s="167"/>
      <c r="G366" s="167"/>
      <c r="H366" s="64"/>
      <c r="I366" s="165"/>
      <c r="J366" s="165"/>
      <c r="K366" s="165"/>
      <c r="L366" s="64"/>
      <c r="M366" s="164"/>
      <c r="N366" s="191"/>
      <c r="O366" s="191"/>
      <c r="P366" s="64"/>
      <c r="Q366" s="92"/>
      <c r="R366" s="64"/>
      <c r="S366" s="92"/>
      <c r="T366" s="71"/>
      <c r="U366" s="71"/>
      <c r="V366" s="71"/>
      <c r="W366" s="71"/>
      <c r="X366" s="71"/>
      <c r="Y366" s="71"/>
      <c r="Z366" s="71"/>
      <c r="AA366" s="71"/>
      <c r="AB366" s="71"/>
      <c r="AC366" s="71"/>
      <c r="AD366" s="71"/>
      <c r="AE366" s="71"/>
      <c r="AF366" s="71"/>
      <c r="AG366" s="71"/>
      <c r="AH366" s="71"/>
      <c r="AI366" s="71"/>
      <c r="AJ366" s="71"/>
      <c r="AK366" s="71"/>
      <c r="AL366" s="71"/>
    </row>
    <row r="367" spans="1:38" s="66" customFormat="1" ht="12" customHeight="1" x14ac:dyDescent="0.3">
      <c r="A367" s="71"/>
      <c r="B367" s="71"/>
      <c r="C367" s="160" t="s">
        <v>522</v>
      </c>
      <c r="D367" s="92"/>
      <c r="E367" s="92"/>
      <c r="F367" s="167"/>
      <c r="G367" s="167"/>
      <c r="H367" s="64"/>
      <c r="I367" s="165"/>
      <c r="J367" s="165"/>
      <c r="K367" s="165"/>
      <c r="L367" s="64"/>
      <c r="M367" s="164"/>
      <c r="N367" s="191"/>
      <c r="O367" s="191"/>
      <c r="P367" s="64"/>
      <c r="Q367" s="92"/>
      <c r="R367" s="64"/>
      <c r="S367" s="92"/>
      <c r="T367" s="71"/>
      <c r="U367" s="71"/>
      <c r="V367" s="71"/>
      <c r="W367" s="71"/>
      <c r="X367" s="71"/>
      <c r="Y367" s="71"/>
      <c r="Z367" s="71"/>
      <c r="AA367" s="71"/>
      <c r="AB367" s="71"/>
      <c r="AC367" s="71"/>
      <c r="AD367" s="71"/>
      <c r="AE367" s="71"/>
      <c r="AF367" s="71"/>
      <c r="AG367" s="71"/>
      <c r="AH367" s="71"/>
      <c r="AI367" s="71"/>
      <c r="AJ367" s="71"/>
      <c r="AK367" s="71"/>
      <c r="AL367" s="71"/>
    </row>
    <row r="368" spans="1:38" s="66" customFormat="1" ht="12" customHeight="1" x14ac:dyDescent="0.3">
      <c r="A368" s="71"/>
      <c r="B368" s="71"/>
      <c r="C368" s="160" t="s">
        <v>523</v>
      </c>
      <c r="D368" s="92"/>
      <c r="E368" s="92"/>
      <c r="F368" s="167"/>
      <c r="G368" s="167"/>
      <c r="H368" s="64"/>
      <c r="I368" s="165"/>
      <c r="J368" s="165"/>
      <c r="K368" s="165"/>
      <c r="L368" s="64"/>
      <c r="M368" s="164"/>
      <c r="N368" s="191"/>
      <c r="O368" s="191"/>
      <c r="P368" s="64"/>
      <c r="Q368" s="92"/>
      <c r="R368" s="64"/>
      <c r="S368" s="92"/>
      <c r="T368" s="71"/>
      <c r="U368" s="71"/>
      <c r="V368" s="71"/>
      <c r="W368" s="71"/>
      <c r="X368" s="71"/>
      <c r="Y368" s="71"/>
      <c r="Z368" s="71"/>
      <c r="AA368" s="71"/>
      <c r="AB368" s="71"/>
      <c r="AC368" s="71"/>
      <c r="AD368" s="71"/>
      <c r="AE368" s="71"/>
      <c r="AF368" s="71"/>
      <c r="AG368" s="71"/>
      <c r="AH368" s="71"/>
      <c r="AI368" s="71"/>
      <c r="AJ368" s="71"/>
      <c r="AK368" s="71"/>
      <c r="AL368" s="71"/>
    </row>
    <row r="369" spans="1:38" s="66" customFormat="1" ht="12" customHeight="1" x14ac:dyDescent="0.3">
      <c r="A369" s="71"/>
      <c r="B369" s="71"/>
      <c r="C369" s="160" t="s">
        <v>524</v>
      </c>
      <c r="D369" s="92"/>
      <c r="E369" s="92"/>
      <c r="F369" s="167"/>
      <c r="G369" s="167"/>
      <c r="H369" s="64"/>
      <c r="I369" s="165"/>
      <c r="J369" s="165"/>
      <c r="K369" s="165"/>
      <c r="L369" s="64"/>
      <c r="M369" s="164"/>
      <c r="N369" s="191"/>
      <c r="O369" s="191"/>
      <c r="P369" s="64"/>
      <c r="Q369" s="92"/>
      <c r="R369" s="64"/>
      <c r="S369" s="92"/>
      <c r="T369" s="71"/>
      <c r="U369" s="71"/>
      <c r="V369" s="71"/>
      <c r="W369" s="71"/>
      <c r="X369" s="71"/>
      <c r="Y369" s="71"/>
      <c r="Z369" s="71"/>
      <c r="AA369" s="71"/>
      <c r="AB369" s="71"/>
      <c r="AC369" s="71"/>
      <c r="AD369" s="71"/>
      <c r="AE369" s="71"/>
      <c r="AF369" s="71"/>
      <c r="AG369" s="71"/>
      <c r="AH369" s="71"/>
      <c r="AI369" s="71"/>
      <c r="AJ369" s="71"/>
      <c r="AK369" s="71"/>
      <c r="AL369" s="71"/>
    </row>
    <row r="370" spans="1:38" s="66" customFormat="1" ht="12" customHeight="1" x14ac:dyDescent="0.3">
      <c r="A370" s="71"/>
      <c r="B370" s="71"/>
      <c r="C370" s="160" t="s">
        <v>525</v>
      </c>
      <c r="D370" s="92"/>
      <c r="E370" s="92"/>
      <c r="F370" s="167"/>
      <c r="G370" s="167"/>
      <c r="H370" s="64"/>
      <c r="I370" s="165"/>
      <c r="J370" s="165"/>
      <c r="K370" s="165"/>
      <c r="L370" s="64"/>
      <c r="M370" s="164"/>
      <c r="N370" s="191"/>
      <c r="O370" s="191"/>
      <c r="P370" s="64"/>
      <c r="Q370" s="92"/>
      <c r="R370" s="64"/>
      <c r="S370" s="92"/>
      <c r="T370" s="71"/>
      <c r="U370" s="71"/>
      <c r="V370" s="71"/>
      <c r="W370" s="71"/>
      <c r="X370" s="71"/>
      <c r="Y370" s="71"/>
      <c r="Z370" s="71"/>
      <c r="AA370" s="71"/>
      <c r="AB370" s="71"/>
      <c r="AC370" s="71"/>
      <c r="AD370" s="71"/>
      <c r="AE370" s="71"/>
      <c r="AF370" s="71"/>
      <c r="AG370" s="71"/>
      <c r="AH370" s="71"/>
      <c r="AI370" s="71"/>
      <c r="AJ370" s="71"/>
      <c r="AK370" s="71"/>
      <c r="AL370" s="71"/>
    </row>
    <row r="371" spans="1:38" s="66" customFormat="1" ht="12" customHeight="1" x14ac:dyDescent="0.3">
      <c r="A371" s="71"/>
      <c r="B371" s="71"/>
      <c r="C371" s="160" t="s">
        <v>526</v>
      </c>
      <c r="D371" s="92"/>
      <c r="E371" s="92"/>
      <c r="F371" s="167"/>
      <c r="G371" s="167"/>
      <c r="H371" s="64"/>
      <c r="I371" s="165"/>
      <c r="J371" s="165"/>
      <c r="K371" s="165"/>
      <c r="L371" s="64"/>
      <c r="M371" s="164"/>
      <c r="N371" s="191"/>
      <c r="O371" s="191"/>
      <c r="P371" s="64"/>
      <c r="Q371" s="92"/>
      <c r="R371" s="64"/>
      <c r="S371" s="92"/>
      <c r="T371" s="71"/>
      <c r="U371" s="71"/>
      <c r="V371" s="71"/>
      <c r="W371" s="71"/>
      <c r="X371" s="71"/>
      <c r="Y371" s="71"/>
      <c r="Z371" s="71"/>
      <c r="AA371" s="71"/>
      <c r="AB371" s="71"/>
      <c r="AC371" s="71"/>
      <c r="AD371" s="71"/>
      <c r="AE371" s="71"/>
      <c r="AF371" s="71"/>
      <c r="AG371" s="71"/>
      <c r="AH371" s="71"/>
      <c r="AI371" s="71"/>
      <c r="AJ371" s="71"/>
      <c r="AK371" s="71"/>
      <c r="AL371" s="71"/>
    </row>
    <row r="372" spans="1:38" s="66" customFormat="1" ht="12" customHeight="1" x14ac:dyDescent="0.3">
      <c r="A372" s="71"/>
      <c r="B372" s="71"/>
      <c r="C372" s="160" t="s">
        <v>527</v>
      </c>
      <c r="D372" s="92"/>
      <c r="E372" s="92"/>
      <c r="F372" s="167"/>
      <c r="G372" s="167"/>
      <c r="H372" s="64"/>
      <c r="I372" s="165"/>
      <c r="J372" s="165"/>
      <c r="K372" s="165"/>
      <c r="L372" s="64"/>
      <c r="M372" s="164"/>
      <c r="N372" s="191"/>
      <c r="O372" s="191"/>
      <c r="P372" s="64"/>
      <c r="Q372" s="92"/>
      <c r="R372" s="64"/>
      <c r="S372" s="92"/>
      <c r="T372" s="71"/>
      <c r="U372" s="71"/>
      <c r="V372" s="71"/>
      <c r="W372" s="71"/>
      <c r="X372" s="71"/>
      <c r="Y372" s="71"/>
      <c r="Z372" s="71"/>
      <c r="AA372" s="71"/>
      <c r="AB372" s="71"/>
      <c r="AC372" s="71"/>
      <c r="AD372" s="71"/>
      <c r="AE372" s="71"/>
      <c r="AF372" s="71"/>
      <c r="AG372" s="71"/>
      <c r="AH372" s="71"/>
      <c r="AI372" s="71"/>
      <c r="AJ372" s="71"/>
      <c r="AK372" s="71"/>
      <c r="AL372" s="71"/>
    </row>
    <row r="373" spans="1:38" s="66" customFormat="1" ht="12" customHeight="1" x14ac:dyDescent="0.3">
      <c r="A373" s="71"/>
      <c r="B373" s="71"/>
      <c r="C373" s="160" t="s">
        <v>528</v>
      </c>
      <c r="D373" s="92"/>
      <c r="E373" s="92"/>
      <c r="F373" s="167"/>
      <c r="G373" s="167"/>
      <c r="H373" s="64"/>
      <c r="I373" s="165"/>
      <c r="J373" s="165"/>
      <c r="K373" s="165"/>
      <c r="L373" s="64"/>
      <c r="M373" s="164"/>
      <c r="N373" s="191"/>
      <c r="O373" s="191"/>
      <c r="P373" s="64"/>
      <c r="Q373" s="92"/>
      <c r="R373" s="64"/>
      <c r="S373" s="92"/>
      <c r="T373" s="71"/>
      <c r="U373" s="71"/>
      <c r="V373" s="71"/>
      <c r="W373" s="71"/>
      <c r="X373" s="71"/>
      <c r="Y373" s="71"/>
      <c r="Z373" s="71"/>
      <c r="AA373" s="71"/>
      <c r="AB373" s="71"/>
      <c r="AC373" s="71"/>
      <c r="AD373" s="71"/>
      <c r="AE373" s="71"/>
      <c r="AF373" s="71"/>
      <c r="AG373" s="71"/>
      <c r="AH373" s="71"/>
      <c r="AI373" s="71"/>
      <c r="AJ373" s="71"/>
      <c r="AK373" s="71"/>
      <c r="AL373" s="71"/>
    </row>
    <row r="374" spans="1:38" s="66" customFormat="1" ht="12" customHeight="1" x14ac:dyDescent="0.3">
      <c r="A374" s="71"/>
      <c r="B374" s="71"/>
      <c r="C374" s="160" t="s">
        <v>529</v>
      </c>
      <c r="D374" s="92"/>
      <c r="E374" s="92"/>
      <c r="F374" s="167"/>
      <c r="G374" s="167"/>
      <c r="H374" s="64"/>
      <c r="I374" s="165"/>
      <c r="J374" s="165"/>
      <c r="K374" s="165"/>
      <c r="L374" s="64"/>
      <c r="M374" s="164"/>
      <c r="N374" s="191"/>
      <c r="O374" s="191"/>
      <c r="P374" s="64"/>
      <c r="Q374" s="92"/>
      <c r="R374" s="64"/>
      <c r="S374" s="92"/>
      <c r="T374" s="71"/>
      <c r="U374" s="71"/>
      <c r="V374" s="71"/>
      <c r="W374" s="71"/>
      <c r="X374" s="71"/>
      <c r="Y374" s="71"/>
      <c r="Z374" s="71"/>
      <c r="AA374" s="71"/>
      <c r="AB374" s="71"/>
      <c r="AC374" s="71"/>
      <c r="AD374" s="71"/>
      <c r="AE374" s="71"/>
      <c r="AF374" s="71"/>
      <c r="AG374" s="71"/>
      <c r="AH374" s="71"/>
      <c r="AI374" s="71"/>
      <c r="AJ374" s="71"/>
      <c r="AK374" s="71"/>
      <c r="AL374" s="71"/>
    </row>
    <row r="375" spans="1:38" s="66" customFormat="1" ht="12" customHeight="1" x14ac:dyDescent="0.3">
      <c r="A375" s="71"/>
      <c r="B375" s="71"/>
      <c r="C375" s="160" t="s">
        <v>442</v>
      </c>
      <c r="D375" s="92"/>
      <c r="E375" s="92"/>
      <c r="F375" s="167"/>
      <c r="G375" s="167"/>
      <c r="H375" s="64"/>
      <c r="I375" s="165"/>
      <c r="J375" s="165"/>
      <c r="K375" s="165"/>
      <c r="L375" s="64"/>
      <c r="M375" s="164"/>
      <c r="N375" s="191"/>
      <c r="O375" s="191"/>
      <c r="P375" s="64"/>
      <c r="Q375" s="92"/>
      <c r="R375" s="64"/>
      <c r="S375" s="92"/>
      <c r="T375" s="71"/>
      <c r="U375" s="71"/>
      <c r="V375" s="71"/>
      <c r="W375" s="71"/>
      <c r="X375" s="71"/>
      <c r="Y375" s="71"/>
      <c r="Z375" s="71"/>
      <c r="AA375" s="71"/>
      <c r="AB375" s="71"/>
      <c r="AC375" s="71"/>
      <c r="AD375" s="71"/>
      <c r="AE375" s="71"/>
      <c r="AF375" s="71"/>
      <c r="AG375" s="71"/>
      <c r="AH375" s="71"/>
      <c r="AI375" s="71"/>
      <c r="AJ375" s="71"/>
      <c r="AK375" s="71"/>
      <c r="AL375" s="71"/>
    </row>
    <row r="376" spans="1:38" s="66" customFormat="1" ht="12" customHeight="1" x14ac:dyDescent="0.3">
      <c r="A376" s="71"/>
      <c r="B376" s="71"/>
      <c r="C376" s="160" t="s">
        <v>443</v>
      </c>
      <c r="D376" s="92"/>
      <c r="E376" s="92"/>
      <c r="F376" s="167"/>
      <c r="G376" s="167"/>
      <c r="H376" s="64"/>
      <c r="I376" s="165"/>
      <c r="J376" s="165"/>
      <c r="K376" s="165"/>
      <c r="L376" s="64"/>
      <c r="M376" s="164"/>
      <c r="N376" s="191"/>
      <c r="O376" s="191"/>
      <c r="P376" s="64"/>
      <c r="Q376" s="92"/>
      <c r="R376" s="64"/>
      <c r="S376" s="92"/>
      <c r="T376" s="71"/>
      <c r="U376" s="71"/>
      <c r="V376" s="71"/>
      <c r="W376" s="71"/>
      <c r="X376" s="71"/>
      <c r="Y376" s="71"/>
      <c r="Z376" s="71"/>
      <c r="AA376" s="71"/>
      <c r="AB376" s="71"/>
      <c r="AC376" s="71"/>
      <c r="AD376" s="71"/>
      <c r="AE376" s="71"/>
      <c r="AF376" s="71"/>
      <c r="AG376" s="71"/>
      <c r="AH376" s="71"/>
      <c r="AI376" s="71"/>
      <c r="AJ376" s="71"/>
      <c r="AK376" s="71"/>
      <c r="AL376" s="71"/>
    </row>
    <row r="377" spans="1:38" s="66" customFormat="1" ht="12" customHeight="1" x14ac:dyDescent="0.3">
      <c r="A377" s="71"/>
      <c r="B377" s="71"/>
      <c r="C377" s="160" t="s">
        <v>444</v>
      </c>
      <c r="D377" s="92"/>
      <c r="E377" s="92"/>
      <c r="F377" s="167"/>
      <c r="G377" s="167"/>
      <c r="H377" s="64"/>
      <c r="I377" s="165"/>
      <c r="J377" s="165"/>
      <c r="K377" s="165"/>
      <c r="L377" s="64"/>
      <c r="M377" s="164"/>
      <c r="N377" s="191"/>
      <c r="O377" s="191"/>
      <c r="P377" s="64"/>
      <c r="Q377" s="92"/>
      <c r="R377" s="64"/>
      <c r="S377" s="92"/>
      <c r="T377" s="71"/>
      <c r="U377" s="71"/>
      <c r="V377" s="71"/>
      <c r="W377" s="71"/>
      <c r="X377" s="71"/>
      <c r="Y377" s="71"/>
      <c r="Z377" s="71"/>
      <c r="AA377" s="71"/>
      <c r="AB377" s="71"/>
      <c r="AC377" s="71"/>
      <c r="AD377" s="71"/>
      <c r="AE377" s="71"/>
      <c r="AF377" s="71"/>
      <c r="AG377" s="71"/>
      <c r="AH377" s="71"/>
      <c r="AI377" s="71"/>
      <c r="AJ377" s="71"/>
      <c r="AK377" s="71"/>
      <c r="AL377" s="71"/>
    </row>
    <row r="378" spans="1:38" s="66" customFormat="1" ht="12" customHeight="1" x14ac:dyDescent="0.3">
      <c r="A378" s="71"/>
      <c r="B378" s="71"/>
      <c r="C378" s="160" t="s">
        <v>445</v>
      </c>
      <c r="D378" s="92"/>
      <c r="E378" s="92"/>
      <c r="F378" s="167"/>
      <c r="G378" s="167"/>
      <c r="H378" s="64"/>
      <c r="I378" s="165"/>
      <c r="J378" s="165"/>
      <c r="K378" s="165"/>
      <c r="L378" s="64"/>
      <c r="M378" s="164"/>
      <c r="N378" s="191"/>
      <c r="O378" s="191"/>
      <c r="P378" s="64"/>
      <c r="Q378" s="92"/>
      <c r="R378" s="64"/>
      <c r="S378" s="92"/>
      <c r="T378" s="71"/>
      <c r="U378" s="71"/>
      <c r="V378" s="71"/>
      <c r="W378" s="71"/>
      <c r="X378" s="71"/>
      <c r="Y378" s="71"/>
      <c r="Z378" s="71"/>
      <c r="AA378" s="71"/>
      <c r="AB378" s="71"/>
      <c r="AC378" s="71"/>
      <c r="AD378" s="71"/>
      <c r="AE378" s="71"/>
      <c r="AF378" s="71"/>
      <c r="AG378" s="71"/>
      <c r="AH378" s="71"/>
      <c r="AI378" s="71"/>
      <c r="AJ378" s="71"/>
      <c r="AK378" s="71"/>
      <c r="AL378" s="71"/>
    </row>
    <row r="379" spans="1:38" s="66" customFormat="1" ht="12" customHeight="1" x14ac:dyDescent="0.3">
      <c r="A379" s="71"/>
      <c r="B379" s="71"/>
      <c r="C379" s="160" t="s">
        <v>446</v>
      </c>
      <c r="D379" s="92"/>
      <c r="E379" s="92"/>
      <c r="F379" s="167"/>
      <c r="G379" s="167"/>
      <c r="H379" s="64"/>
      <c r="I379" s="165"/>
      <c r="J379" s="165"/>
      <c r="K379" s="165"/>
      <c r="L379" s="64"/>
      <c r="M379" s="164"/>
      <c r="N379" s="191"/>
      <c r="O379" s="191"/>
      <c r="P379" s="64"/>
      <c r="Q379" s="92"/>
      <c r="R379" s="64"/>
      <c r="S379" s="92"/>
      <c r="T379" s="71"/>
      <c r="U379" s="71"/>
      <c r="V379" s="71"/>
      <c r="W379" s="71"/>
      <c r="X379" s="71"/>
      <c r="Y379" s="71"/>
      <c r="Z379" s="71"/>
      <c r="AA379" s="71"/>
      <c r="AB379" s="71"/>
      <c r="AC379" s="71"/>
      <c r="AD379" s="71"/>
      <c r="AE379" s="71"/>
      <c r="AF379" s="71"/>
      <c r="AG379" s="71"/>
      <c r="AH379" s="71"/>
      <c r="AI379" s="71"/>
      <c r="AJ379" s="71"/>
      <c r="AK379" s="71"/>
      <c r="AL379" s="71"/>
    </row>
    <row r="380" spans="1:38" s="66" customFormat="1" ht="12" customHeight="1" x14ac:dyDescent="0.3">
      <c r="A380" s="71"/>
      <c r="B380" s="71"/>
      <c r="C380" s="160" t="s">
        <v>447</v>
      </c>
      <c r="D380" s="92"/>
      <c r="E380" s="92"/>
      <c r="F380" s="167"/>
      <c r="G380" s="167"/>
      <c r="H380" s="64"/>
      <c r="I380" s="165"/>
      <c r="J380" s="165"/>
      <c r="K380" s="165"/>
      <c r="L380" s="64"/>
      <c r="M380" s="164"/>
      <c r="N380" s="191"/>
      <c r="O380" s="191"/>
      <c r="P380" s="64"/>
      <c r="Q380" s="92"/>
      <c r="R380" s="64"/>
      <c r="S380" s="92"/>
      <c r="T380" s="71"/>
      <c r="U380" s="71"/>
      <c r="V380" s="71"/>
      <c r="W380" s="71"/>
      <c r="X380" s="71"/>
      <c r="Y380" s="71"/>
      <c r="Z380" s="71"/>
      <c r="AA380" s="71"/>
      <c r="AB380" s="71"/>
      <c r="AC380" s="71"/>
      <c r="AD380" s="71"/>
      <c r="AE380" s="71"/>
      <c r="AF380" s="71"/>
      <c r="AG380" s="71"/>
      <c r="AH380" s="71"/>
      <c r="AI380" s="71"/>
      <c r="AJ380" s="71"/>
      <c r="AK380" s="71"/>
      <c r="AL380" s="71"/>
    </row>
    <row r="381" spans="1:38" s="66" customFormat="1" ht="12" customHeight="1" x14ac:dyDescent="0.3">
      <c r="A381" s="71"/>
      <c r="B381" s="71"/>
      <c r="C381" s="160" t="s">
        <v>530</v>
      </c>
      <c r="D381" s="92"/>
      <c r="E381" s="92"/>
      <c r="F381" s="167"/>
      <c r="G381" s="167"/>
      <c r="H381" s="64"/>
      <c r="I381" s="165"/>
      <c r="J381" s="165"/>
      <c r="K381" s="165"/>
      <c r="L381" s="64"/>
      <c r="M381" s="164"/>
      <c r="N381" s="191"/>
      <c r="O381" s="191"/>
      <c r="P381" s="64"/>
      <c r="Q381" s="92"/>
      <c r="R381" s="64"/>
      <c r="S381" s="92"/>
      <c r="T381" s="71"/>
      <c r="U381" s="71"/>
      <c r="V381" s="71"/>
      <c r="W381" s="71"/>
      <c r="X381" s="71"/>
      <c r="Y381" s="71"/>
      <c r="Z381" s="71"/>
      <c r="AA381" s="71"/>
      <c r="AB381" s="71"/>
      <c r="AC381" s="71"/>
      <c r="AD381" s="71"/>
      <c r="AE381" s="71"/>
      <c r="AF381" s="71"/>
      <c r="AG381" s="71"/>
      <c r="AH381" s="71"/>
      <c r="AI381" s="71"/>
      <c r="AJ381" s="71"/>
      <c r="AK381" s="71"/>
      <c r="AL381" s="71"/>
    </row>
    <row r="382" spans="1:38" s="66" customFormat="1" ht="12" customHeight="1" x14ac:dyDescent="0.3">
      <c r="A382" s="71"/>
      <c r="B382" s="71"/>
      <c r="C382" s="160" t="s">
        <v>531</v>
      </c>
      <c r="D382" s="92"/>
      <c r="E382" s="92"/>
      <c r="F382" s="167"/>
      <c r="G382" s="167"/>
      <c r="H382" s="64"/>
      <c r="I382" s="165"/>
      <c r="J382" s="165"/>
      <c r="K382" s="165"/>
      <c r="L382" s="64"/>
      <c r="M382" s="164"/>
      <c r="N382" s="191"/>
      <c r="O382" s="191"/>
      <c r="P382" s="64"/>
      <c r="Q382" s="92"/>
      <c r="R382" s="64"/>
      <c r="S382" s="92"/>
      <c r="T382" s="71"/>
      <c r="U382" s="71"/>
      <c r="V382" s="71"/>
      <c r="W382" s="71"/>
      <c r="X382" s="71"/>
      <c r="Y382" s="71"/>
      <c r="Z382" s="71"/>
      <c r="AA382" s="71"/>
      <c r="AB382" s="71"/>
      <c r="AC382" s="71"/>
      <c r="AD382" s="71"/>
      <c r="AE382" s="71"/>
      <c r="AF382" s="71"/>
      <c r="AG382" s="71"/>
      <c r="AH382" s="71"/>
      <c r="AI382" s="71"/>
      <c r="AJ382" s="71"/>
      <c r="AK382" s="71"/>
      <c r="AL382" s="71"/>
    </row>
    <row r="383" spans="1:38" s="66" customFormat="1" ht="12" customHeight="1" x14ac:dyDescent="0.3">
      <c r="A383" s="71"/>
      <c r="B383" s="71"/>
      <c r="C383" s="160" t="s">
        <v>532</v>
      </c>
      <c r="D383" s="92"/>
      <c r="E383" s="92"/>
      <c r="F383" s="167"/>
      <c r="G383" s="167"/>
      <c r="H383" s="64"/>
      <c r="I383" s="165"/>
      <c r="J383" s="165"/>
      <c r="K383" s="165"/>
      <c r="L383" s="64"/>
      <c r="M383" s="164"/>
      <c r="N383" s="191"/>
      <c r="O383" s="191"/>
      <c r="P383" s="64"/>
      <c r="Q383" s="92"/>
      <c r="R383" s="64"/>
      <c r="S383" s="92"/>
      <c r="T383" s="71"/>
      <c r="U383" s="71"/>
      <c r="V383" s="71"/>
      <c r="W383" s="71"/>
      <c r="X383" s="71"/>
      <c r="Y383" s="71"/>
      <c r="Z383" s="71"/>
      <c r="AA383" s="71"/>
      <c r="AB383" s="71"/>
      <c r="AC383" s="71"/>
      <c r="AD383" s="71"/>
      <c r="AE383" s="71"/>
      <c r="AF383" s="71"/>
      <c r="AG383" s="71"/>
      <c r="AH383" s="71"/>
      <c r="AI383" s="71"/>
      <c r="AJ383" s="71"/>
      <c r="AK383" s="71"/>
      <c r="AL383" s="71"/>
    </row>
    <row r="384" spans="1:38" s="66" customFormat="1" ht="12" customHeight="1" x14ac:dyDescent="0.3">
      <c r="A384" s="71"/>
      <c r="B384" s="71"/>
      <c r="C384" s="160" t="s">
        <v>533</v>
      </c>
      <c r="D384" s="92"/>
      <c r="E384" s="92"/>
      <c r="F384" s="167"/>
      <c r="G384" s="167"/>
      <c r="H384" s="64"/>
      <c r="I384" s="165"/>
      <c r="J384" s="165"/>
      <c r="K384" s="165"/>
      <c r="L384" s="64"/>
      <c r="M384" s="164"/>
      <c r="N384" s="191"/>
      <c r="O384" s="191"/>
      <c r="P384" s="64"/>
      <c r="Q384" s="92"/>
      <c r="R384" s="64"/>
      <c r="S384" s="92"/>
      <c r="T384" s="71"/>
      <c r="U384" s="71"/>
      <c r="V384" s="71"/>
      <c r="W384" s="71"/>
      <c r="X384" s="71"/>
      <c r="Y384" s="71"/>
      <c r="Z384" s="71"/>
      <c r="AA384" s="71"/>
      <c r="AB384" s="71"/>
      <c r="AC384" s="71"/>
      <c r="AD384" s="71"/>
      <c r="AE384" s="71"/>
      <c r="AF384" s="71"/>
      <c r="AG384" s="71"/>
      <c r="AH384" s="71"/>
      <c r="AI384" s="71"/>
      <c r="AJ384" s="71"/>
      <c r="AK384" s="71"/>
      <c r="AL384" s="71"/>
    </row>
    <row r="385" spans="1:38" s="66" customFormat="1" ht="12" customHeight="1" x14ac:dyDescent="0.3">
      <c r="A385" s="71"/>
      <c r="B385" s="71"/>
      <c r="C385" s="160" t="s">
        <v>534</v>
      </c>
      <c r="D385" s="92"/>
      <c r="E385" s="92"/>
      <c r="F385" s="167"/>
      <c r="G385" s="167"/>
      <c r="H385" s="64"/>
      <c r="I385" s="165"/>
      <c r="J385" s="165"/>
      <c r="K385" s="165"/>
      <c r="L385" s="64"/>
      <c r="M385" s="164"/>
      <c r="N385" s="191"/>
      <c r="O385" s="191"/>
      <c r="P385" s="64"/>
      <c r="Q385" s="92"/>
      <c r="R385" s="64"/>
      <c r="S385" s="92"/>
      <c r="T385" s="71"/>
      <c r="U385" s="71"/>
      <c r="V385" s="71"/>
      <c r="W385" s="71"/>
      <c r="X385" s="71"/>
      <c r="Y385" s="71"/>
      <c r="Z385" s="71"/>
      <c r="AA385" s="71"/>
      <c r="AB385" s="71"/>
      <c r="AC385" s="71"/>
      <c r="AD385" s="71"/>
      <c r="AE385" s="71"/>
      <c r="AF385" s="71"/>
      <c r="AG385" s="71"/>
      <c r="AH385" s="71"/>
      <c r="AI385" s="71"/>
      <c r="AJ385" s="71"/>
      <c r="AK385" s="71"/>
      <c r="AL385" s="71"/>
    </row>
    <row r="386" spans="1:38" s="66" customFormat="1" ht="12" customHeight="1" x14ac:dyDescent="0.3">
      <c r="A386" s="71"/>
      <c r="B386" s="71"/>
      <c r="C386" s="160" t="s">
        <v>535</v>
      </c>
      <c r="D386" s="92"/>
      <c r="E386" s="92"/>
      <c r="F386" s="167"/>
      <c r="G386" s="167"/>
      <c r="H386" s="64"/>
      <c r="I386" s="165"/>
      <c r="J386" s="165"/>
      <c r="K386" s="165"/>
      <c r="L386" s="64"/>
      <c r="M386" s="164"/>
      <c r="N386" s="191"/>
      <c r="O386" s="191"/>
      <c r="P386" s="64"/>
      <c r="Q386" s="92"/>
      <c r="R386" s="64"/>
      <c r="S386" s="92"/>
      <c r="T386" s="71"/>
      <c r="U386" s="71"/>
      <c r="V386" s="71"/>
      <c r="W386" s="71"/>
      <c r="X386" s="71"/>
      <c r="Y386" s="71"/>
      <c r="Z386" s="71"/>
      <c r="AA386" s="71"/>
      <c r="AB386" s="71"/>
      <c r="AC386" s="71"/>
      <c r="AD386" s="71"/>
      <c r="AE386" s="71"/>
      <c r="AF386" s="71"/>
      <c r="AG386" s="71"/>
      <c r="AH386" s="71"/>
      <c r="AI386" s="71"/>
      <c r="AJ386" s="71"/>
      <c r="AK386" s="71"/>
      <c r="AL386" s="71"/>
    </row>
    <row r="387" spans="1:38" s="66" customFormat="1" ht="12" customHeight="1" x14ac:dyDescent="0.3">
      <c r="A387" s="71"/>
      <c r="B387" s="71"/>
      <c r="C387" s="160" t="s">
        <v>536</v>
      </c>
      <c r="D387" s="92"/>
      <c r="E387" s="92"/>
      <c r="F387" s="167"/>
      <c r="G387" s="167"/>
      <c r="H387" s="64"/>
      <c r="I387" s="165"/>
      <c r="J387" s="165"/>
      <c r="K387" s="165"/>
      <c r="L387" s="64"/>
      <c r="M387" s="164"/>
      <c r="N387" s="191"/>
      <c r="O387" s="191"/>
      <c r="P387" s="64"/>
      <c r="Q387" s="92"/>
      <c r="R387" s="64"/>
      <c r="S387" s="92"/>
      <c r="T387" s="71"/>
      <c r="U387" s="71"/>
      <c r="V387" s="71"/>
      <c r="W387" s="71"/>
      <c r="X387" s="71"/>
      <c r="Y387" s="71"/>
      <c r="Z387" s="71"/>
      <c r="AA387" s="71"/>
      <c r="AB387" s="71"/>
      <c r="AC387" s="71"/>
      <c r="AD387" s="71"/>
      <c r="AE387" s="71"/>
      <c r="AF387" s="71"/>
      <c r="AG387" s="71"/>
      <c r="AH387" s="71"/>
      <c r="AI387" s="71"/>
      <c r="AJ387" s="71"/>
      <c r="AK387" s="71"/>
      <c r="AL387" s="71"/>
    </row>
    <row r="388" spans="1:38" s="66" customFormat="1" ht="12" customHeight="1" x14ac:dyDescent="0.3">
      <c r="A388" s="71"/>
      <c r="B388" s="71"/>
      <c r="C388" s="160" t="s">
        <v>537</v>
      </c>
      <c r="D388" s="92"/>
      <c r="E388" s="92"/>
      <c r="F388" s="167"/>
      <c r="G388" s="167"/>
      <c r="H388" s="64"/>
      <c r="I388" s="165"/>
      <c r="J388" s="165"/>
      <c r="K388" s="165"/>
      <c r="L388" s="64"/>
      <c r="M388" s="164"/>
      <c r="N388" s="191"/>
      <c r="O388" s="191"/>
      <c r="P388" s="64"/>
      <c r="Q388" s="92"/>
      <c r="R388" s="64"/>
      <c r="S388" s="92"/>
      <c r="T388" s="71"/>
      <c r="U388" s="71"/>
      <c r="V388" s="71"/>
      <c r="W388" s="71"/>
      <c r="X388" s="71"/>
      <c r="Y388" s="71"/>
      <c r="Z388" s="71"/>
      <c r="AA388" s="71"/>
      <c r="AB388" s="71"/>
      <c r="AC388" s="71"/>
      <c r="AD388" s="71"/>
      <c r="AE388" s="71"/>
      <c r="AF388" s="71"/>
      <c r="AG388" s="71"/>
      <c r="AH388" s="71"/>
      <c r="AI388" s="71"/>
      <c r="AJ388" s="71"/>
      <c r="AK388" s="71"/>
      <c r="AL388" s="71"/>
    </row>
    <row r="389" spans="1:38" s="66" customFormat="1" ht="12" customHeight="1" x14ac:dyDescent="0.3">
      <c r="A389" s="71"/>
      <c r="B389" s="71"/>
      <c r="C389" s="160" t="s">
        <v>538</v>
      </c>
      <c r="D389" s="92"/>
      <c r="E389" s="92"/>
      <c r="F389" s="167"/>
      <c r="G389" s="167"/>
      <c r="H389" s="64"/>
      <c r="I389" s="165"/>
      <c r="J389" s="165"/>
      <c r="K389" s="165"/>
      <c r="L389" s="64"/>
      <c r="M389" s="164"/>
      <c r="N389" s="191"/>
      <c r="O389" s="191"/>
      <c r="P389" s="64"/>
      <c r="Q389" s="92"/>
      <c r="R389" s="64"/>
      <c r="S389" s="92"/>
      <c r="T389" s="71"/>
      <c r="U389" s="71"/>
      <c r="V389" s="71"/>
      <c r="W389" s="71"/>
      <c r="X389" s="71"/>
      <c r="Y389" s="71"/>
      <c r="Z389" s="71"/>
      <c r="AA389" s="71"/>
      <c r="AB389" s="71"/>
      <c r="AC389" s="71"/>
      <c r="AD389" s="71"/>
      <c r="AE389" s="71"/>
      <c r="AF389" s="71"/>
      <c r="AG389" s="71"/>
      <c r="AH389" s="71"/>
      <c r="AI389" s="71"/>
      <c r="AJ389" s="71"/>
      <c r="AK389" s="71"/>
      <c r="AL389" s="71"/>
    </row>
    <row r="390" spans="1:38" s="66" customFormat="1" ht="12" customHeight="1" x14ac:dyDescent="0.3">
      <c r="A390" s="71"/>
      <c r="B390" s="71"/>
      <c r="C390" s="160" t="s">
        <v>539</v>
      </c>
      <c r="D390" s="92"/>
      <c r="E390" s="92"/>
      <c r="F390" s="167"/>
      <c r="G390" s="167"/>
      <c r="H390" s="64"/>
      <c r="I390" s="165"/>
      <c r="J390" s="165"/>
      <c r="K390" s="165"/>
      <c r="L390" s="64"/>
      <c r="M390" s="164"/>
      <c r="N390" s="191"/>
      <c r="O390" s="191"/>
      <c r="P390" s="64"/>
      <c r="Q390" s="92"/>
      <c r="R390" s="64"/>
      <c r="S390" s="92"/>
      <c r="T390" s="71"/>
      <c r="U390" s="71"/>
      <c r="V390" s="71"/>
      <c r="W390" s="71"/>
      <c r="X390" s="71"/>
      <c r="Y390" s="71"/>
      <c r="Z390" s="71"/>
      <c r="AA390" s="71"/>
      <c r="AB390" s="71"/>
      <c r="AC390" s="71"/>
      <c r="AD390" s="71"/>
      <c r="AE390" s="71"/>
      <c r="AF390" s="71"/>
      <c r="AG390" s="71"/>
      <c r="AH390" s="71"/>
      <c r="AI390" s="71"/>
      <c r="AJ390" s="71"/>
      <c r="AK390" s="71"/>
      <c r="AL390" s="71"/>
    </row>
    <row r="391" spans="1:38" s="66" customFormat="1" ht="12" customHeight="1" x14ac:dyDescent="0.3">
      <c r="A391" s="71"/>
      <c r="B391" s="71"/>
      <c r="C391" s="160" t="s">
        <v>540</v>
      </c>
      <c r="D391" s="92"/>
      <c r="E391" s="92"/>
      <c r="F391" s="167"/>
      <c r="G391" s="167"/>
      <c r="H391" s="64"/>
      <c r="I391" s="165"/>
      <c r="J391" s="165"/>
      <c r="K391" s="165"/>
      <c r="L391" s="64"/>
      <c r="M391" s="164"/>
      <c r="N391" s="191"/>
      <c r="O391" s="191"/>
      <c r="P391" s="64"/>
      <c r="Q391" s="92"/>
      <c r="R391" s="64"/>
      <c r="S391" s="92"/>
      <c r="T391" s="71"/>
      <c r="U391" s="71"/>
      <c r="V391" s="71"/>
      <c r="W391" s="71"/>
      <c r="X391" s="71"/>
      <c r="Y391" s="71"/>
      <c r="Z391" s="71"/>
      <c r="AA391" s="71"/>
      <c r="AB391" s="71"/>
      <c r="AC391" s="71"/>
      <c r="AD391" s="71"/>
      <c r="AE391" s="71"/>
      <c r="AF391" s="71"/>
      <c r="AG391" s="71"/>
      <c r="AH391" s="71"/>
      <c r="AI391" s="71"/>
      <c r="AJ391" s="71"/>
      <c r="AK391" s="71"/>
      <c r="AL391" s="71"/>
    </row>
    <row r="392" spans="1:38" s="66" customFormat="1" ht="12" customHeight="1" x14ac:dyDescent="0.3">
      <c r="A392" s="71"/>
      <c r="B392" s="71"/>
      <c r="C392" s="160" t="s">
        <v>541</v>
      </c>
      <c r="D392" s="92"/>
      <c r="E392" s="92"/>
      <c r="F392" s="167"/>
      <c r="G392" s="167"/>
      <c r="H392" s="64"/>
      <c r="I392" s="165"/>
      <c r="J392" s="165"/>
      <c r="K392" s="165"/>
      <c r="L392" s="64"/>
      <c r="M392" s="164"/>
      <c r="N392" s="191"/>
      <c r="O392" s="191"/>
      <c r="P392" s="64"/>
      <c r="Q392" s="92"/>
      <c r="R392" s="64"/>
      <c r="S392" s="92"/>
      <c r="T392" s="71"/>
      <c r="U392" s="71"/>
      <c r="V392" s="71"/>
      <c r="W392" s="71"/>
      <c r="X392" s="71"/>
      <c r="Y392" s="71"/>
      <c r="Z392" s="71"/>
      <c r="AA392" s="71"/>
      <c r="AB392" s="71"/>
      <c r="AC392" s="71"/>
      <c r="AD392" s="71"/>
      <c r="AE392" s="71"/>
      <c r="AF392" s="71"/>
      <c r="AG392" s="71"/>
      <c r="AH392" s="71"/>
      <c r="AI392" s="71"/>
      <c r="AJ392" s="71"/>
      <c r="AK392" s="71"/>
      <c r="AL392" s="71"/>
    </row>
    <row r="393" spans="1:38" s="66" customFormat="1" ht="12" customHeight="1" x14ac:dyDescent="0.3">
      <c r="A393" s="71"/>
      <c r="B393" s="71"/>
      <c r="C393" s="160" t="s">
        <v>542</v>
      </c>
      <c r="D393" s="92"/>
      <c r="E393" s="92"/>
      <c r="F393" s="167"/>
      <c r="G393" s="167"/>
      <c r="H393" s="64"/>
      <c r="I393" s="165"/>
      <c r="J393" s="165"/>
      <c r="K393" s="165"/>
      <c r="L393" s="64"/>
      <c r="M393" s="164"/>
      <c r="N393" s="191"/>
      <c r="O393" s="191"/>
      <c r="P393" s="64"/>
      <c r="Q393" s="92"/>
      <c r="R393" s="64"/>
      <c r="S393" s="92"/>
      <c r="T393" s="71"/>
      <c r="U393" s="71"/>
      <c r="V393" s="71"/>
      <c r="W393" s="71"/>
      <c r="X393" s="71"/>
      <c r="Y393" s="71"/>
      <c r="Z393" s="71"/>
      <c r="AA393" s="71"/>
      <c r="AB393" s="71"/>
      <c r="AC393" s="71"/>
      <c r="AD393" s="71"/>
      <c r="AE393" s="71"/>
      <c r="AF393" s="71"/>
      <c r="AG393" s="71"/>
      <c r="AH393" s="71"/>
      <c r="AI393" s="71"/>
      <c r="AJ393" s="71"/>
      <c r="AK393" s="71"/>
      <c r="AL393" s="71"/>
    </row>
    <row r="394" spans="1:38" s="66" customFormat="1" ht="12" customHeight="1" x14ac:dyDescent="0.3">
      <c r="A394" s="71"/>
      <c r="B394" s="71"/>
      <c r="C394" s="160" t="s">
        <v>543</v>
      </c>
      <c r="D394" s="92"/>
      <c r="E394" s="92"/>
      <c r="F394" s="167"/>
      <c r="G394" s="167"/>
      <c r="H394" s="64"/>
      <c r="I394" s="165"/>
      <c r="J394" s="165"/>
      <c r="K394" s="165"/>
      <c r="L394" s="64"/>
      <c r="M394" s="164"/>
      <c r="N394" s="191"/>
      <c r="O394" s="191"/>
      <c r="P394" s="64"/>
      <c r="Q394" s="92"/>
      <c r="R394" s="64"/>
      <c r="S394" s="92"/>
      <c r="T394" s="71"/>
      <c r="U394" s="71"/>
      <c r="V394" s="71"/>
      <c r="W394" s="71"/>
      <c r="X394" s="71"/>
      <c r="Y394" s="71"/>
      <c r="Z394" s="71"/>
      <c r="AA394" s="71"/>
      <c r="AB394" s="71"/>
      <c r="AC394" s="71"/>
      <c r="AD394" s="71"/>
      <c r="AE394" s="71"/>
      <c r="AF394" s="71"/>
      <c r="AG394" s="71"/>
      <c r="AH394" s="71"/>
      <c r="AI394" s="71"/>
      <c r="AJ394" s="71"/>
      <c r="AK394" s="71"/>
      <c r="AL394" s="71"/>
    </row>
    <row r="395" spans="1:38" s="66" customFormat="1" ht="12" customHeight="1" x14ac:dyDescent="0.3">
      <c r="A395" s="71"/>
      <c r="B395" s="71"/>
      <c r="C395" s="160" t="s">
        <v>544</v>
      </c>
      <c r="D395" s="92"/>
      <c r="E395" s="92"/>
      <c r="F395" s="167"/>
      <c r="G395" s="167"/>
      <c r="H395" s="64"/>
      <c r="I395" s="165"/>
      <c r="J395" s="165"/>
      <c r="K395" s="165"/>
      <c r="L395" s="64"/>
      <c r="M395" s="164"/>
      <c r="N395" s="191"/>
      <c r="O395" s="191"/>
      <c r="P395" s="64"/>
      <c r="Q395" s="92"/>
      <c r="R395" s="64"/>
      <c r="S395" s="92"/>
      <c r="T395" s="71"/>
      <c r="U395" s="71"/>
      <c r="V395" s="71"/>
      <c r="W395" s="71"/>
      <c r="X395" s="71"/>
      <c r="Y395" s="71"/>
      <c r="Z395" s="71"/>
      <c r="AA395" s="71"/>
      <c r="AB395" s="71"/>
      <c r="AC395" s="71"/>
      <c r="AD395" s="71"/>
      <c r="AE395" s="71"/>
      <c r="AF395" s="71"/>
      <c r="AG395" s="71"/>
      <c r="AH395" s="71"/>
      <c r="AI395" s="71"/>
      <c r="AJ395" s="71"/>
      <c r="AK395" s="71"/>
      <c r="AL395" s="71"/>
    </row>
    <row r="396" spans="1:38" s="66" customFormat="1" ht="12" customHeight="1" x14ac:dyDescent="0.3">
      <c r="A396" s="71"/>
      <c r="B396" s="71"/>
      <c r="C396" s="160" t="s">
        <v>545</v>
      </c>
      <c r="D396" s="92"/>
      <c r="E396" s="92"/>
      <c r="F396" s="167"/>
      <c r="G396" s="167"/>
      <c r="H396" s="64"/>
      <c r="I396" s="165"/>
      <c r="J396" s="165"/>
      <c r="K396" s="165"/>
      <c r="L396" s="64"/>
      <c r="M396" s="164"/>
      <c r="N396" s="191"/>
      <c r="O396" s="191"/>
      <c r="P396" s="64"/>
      <c r="Q396" s="92"/>
      <c r="R396" s="64"/>
      <c r="S396" s="92"/>
      <c r="T396" s="71"/>
      <c r="U396" s="71"/>
      <c r="V396" s="71"/>
      <c r="W396" s="71"/>
      <c r="X396" s="71"/>
      <c r="Y396" s="71"/>
      <c r="Z396" s="71"/>
      <c r="AA396" s="71"/>
      <c r="AB396" s="71"/>
      <c r="AC396" s="71"/>
      <c r="AD396" s="71"/>
      <c r="AE396" s="71"/>
      <c r="AF396" s="71"/>
      <c r="AG396" s="71"/>
      <c r="AH396" s="71"/>
      <c r="AI396" s="71"/>
      <c r="AJ396" s="71"/>
      <c r="AK396" s="71"/>
      <c r="AL396" s="71"/>
    </row>
    <row r="397" spans="1:38" s="66" customFormat="1" ht="12" customHeight="1" x14ac:dyDescent="0.3">
      <c r="A397" s="71"/>
      <c r="B397" s="71"/>
      <c r="C397" s="160" t="s">
        <v>546</v>
      </c>
      <c r="D397" s="92"/>
      <c r="E397" s="92"/>
      <c r="F397" s="167"/>
      <c r="G397" s="167"/>
      <c r="H397" s="64"/>
      <c r="I397" s="165"/>
      <c r="J397" s="165"/>
      <c r="K397" s="165"/>
      <c r="L397" s="64"/>
      <c r="M397" s="164"/>
      <c r="N397" s="191"/>
      <c r="O397" s="191"/>
      <c r="P397" s="64"/>
      <c r="Q397" s="92"/>
      <c r="R397" s="64"/>
      <c r="S397" s="92"/>
      <c r="T397" s="71"/>
      <c r="U397" s="71"/>
      <c r="V397" s="71"/>
      <c r="W397" s="71"/>
      <c r="X397" s="71"/>
      <c r="Y397" s="71"/>
      <c r="Z397" s="71"/>
      <c r="AA397" s="71"/>
      <c r="AB397" s="71"/>
      <c r="AC397" s="71"/>
      <c r="AD397" s="71"/>
      <c r="AE397" s="71"/>
      <c r="AF397" s="71"/>
      <c r="AG397" s="71"/>
      <c r="AH397" s="71"/>
      <c r="AI397" s="71"/>
      <c r="AJ397" s="71"/>
      <c r="AK397" s="71"/>
      <c r="AL397" s="71"/>
    </row>
    <row r="398" spans="1:38" s="66" customFormat="1" ht="12" customHeight="1" x14ac:dyDescent="0.3">
      <c r="A398" s="71"/>
      <c r="B398" s="71"/>
      <c r="C398" s="160" t="s">
        <v>547</v>
      </c>
      <c r="D398" s="92"/>
      <c r="E398" s="92"/>
      <c r="F398" s="167"/>
      <c r="G398" s="167"/>
      <c r="H398" s="64"/>
      <c r="I398" s="165"/>
      <c r="J398" s="165"/>
      <c r="K398" s="165"/>
      <c r="L398" s="64"/>
      <c r="M398" s="164"/>
      <c r="N398" s="191"/>
      <c r="O398" s="191"/>
      <c r="P398" s="64"/>
      <c r="Q398" s="92"/>
      <c r="R398" s="64"/>
      <c r="S398" s="92"/>
      <c r="T398" s="71"/>
      <c r="U398" s="71"/>
      <c r="V398" s="71"/>
      <c r="W398" s="71"/>
      <c r="X398" s="71"/>
      <c r="Y398" s="71"/>
      <c r="Z398" s="71"/>
      <c r="AA398" s="71"/>
      <c r="AB398" s="71"/>
      <c r="AC398" s="71"/>
      <c r="AD398" s="71"/>
      <c r="AE398" s="71"/>
      <c r="AF398" s="71"/>
      <c r="AG398" s="71"/>
      <c r="AH398" s="71"/>
      <c r="AI398" s="71"/>
      <c r="AJ398" s="71"/>
      <c r="AK398" s="71"/>
      <c r="AL398" s="71"/>
    </row>
    <row r="399" spans="1:38" s="66" customFormat="1" ht="12" customHeight="1" x14ac:dyDescent="0.3">
      <c r="A399" s="71"/>
      <c r="B399" s="71"/>
      <c r="C399" s="160" t="s">
        <v>548</v>
      </c>
      <c r="D399" s="92"/>
      <c r="E399" s="92"/>
      <c r="F399" s="167"/>
      <c r="G399" s="167"/>
      <c r="H399" s="64"/>
      <c r="I399" s="165"/>
      <c r="J399" s="165"/>
      <c r="K399" s="165"/>
      <c r="L399" s="64"/>
      <c r="M399" s="164"/>
      <c r="N399" s="191"/>
      <c r="O399" s="191"/>
      <c r="P399" s="64"/>
      <c r="Q399" s="92"/>
      <c r="R399" s="64"/>
      <c r="S399" s="92"/>
      <c r="T399" s="71"/>
      <c r="U399" s="71"/>
      <c r="V399" s="71"/>
      <c r="W399" s="71"/>
      <c r="X399" s="71"/>
      <c r="Y399" s="71"/>
      <c r="Z399" s="71"/>
      <c r="AA399" s="71"/>
      <c r="AB399" s="71"/>
      <c r="AC399" s="71"/>
      <c r="AD399" s="71"/>
      <c r="AE399" s="71"/>
      <c r="AF399" s="71"/>
      <c r="AG399" s="71"/>
      <c r="AH399" s="71"/>
      <c r="AI399" s="71"/>
      <c r="AJ399" s="71"/>
      <c r="AK399" s="71"/>
      <c r="AL399" s="71"/>
    </row>
    <row r="400" spans="1:38" s="66" customFormat="1" ht="12" customHeight="1" x14ac:dyDescent="0.3">
      <c r="A400" s="71"/>
      <c r="B400" s="71"/>
      <c r="C400" s="160" t="s">
        <v>549</v>
      </c>
      <c r="D400" s="92"/>
      <c r="E400" s="92"/>
      <c r="F400" s="167"/>
      <c r="G400" s="167"/>
      <c r="H400" s="64"/>
      <c r="I400" s="165"/>
      <c r="J400" s="165"/>
      <c r="K400" s="165"/>
      <c r="L400" s="64"/>
      <c r="M400" s="164"/>
      <c r="N400" s="191"/>
      <c r="O400" s="191"/>
      <c r="P400" s="64"/>
      <c r="Q400" s="92"/>
      <c r="R400" s="64"/>
      <c r="S400" s="92"/>
      <c r="T400" s="71"/>
      <c r="U400" s="71"/>
      <c r="V400" s="71"/>
      <c r="W400" s="71"/>
      <c r="X400" s="71"/>
      <c r="Y400" s="71"/>
      <c r="Z400" s="71"/>
      <c r="AA400" s="71"/>
      <c r="AB400" s="71"/>
      <c r="AC400" s="71"/>
      <c r="AD400" s="71"/>
      <c r="AE400" s="71"/>
      <c r="AF400" s="71"/>
      <c r="AG400" s="71"/>
      <c r="AH400" s="71"/>
      <c r="AI400" s="71"/>
      <c r="AJ400" s="71"/>
      <c r="AK400" s="71"/>
      <c r="AL400" s="71"/>
    </row>
    <row r="401" spans="1:38" s="66" customFormat="1" ht="12" customHeight="1" x14ac:dyDescent="0.3">
      <c r="A401" s="71"/>
      <c r="B401" s="71"/>
      <c r="C401" s="160" t="s">
        <v>550</v>
      </c>
      <c r="D401" s="92"/>
      <c r="E401" s="92"/>
      <c r="F401" s="167"/>
      <c r="G401" s="167"/>
      <c r="H401" s="64"/>
      <c r="I401" s="165"/>
      <c r="J401" s="165"/>
      <c r="K401" s="165"/>
      <c r="L401" s="64"/>
      <c r="M401" s="164"/>
      <c r="N401" s="191"/>
      <c r="O401" s="191"/>
      <c r="P401" s="64"/>
      <c r="Q401" s="92"/>
      <c r="R401" s="64"/>
      <c r="S401" s="92"/>
      <c r="T401" s="71"/>
      <c r="U401" s="71"/>
      <c r="V401" s="71"/>
      <c r="W401" s="71"/>
      <c r="X401" s="71"/>
      <c r="Y401" s="71"/>
      <c r="Z401" s="71"/>
      <c r="AA401" s="71"/>
      <c r="AB401" s="71"/>
      <c r="AC401" s="71"/>
      <c r="AD401" s="71"/>
      <c r="AE401" s="71"/>
      <c r="AF401" s="71"/>
      <c r="AG401" s="71"/>
      <c r="AH401" s="71"/>
      <c r="AI401" s="71"/>
      <c r="AJ401" s="71"/>
      <c r="AK401" s="71"/>
      <c r="AL401" s="71"/>
    </row>
    <row r="402" spans="1:38" s="66" customFormat="1" ht="12" customHeight="1" x14ac:dyDescent="0.3">
      <c r="A402" s="71"/>
      <c r="B402" s="71"/>
      <c r="C402" s="160" t="s">
        <v>551</v>
      </c>
      <c r="D402" s="92"/>
      <c r="E402" s="92"/>
      <c r="F402" s="167"/>
      <c r="G402" s="167"/>
      <c r="H402" s="64"/>
      <c r="I402" s="165"/>
      <c r="J402" s="165"/>
      <c r="K402" s="165"/>
      <c r="L402" s="64"/>
      <c r="M402" s="164"/>
      <c r="N402" s="191"/>
      <c r="O402" s="191"/>
      <c r="P402" s="64"/>
      <c r="Q402" s="92"/>
      <c r="R402" s="64"/>
      <c r="S402" s="92"/>
      <c r="T402" s="71"/>
      <c r="U402" s="71"/>
      <c r="V402" s="71"/>
      <c r="W402" s="71"/>
      <c r="X402" s="71"/>
      <c r="Y402" s="71"/>
      <c r="Z402" s="71"/>
      <c r="AA402" s="71"/>
      <c r="AB402" s="71"/>
      <c r="AC402" s="71"/>
      <c r="AD402" s="71"/>
      <c r="AE402" s="71"/>
      <c r="AF402" s="71"/>
      <c r="AG402" s="71"/>
      <c r="AH402" s="71"/>
      <c r="AI402" s="71"/>
      <c r="AJ402" s="71"/>
      <c r="AK402" s="71"/>
      <c r="AL402" s="71"/>
    </row>
    <row r="403" spans="1:38" s="66" customFormat="1" ht="12" customHeight="1" x14ac:dyDescent="0.3">
      <c r="A403" s="71"/>
      <c r="B403" s="71"/>
      <c r="C403" s="160" t="s">
        <v>552</v>
      </c>
      <c r="D403" s="92"/>
      <c r="E403" s="92"/>
      <c r="F403" s="167"/>
      <c r="G403" s="167"/>
      <c r="H403" s="64"/>
      <c r="I403" s="165"/>
      <c r="J403" s="165"/>
      <c r="K403" s="165"/>
      <c r="L403" s="64"/>
      <c r="M403" s="164"/>
      <c r="N403" s="191"/>
      <c r="O403" s="191"/>
      <c r="P403" s="64"/>
      <c r="Q403" s="92"/>
      <c r="R403" s="64"/>
      <c r="S403" s="92"/>
      <c r="T403" s="71"/>
      <c r="U403" s="71"/>
      <c r="V403" s="71"/>
      <c r="W403" s="71"/>
      <c r="X403" s="71"/>
      <c r="Y403" s="71"/>
      <c r="Z403" s="71"/>
      <c r="AA403" s="71"/>
      <c r="AB403" s="71"/>
      <c r="AC403" s="71"/>
      <c r="AD403" s="71"/>
      <c r="AE403" s="71"/>
      <c r="AF403" s="71"/>
      <c r="AG403" s="71"/>
      <c r="AH403" s="71"/>
      <c r="AI403" s="71"/>
      <c r="AJ403" s="71"/>
      <c r="AK403" s="71"/>
      <c r="AL403" s="71"/>
    </row>
    <row r="404" spans="1:38" s="66" customFormat="1" ht="12" customHeight="1" x14ac:dyDescent="0.3">
      <c r="A404" s="71"/>
      <c r="B404" s="71"/>
      <c r="C404" s="160" t="s">
        <v>553</v>
      </c>
      <c r="D404" s="92"/>
      <c r="E404" s="92"/>
      <c r="F404" s="167"/>
      <c r="G404" s="167"/>
      <c r="H404" s="64"/>
      <c r="I404" s="165"/>
      <c r="J404" s="165"/>
      <c r="K404" s="165"/>
      <c r="L404" s="64"/>
      <c r="M404" s="164"/>
      <c r="N404" s="191"/>
      <c r="O404" s="191"/>
      <c r="P404" s="64"/>
      <c r="Q404" s="92"/>
      <c r="R404" s="64"/>
      <c r="S404" s="92"/>
      <c r="T404" s="71"/>
      <c r="U404" s="71"/>
      <c r="V404" s="71"/>
      <c r="W404" s="71"/>
      <c r="X404" s="71"/>
      <c r="Y404" s="71"/>
      <c r="Z404" s="71"/>
      <c r="AA404" s="71"/>
      <c r="AB404" s="71"/>
      <c r="AC404" s="71"/>
      <c r="AD404" s="71"/>
      <c r="AE404" s="71"/>
      <c r="AF404" s="71"/>
      <c r="AG404" s="71"/>
      <c r="AH404" s="71"/>
      <c r="AI404" s="71"/>
      <c r="AJ404" s="71"/>
      <c r="AK404" s="71"/>
      <c r="AL404" s="71"/>
    </row>
    <row r="405" spans="1:38" s="66" customFormat="1" ht="12" customHeight="1" x14ac:dyDescent="0.3">
      <c r="A405" s="71"/>
      <c r="B405" s="71"/>
      <c r="C405" s="160" t="s">
        <v>554</v>
      </c>
      <c r="D405" s="92"/>
      <c r="E405" s="92"/>
      <c r="F405" s="167"/>
      <c r="G405" s="167"/>
      <c r="H405" s="64"/>
      <c r="I405" s="165"/>
      <c r="J405" s="165"/>
      <c r="K405" s="165"/>
      <c r="L405" s="64"/>
      <c r="M405" s="164"/>
      <c r="N405" s="191"/>
      <c r="O405" s="191"/>
      <c r="P405" s="64"/>
      <c r="Q405" s="92"/>
      <c r="R405" s="64"/>
      <c r="S405" s="92"/>
      <c r="T405" s="71"/>
      <c r="U405" s="71"/>
      <c r="V405" s="71"/>
      <c r="W405" s="71"/>
      <c r="X405" s="71"/>
      <c r="Y405" s="71"/>
      <c r="Z405" s="71"/>
      <c r="AA405" s="71"/>
      <c r="AB405" s="71"/>
      <c r="AC405" s="71"/>
      <c r="AD405" s="71"/>
      <c r="AE405" s="71"/>
      <c r="AF405" s="71"/>
      <c r="AG405" s="71"/>
      <c r="AH405" s="71"/>
      <c r="AI405" s="71"/>
      <c r="AJ405" s="71"/>
      <c r="AK405" s="71"/>
      <c r="AL405" s="71"/>
    </row>
    <row r="406" spans="1:38" s="66" customFormat="1" ht="12" customHeight="1" x14ac:dyDescent="0.3">
      <c r="A406" s="71"/>
      <c r="B406" s="71"/>
      <c r="C406" s="160" t="s">
        <v>555</v>
      </c>
      <c r="D406" s="92"/>
      <c r="E406" s="92"/>
      <c r="F406" s="167"/>
      <c r="G406" s="167"/>
      <c r="H406" s="64"/>
      <c r="I406" s="165"/>
      <c r="J406" s="165"/>
      <c r="K406" s="165"/>
      <c r="L406" s="64"/>
      <c r="M406" s="164"/>
      <c r="N406" s="191"/>
      <c r="O406" s="191"/>
      <c r="P406" s="64"/>
      <c r="Q406" s="92"/>
      <c r="R406" s="64"/>
      <c r="S406" s="92"/>
      <c r="T406" s="71"/>
      <c r="U406" s="71"/>
      <c r="V406" s="71"/>
      <c r="W406" s="71"/>
      <c r="X406" s="71"/>
      <c r="Y406" s="71"/>
      <c r="Z406" s="71"/>
      <c r="AA406" s="71"/>
      <c r="AB406" s="71"/>
      <c r="AC406" s="71"/>
      <c r="AD406" s="71"/>
      <c r="AE406" s="71"/>
      <c r="AF406" s="71"/>
      <c r="AG406" s="71"/>
      <c r="AH406" s="71"/>
      <c r="AI406" s="71"/>
      <c r="AJ406" s="71"/>
      <c r="AK406" s="71"/>
      <c r="AL406" s="71"/>
    </row>
    <row r="407" spans="1:38" s="66" customFormat="1" ht="12" customHeight="1" x14ac:dyDescent="0.3">
      <c r="A407" s="71"/>
      <c r="B407" s="71"/>
      <c r="C407" s="160" t="s">
        <v>556</v>
      </c>
      <c r="D407" s="92"/>
      <c r="E407" s="92"/>
      <c r="F407" s="167"/>
      <c r="G407" s="167"/>
      <c r="H407" s="64"/>
      <c r="I407" s="165"/>
      <c r="J407" s="165"/>
      <c r="K407" s="165"/>
      <c r="L407" s="64"/>
      <c r="M407" s="164"/>
      <c r="N407" s="191"/>
      <c r="O407" s="191"/>
      <c r="P407" s="64"/>
      <c r="Q407" s="92"/>
      <c r="R407" s="64"/>
      <c r="S407" s="92"/>
      <c r="T407" s="71"/>
      <c r="U407" s="71"/>
      <c r="V407" s="71"/>
      <c r="W407" s="71"/>
      <c r="X407" s="71"/>
      <c r="Y407" s="71"/>
      <c r="Z407" s="71"/>
      <c r="AA407" s="71"/>
      <c r="AB407" s="71"/>
      <c r="AC407" s="71"/>
      <c r="AD407" s="71"/>
      <c r="AE407" s="71"/>
      <c r="AF407" s="71"/>
      <c r="AG407" s="71"/>
      <c r="AH407" s="71"/>
      <c r="AI407" s="71"/>
      <c r="AJ407" s="71"/>
      <c r="AK407" s="71"/>
      <c r="AL407" s="71"/>
    </row>
    <row r="408" spans="1:38" s="66" customFormat="1" ht="12" customHeight="1" x14ac:dyDescent="0.3">
      <c r="A408" s="71"/>
      <c r="B408" s="71"/>
      <c r="C408" s="160" t="s">
        <v>557</v>
      </c>
      <c r="D408" s="92"/>
      <c r="E408" s="92"/>
      <c r="F408" s="167"/>
      <c r="G408" s="167"/>
      <c r="H408" s="64"/>
      <c r="I408" s="165"/>
      <c r="J408" s="165"/>
      <c r="K408" s="165"/>
      <c r="L408" s="64"/>
      <c r="M408" s="164"/>
      <c r="N408" s="191"/>
      <c r="O408" s="191"/>
      <c r="P408" s="64"/>
      <c r="Q408" s="92"/>
      <c r="R408" s="64"/>
      <c r="S408" s="92"/>
      <c r="T408" s="71"/>
      <c r="U408" s="71"/>
      <c r="V408" s="71"/>
      <c r="W408" s="71"/>
      <c r="X408" s="71"/>
      <c r="Y408" s="71"/>
      <c r="Z408" s="71"/>
      <c r="AA408" s="71"/>
      <c r="AB408" s="71"/>
      <c r="AC408" s="71"/>
      <c r="AD408" s="71"/>
      <c r="AE408" s="71"/>
      <c r="AF408" s="71"/>
      <c r="AG408" s="71"/>
      <c r="AH408" s="71"/>
      <c r="AI408" s="71"/>
      <c r="AJ408" s="71"/>
      <c r="AK408" s="71"/>
      <c r="AL408" s="71"/>
    </row>
    <row r="409" spans="1:38" s="66" customFormat="1" ht="12" customHeight="1" x14ac:dyDescent="0.3">
      <c r="A409" s="71"/>
      <c r="B409" s="71"/>
      <c r="C409" s="160" t="s">
        <v>558</v>
      </c>
      <c r="D409" s="92"/>
      <c r="E409" s="92"/>
      <c r="F409" s="167"/>
      <c r="G409" s="167"/>
      <c r="H409" s="64"/>
      <c r="I409" s="165"/>
      <c r="J409" s="165"/>
      <c r="K409" s="165"/>
      <c r="L409" s="64"/>
      <c r="M409" s="164"/>
      <c r="N409" s="191"/>
      <c r="O409" s="191"/>
      <c r="P409" s="64"/>
      <c r="Q409" s="92"/>
      <c r="R409" s="64"/>
      <c r="S409" s="92"/>
      <c r="T409" s="71"/>
      <c r="U409" s="71"/>
      <c r="V409" s="71"/>
      <c r="W409" s="71"/>
      <c r="X409" s="71"/>
      <c r="Y409" s="71"/>
      <c r="Z409" s="71"/>
      <c r="AA409" s="71"/>
      <c r="AB409" s="71"/>
      <c r="AC409" s="71"/>
      <c r="AD409" s="71"/>
      <c r="AE409" s="71"/>
      <c r="AF409" s="71"/>
      <c r="AG409" s="71"/>
      <c r="AH409" s="71"/>
      <c r="AI409" s="71"/>
      <c r="AJ409" s="71"/>
      <c r="AK409" s="71"/>
      <c r="AL409" s="71"/>
    </row>
    <row r="410" spans="1:38" s="66" customFormat="1" ht="12" customHeight="1" x14ac:dyDescent="0.3">
      <c r="A410" s="71"/>
      <c r="B410" s="71"/>
      <c r="C410" s="160" t="s">
        <v>559</v>
      </c>
      <c r="D410" s="92"/>
      <c r="E410" s="92"/>
      <c r="F410" s="167"/>
      <c r="G410" s="167"/>
      <c r="H410" s="64"/>
      <c r="I410" s="165"/>
      <c r="J410" s="165"/>
      <c r="K410" s="165"/>
      <c r="L410" s="64"/>
      <c r="M410" s="164"/>
      <c r="N410" s="191"/>
      <c r="O410" s="191"/>
      <c r="P410" s="64"/>
      <c r="Q410" s="92"/>
      <c r="R410" s="64"/>
      <c r="S410" s="92"/>
      <c r="T410" s="71"/>
      <c r="U410" s="71"/>
      <c r="V410" s="71"/>
      <c r="W410" s="71"/>
      <c r="X410" s="71"/>
      <c r="Y410" s="71"/>
      <c r="Z410" s="71"/>
      <c r="AA410" s="71"/>
      <c r="AB410" s="71"/>
      <c r="AC410" s="71"/>
      <c r="AD410" s="71"/>
      <c r="AE410" s="71"/>
      <c r="AF410" s="71"/>
      <c r="AG410" s="71"/>
      <c r="AH410" s="71"/>
      <c r="AI410" s="71"/>
      <c r="AJ410" s="71"/>
      <c r="AK410" s="71"/>
      <c r="AL410" s="71"/>
    </row>
    <row r="411" spans="1:38" s="66" customFormat="1" ht="12" customHeight="1" x14ac:dyDescent="0.3">
      <c r="A411" s="71"/>
      <c r="B411" s="71"/>
      <c r="C411" s="160" t="s">
        <v>560</v>
      </c>
      <c r="D411" s="92"/>
      <c r="E411" s="92"/>
      <c r="F411" s="167"/>
      <c r="G411" s="167"/>
      <c r="H411" s="64"/>
      <c r="I411" s="165"/>
      <c r="J411" s="165"/>
      <c r="K411" s="165"/>
      <c r="L411" s="64"/>
      <c r="M411" s="164"/>
      <c r="N411" s="191"/>
      <c r="O411" s="191"/>
      <c r="P411" s="64"/>
      <c r="Q411" s="92"/>
      <c r="R411" s="64"/>
      <c r="S411" s="92"/>
      <c r="T411" s="71"/>
      <c r="U411" s="71"/>
      <c r="V411" s="71"/>
      <c r="W411" s="71"/>
      <c r="X411" s="71"/>
      <c r="Y411" s="71"/>
      <c r="Z411" s="71"/>
      <c r="AA411" s="71"/>
      <c r="AB411" s="71"/>
      <c r="AC411" s="71"/>
      <c r="AD411" s="71"/>
      <c r="AE411" s="71"/>
      <c r="AF411" s="71"/>
      <c r="AG411" s="71"/>
      <c r="AH411" s="71"/>
      <c r="AI411" s="71"/>
      <c r="AJ411" s="71"/>
      <c r="AK411" s="71"/>
      <c r="AL411" s="71"/>
    </row>
    <row r="412" spans="1:38" s="66" customFormat="1" ht="12" customHeight="1" x14ac:dyDescent="0.3">
      <c r="A412" s="71"/>
      <c r="B412" s="71"/>
      <c r="C412" s="160" t="s">
        <v>561</v>
      </c>
      <c r="D412" s="92"/>
      <c r="E412" s="92"/>
      <c r="F412" s="167"/>
      <c r="G412" s="167"/>
      <c r="H412" s="64"/>
      <c r="I412" s="165"/>
      <c r="J412" s="165"/>
      <c r="K412" s="165"/>
      <c r="L412" s="64"/>
      <c r="M412" s="164"/>
      <c r="N412" s="191"/>
      <c r="O412" s="191"/>
      <c r="P412" s="64"/>
      <c r="Q412" s="92"/>
      <c r="R412" s="64"/>
      <c r="S412" s="92"/>
      <c r="T412" s="71"/>
      <c r="U412" s="71"/>
      <c r="V412" s="71"/>
      <c r="W412" s="71"/>
      <c r="X412" s="71"/>
      <c r="Y412" s="71"/>
      <c r="Z412" s="71"/>
      <c r="AA412" s="71"/>
      <c r="AB412" s="71"/>
      <c r="AC412" s="71"/>
      <c r="AD412" s="71"/>
      <c r="AE412" s="71"/>
      <c r="AF412" s="71"/>
      <c r="AG412" s="71"/>
      <c r="AH412" s="71"/>
      <c r="AI412" s="71"/>
      <c r="AJ412" s="71"/>
      <c r="AK412" s="71"/>
      <c r="AL412" s="71"/>
    </row>
    <row r="413" spans="1:38" s="66" customFormat="1" ht="12" customHeight="1" x14ac:dyDescent="0.3">
      <c r="A413" s="71"/>
      <c r="B413" s="71"/>
      <c r="C413" s="160" t="s">
        <v>562</v>
      </c>
      <c r="D413" s="92"/>
      <c r="E413" s="92"/>
      <c r="F413" s="167"/>
      <c r="G413" s="167"/>
      <c r="H413" s="64"/>
      <c r="I413" s="165"/>
      <c r="J413" s="165"/>
      <c r="K413" s="165"/>
      <c r="L413" s="64"/>
      <c r="M413" s="164"/>
      <c r="N413" s="191"/>
      <c r="O413" s="191"/>
      <c r="P413" s="64"/>
      <c r="Q413" s="92"/>
      <c r="R413" s="64"/>
      <c r="S413" s="92"/>
      <c r="T413" s="71"/>
      <c r="U413" s="71"/>
      <c r="V413" s="71"/>
      <c r="W413" s="71"/>
      <c r="X413" s="71"/>
      <c r="Y413" s="71"/>
      <c r="Z413" s="71"/>
      <c r="AA413" s="71"/>
      <c r="AB413" s="71"/>
      <c r="AC413" s="71"/>
      <c r="AD413" s="71"/>
      <c r="AE413" s="71"/>
      <c r="AF413" s="71"/>
      <c r="AG413" s="71"/>
      <c r="AH413" s="71"/>
      <c r="AI413" s="71"/>
      <c r="AJ413" s="71"/>
      <c r="AK413" s="71"/>
      <c r="AL413" s="71"/>
    </row>
    <row r="414" spans="1:38" s="66" customFormat="1" ht="12" customHeight="1" x14ac:dyDescent="0.3">
      <c r="A414" s="71"/>
      <c r="B414" s="71"/>
      <c r="C414" s="160" t="s">
        <v>563</v>
      </c>
      <c r="D414" s="92"/>
      <c r="E414" s="92"/>
      <c r="F414" s="167"/>
      <c r="G414" s="167"/>
      <c r="H414" s="64"/>
      <c r="I414" s="165"/>
      <c r="J414" s="165"/>
      <c r="K414" s="165"/>
      <c r="L414" s="64"/>
      <c r="M414" s="164"/>
      <c r="N414" s="191"/>
      <c r="O414" s="191"/>
      <c r="P414" s="64"/>
      <c r="Q414" s="92"/>
      <c r="R414" s="64"/>
      <c r="S414" s="92"/>
      <c r="T414" s="71"/>
      <c r="U414" s="71"/>
      <c r="V414" s="71"/>
      <c r="W414" s="71"/>
      <c r="X414" s="71"/>
      <c r="Y414" s="71"/>
      <c r="Z414" s="71"/>
      <c r="AA414" s="71"/>
      <c r="AB414" s="71"/>
      <c r="AC414" s="71"/>
      <c r="AD414" s="71"/>
      <c r="AE414" s="71"/>
      <c r="AF414" s="71"/>
      <c r="AG414" s="71"/>
      <c r="AH414" s="71"/>
      <c r="AI414" s="71"/>
      <c r="AJ414" s="71"/>
      <c r="AK414" s="71"/>
      <c r="AL414" s="71"/>
    </row>
    <row r="415" spans="1:38" s="66" customFormat="1" ht="12" customHeight="1" x14ac:dyDescent="0.3">
      <c r="A415" s="71"/>
      <c r="B415" s="71"/>
      <c r="C415" s="160" t="s">
        <v>564</v>
      </c>
      <c r="D415" s="92"/>
      <c r="E415" s="92"/>
      <c r="F415" s="167"/>
      <c r="G415" s="167"/>
      <c r="H415" s="64"/>
      <c r="I415" s="165"/>
      <c r="J415" s="165"/>
      <c r="K415" s="165"/>
      <c r="L415" s="64"/>
      <c r="M415" s="164"/>
      <c r="N415" s="191"/>
      <c r="O415" s="191"/>
      <c r="P415" s="64"/>
      <c r="Q415" s="92"/>
      <c r="R415" s="64"/>
      <c r="S415" s="92"/>
      <c r="T415" s="71"/>
      <c r="U415" s="71"/>
      <c r="V415" s="71"/>
      <c r="W415" s="71"/>
      <c r="X415" s="71"/>
      <c r="Y415" s="71"/>
      <c r="Z415" s="71"/>
      <c r="AA415" s="71"/>
      <c r="AB415" s="71"/>
      <c r="AC415" s="71"/>
      <c r="AD415" s="71"/>
      <c r="AE415" s="71"/>
      <c r="AF415" s="71"/>
      <c r="AG415" s="71"/>
      <c r="AH415" s="71"/>
      <c r="AI415" s="71"/>
      <c r="AJ415" s="71"/>
      <c r="AK415" s="71"/>
      <c r="AL415" s="71"/>
    </row>
    <row r="416" spans="1:38" s="66" customFormat="1" ht="12" customHeight="1" x14ac:dyDescent="0.3">
      <c r="A416" s="71"/>
      <c r="B416" s="71"/>
      <c r="C416" s="160" t="s">
        <v>565</v>
      </c>
      <c r="D416" s="92"/>
      <c r="E416" s="92"/>
      <c r="F416" s="167"/>
      <c r="G416" s="167"/>
      <c r="H416" s="64"/>
      <c r="I416" s="165"/>
      <c r="J416" s="165"/>
      <c r="K416" s="165"/>
      <c r="L416" s="64"/>
      <c r="M416" s="164"/>
      <c r="N416" s="191"/>
      <c r="O416" s="191"/>
      <c r="P416" s="64"/>
      <c r="Q416" s="92"/>
      <c r="R416" s="64"/>
      <c r="S416" s="92"/>
      <c r="T416" s="71"/>
      <c r="U416" s="71"/>
      <c r="V416" s="71"/>
      <c r="W416" s="71"/>
      <c r="X416" s="71"/>
      <c r="Y416" s="71"/>
      <c r="Z416" s="71"/>
      <c r="AA416" s="71"/>
      <c r="AB416" s="71"/>
      <c r="AC416" s="71"/>
      <c r="AD416" s="71"/>
      <c r="AE416" s="71"/>
      <c r="AF416" s="71"/>
      <c r="AG416" s="71"/>
      <c r="AH416" s="71"/>
      <c r="AI416" s="71"/>
      <c r="AJ416" s="71"/>
      <c r="AK416" s="71"/>
      <c r="AL416" s="71"/>
    </row>
    <row r="417" spans="1:38" s="66" customFormat="1" ht="12" customHeight="1" x14ac:dyDescent="0.3">
      <c r="A417" s="71"/>
      <c r="B417" s="71"/>
      <c r="C417" s="160" t="s">
        <v>566</v>
      </c>
      <c r="D417" s="92"/>
      <c r="E417" s="92"/>
      <c r="F417" s="167"/>
      <c r="G417" s="167"/>
      <c r="H417" s="64"/>
      <c r="I417" s="165"/>
      <c r="J417" s="165"/>
      <c r="K417" s="165"/>
      <c r="L417" s="64"/>
      <c r="M417" s="164"/>
      <c r="N417" s="191"/>
      <c r="O417" s="191"/>
      <c r="P417" s="64"/>
      <c r="Q417" s="92"/>
      <c r="R417" s="64"/>
      <c r="S417" s="92"/>
      <c r="T417" s="71"/>
      <c r="U417" s="71"/>
      <c r="V417" s="71"/>
      <c r="W417" s="71"/>
      <c r="X417" s="71"/>
      <c r="Y417" s="71"/>
      <c r="Z417" s="71"/>
      <c r="AA417" s="71"/>
      <c r="AB417" s="71"/>
      <c r="AC417" s="71"/>
      <c r="AD417" s="71"/>
      <c r="AE417" s="71"/>
      <c r="AF417" s="71"/>
      <c r="AG417" s="71"/>
      <c r="AH417" s="71"/>
      <c r="AI417" s="71"/>
      <c r="AJ417" s="71"/>
      <c r="AK417" s="71"/>
      <c r="AL417" s="71"/>
    </row>
    <row r="418" spans="1:38" s="66" customFormat="1" ht="12" customHeight="1" x14ac:dyDescent="0.3">
      <c r="A418" s="71"/>
      <c r="B418" s="71"/>
      <c r="C418" s="160" t="s">
        <v>567</v>
      </c>
      <c r="D418" s="92"/>
      <c r="E418" s="92"/>
      <c r="F418" s="167"/>
      <c r="G418" s="167"/>
      <c r="H418" s="64"/>
      <c r="I418" s="165"/>
      <c r="J418" s="165"/>
      <c r="K418" s="165"/>
      <c r="L418" s="64"/>
      <c r="M418" s="164"/>
      <c r="N418" s="191"/>
      <c r="O418" s="191"/>
      <c r="P418" s="64"/>
      <c r="Q418" s="92"/>
      <c r="R418" s="64"/>
      <c r="S418" s="92"/>
      <c r="T418" s="71"/>
      <c r="U418" s="71"/>
      <c r="V418" s="71"/>
      <c r="W418" s="71"/>
      <c r="X418" s="71"/>
      <c r="Y418" s="71"/>
      <c r="Z418" s="71"/>
      <c r="AA418" s="71"/>
      <c r="AB418" s="71"/>
      <c r="AC418" s="71"/>
      <c r="AD418" s="71"/>
      <c r="AE418" s="71"/>
      <c r="AF418" s="71"/>
      <c r="AG418" s="71"/>
      <c r="AH418" s="71"/>
      <c r="AI418" s="71"/>
      <c r="AJ418" s="71"/>
      <c r="AK418" s="71"/>
      <c r="AL418" s="71"/>
    </row>
    <row r="419" spans="1:38" s="66" customFormat="1" ht="12" customHeight="1" x14ac:dyDescent="0.3">
      <c r="A419" s="71"/>
      <c r="B419" s="71"/>
      <c r="C419" s="160" t="s">
        <v>568</v>
      </c>
      <c r="D419" s="92"/>
      <c r="E419" s="92"/>
      <c r="F419" s="167"/>
      <c r="G419" s="167"/>
      <c r="H419" s="64"/>
      <c r="I419" s="165"/>
      <c r="J419" s="165"/>
      <c r="K419" s="165"/>
      <c r="L419" s="64"/>
      <c r="M419" s="164"/>
      <c r="N419" s="191"/>
      <c r="O419" s="191"/>
      <c r="P419" s="64"/>
      <c r="Q419" s="92"/>
      <c r="R419" s="64"/>
      <c r="S419" s="92"/>
      <c r="T419" s="71"/>
      <c r="U419" s="71"/>
      <c r="V419" s="71"/>
      <c r="W419" s="71"/>
      <c r="X419" s="71"/>
      <c r="Y419" s="71"/>
      <c r="Z419" s="71"/>
      <c r="AA419" s="71"/>
      <c r="AB419" s="71"/>
      <c r="AC419" s="71"/>
      <c r="AD419" s="71"/>
      <c r="AE419" s="71"/>
      <c r="AF419" s="71"/>
      <c r="AG419" s="71"/>
      <c r="AH419" s="71"/>
      <c r="AI419" s="71"/>
      <c r="AJ419" s="71"/>
      <c r="AK419" s="71"/>
      <c r="AL419" s="71"/>
    </row>
    <row r="420" spans="1:38" s="66" customFormat="1" ht="12" customHeight="1" x14ac:dyDescent="0.3">
      <c r="A420" s="71"/>
      <c r="B420" s="71"/>
      <c r="C420" s="160" t="s">
        <v>569</v>
      </c>
      <c r="D420" s="92"/>
      <c r="E420" s="92"/>
      <c r="F420" s="167"/>
      <c r="G420" s="167"/>
      <c r="H420" s="64"/>
      <c r="I420" s="165"/>
      <c r="J420" s="165"/>
      <c r="K420" s="165"/>
      <c r="L420" s="64"/>
      <c r="M420" s="164"/>
      <c r="N420" s="191"/>
      <c r="O420" s="191"/>
      <c r="P420" s="64"/>
      <c r="Q420" s="92"/>
      <c r="R420" s="64"/>
      <c r="S420" s="92"/>
      <c r="T420" s="71"/>
      <c r="U420" s="71"/>
      <c r="V420" s="71"/>
      <c r="W420" s="71"/>
      <c r="X420" s="71"/>
      <c r="Y420" s="71"/>
      <c r="Z420" s="71"/>
      <c r="AA420" s="71"/>
      <c r="AB420" s="71"/>
      <c r="AC420" s="71"/>
      <c r="AD420" s="71"/>
      <c r="AE420" s="71"/>
      <c r="AF420" s="71"/>
      <c r="AG420" s="71"/>
      <c r="AH420" s="71"/>
      <c r="AI420" s="71"/>
      <c r="AJ420" s="71"/>
      <c r="AK420" s="71"/>
      <c r="AL420" s="71"/>
    </row>
    <row r="421" spans="1:38" s="66" customFormat="1" ht="12" customHeight="1" x14ac:dyDescent="0.3">
      <c r="A421" s="71"/>
      <c r="B421" s="71"/>
      <c r="C421" s="160" t="s">
        <v>570</v>
      </c>
      <c r="D421" s="92"/>
      <c r="E421" s="92"/>
      <c r="F421" s="167"/>
      <c r="G421" s="167"/>
      <c r="H421" s="64"/>
      <c r="I421" s="165"/>
      <c r="J421" s="165"/>
      <c r="K421" s="165"/>
      <c r="L421" s="64"/>
      <c r="M421" s="164"/>
      <c r="N421" s="191"/>
      <c r="O421" s="191"/>
      <c r="P421" s="64"/>
      <c r="Q421" s="92"/>
      <c r="R421" s="64"/>
      <c r="S421" s="92"/>
      <c r="T421" s="71"/>
      <c r="U421" s="71"/>
      <c r="V421" s="71"/>
      <c r="W421" s="71"/>
      <c r="X421" s="71"/>
      <c r="Y421" s="71"/>
      <c r="Z421" s="71"/>
      <c r="AA421" s="71"/>
      <c r="AB421" s="71"/>
      <c r="AC421" s="71"/>
      <c r="AD421" s="71"/>
      <c r="AE421" s="71"/>
      <c r="AF421" s="71"/>
      <c r="AG421" s="71"/>
      <c r="AH421" s="71"/>
      <c r="AI421" s="71"/>
      <c r="AJ421" s="71"/>
      <c r="AK421" s="71"/>
      <c r="AL421" s="71"/>
    </row>
    <row r="422" spans="1:38" s="66" customFormat="1" ht="12" customHeight="1" x14ac:dyDescent="0.3">
      <c r="A422" s="71"/>
      <c r="B422" s="71"/>
      <c r="C422" s="160" t="s">
        <v>571</v>
      </c>
      <c r="D422" s="92"/>
      <c r="E422" s="92"/>
      <c r="F422" s="167"/>
      <c r="G422" s="167"/>
      <c r="H422" s="64"/>
      <c r="I422" s="165"/>
      <c r="J422" s="165"/>
      <c r="K422" s="165"/>
      <c r="L422" s="64"/>
      <c r="M422" s="164"/>
      <c r="N422" s="191"/>
      <c r="O422" s="191"/>
      <c r="P422" s="64"/>
      <c r="Q422" s="92"/>
      <c r="R422" s="64"/>
      <c r="S422" s="92"/>
      <c r="T422" s="71"/>
      <c r="U422" s="71"/>
      <c r="V422" s="71"/>
      <c r="W422" s="71"/>
      <c r="X422" s="71"/>
      <c r="Y422" s="71"/>
      <c r="Z422" s="71"/>
      <c r="AA422" s="71"/>
      <c r="AB422" s="71"/>
      <c r="AC422" s="71"/>
      <c r="AD422" s="71"/>
      <c r="AE422" s="71"/>
      <c r="AF422" s="71"/>
      <c r="AG422" s="71"/>
      <c r="AH422" s="71"/>
      <c r="AI422" s="71"/>
      <c r="AJ422" s="71"/>
      <c r="AK422" s="71"/>
      <c r="AL422" s="71"/>
    </row>
    <row r="423" spans="1:38" s="66" customFormat="1" ht="12" customHeight="1" x14ac:dyDescent="0.3">
      <c r="A423" s="71"/>
      <c r="B423" s="71"/>
      <c r="C423" s="160" t="s">
        <v>572</v>
      </c>
      <c r="D423" s="92"/>
      <c r="E423" s="92"/>
      <c r="F423" s="167"/>
      <c r="G423" s="167"/>
      <c r="H423" s="64"/>
      <c r="I423" s="165"/>
      <c r="J423" s="165"/>
      <c r="K423" s="165"/>
      <c r="L423" s="64"/>
      <c r="M423" s="164"/>
      <c r="N423" s="191"/>
      <c r="O423" s="191"/>
      <c r="P423" s="64"/>
      <c r="Q423" s="92"/>
      <c r="R423" s="64"/>
      <c r="S423" s="92"/>
      <c r="T423" s="71"/>
      <c r="U423" s="71"/>
      <c r="V423" s="71"/>
      <c r="W423" s="71"/>
      <c r="X423" s="71"/>
      <c r="Y423" s="71"/>
      <c r="Z423" s="71"/>
      <c r="AA423" s="71"/>
      <c r="AB423" s="71"/>
      <c r="AC423" s="71"/>
      <c r="AD423" s="71"/>
      <c r="AE423" s="71"/>
      <c r="AF423" s="71"/>
      <c r="AG423" s="71"/>
      <c r="AH423" s="71"/>
      <c r="AI423" s="71"/>
      <c r="AJ423" s="71"/>
      <c r="AK423" s="71"/>
      <c r="AL423" s="71"/>
    </row>
    <row r="424" spans="1:38" s="66" customFormat="1" ht="12" customHeight="1" x14ac:dyDescent="0.3">
      <c r="A424" s="71"/>
      <c r="B424" s="71"/>
      <c r="C424" s="160" t="s">
        <v>573</v>
      </c>
      <c r="D424" s="92"/>
      <c r="E424" s="92"/>
      <c r="F424" s="167"/>
      <c r="G424" s="167"/>
      <c r="H424" s="64"/>
      <c r="I424" s="165"/>
      <c r="J424" s="165"/>
      <c r="K424" s="165"/>
      <c r="L424" s="64"/>
      <c r="M424" s="164"/>
      <c r="N424" s="191"/>
      <c r="O424" s="191"/>
      <c r="P424" s="64"/>
      <c r="Q424" s="92"/>
      <c r="R424" s="64"/>
      <c r="S424" s="92"/>
      <c r="T424" s="71"/>
      <c r="U424" s="71"/>
      <c r="V424" s="71"/>
      <c r="W424" s="71"/>
      <c r="X424" s="71"/>
      <c r="Y424" s="71"/>
      <c r="Z424" s="71"/>
      <c r="AA424" s="71"/>
      <c r="AB424" s="71"/>
      <c r="AC424" s="71"/>
      <c r="AD424" s="71"/>
      <c r="AE424" s="71"/>
      <c r="AF424" s="71"/>
      <c r="AG424" s="71"/>
      <c r="AH424" s="71"/>
      <c r="AI424" s="71"/>
      <c r="AJ424" s="71"/>
      <c r="AK424" s="71"/>
      <c r="AL424" s="71"/>
    </row>
    <row r="425" spans="1:38" s="66" customFormat="1" ht="12" customHeight="1" x14ac:dyDescent="0.3">
      <c r="A425" s="71"/>
      <c r="B425" s="71"/>
      <c r="C425" s="160" t="s">
        <v>574</v>
      </c>
      <c r="D425" s="92"/>
      <c r="E425" s="92"/>
      <c r="F425" s="167"/>
      <c r="G425" s="167"/>
      <c r="H425" s="64"/>
      <c r="I425" s="165"/>
      <c r="J425" s="165"/>
      <c r="K425" s="165"/>
      <c r="L425" s="64"/>
      <c r="M425" s="164"/>
      <c r="N425" s="191"/>
      <c r="O425" s="191"/>
      <c r="P425" s="64"/>
      <c r="Q425" s="92"/>
      <c r="R425" s="64"/>
      <c r="S425" s="92"/>
      <c r="T425" s="71"/>
      <c r="U425" s="71"/>
      <c r="V425" s="71"/>
      <c r="W425" s="71"/>
      <c r="X425" s="71"/>
      <c r="Y425" s="71"/>
      <c r="Z425" s="71"/>
      <c r="AA425" s="71"/>
      <c r="AB425" s="71"/>
      <c r="AC425" s="71"/>
      <c r="AD425" s="71"/>
      <c r="AE425" s="71"/>
      <c r="AF425" s="71"/>
      <c r="AG425" s="71"/>
      <c r="AH425" s="71"/>
      <c r="AI425" s="71"/>
      <c r="AJ425" s="71"/>
      <c r="AK425" s="71"/>
      <c r="AL425" s="71"/>
    </row>
    <row r="426" spans="1:38" s="66" customFormat="1" ht="12" customHeight="1" x14ac:dyDescent="0.3">
      <c r="A426" s="71"/>
      <c r="B426" s="71"/>
      <c r="C426" s="160" t="s">
        <v>575</v>
      </c>
      <c r="D426" s="92"/>
      <c r="E426" s="92"/>
      <c r="F426" s="167"/>
      <c r="G426" s="167"/>
      <c r="H426" s="64"/>
      <c r="I426" s="165"/>
      <c r="J426" s="165"/>
      <c r="K426" s="165"/>
      <c r="L426" s="64"/>
      <c r="M426" s="164"/>
      <c r="N426" s="191"/>
      <c r="O426" s="191"/>
      <c r="P426" s="64"/>
      <c r="Q426" s="92"/>
      <c r="R426" s="64"/>
      <c r="S426" s="92"/>
      <c r="T426" s="71"/>
      <c r="U426" s="71"/>
      <c r="V426" s="71"/>
      <c r="W426" s="71"/>
      <c r="X426" s="71"/>
      <c r="Y426" s="71"/>
      <c r="Z426" s="71"/>
      <c r="AA426" s="71"/>
      <c r="AB426" s="71"/>
      <c r="AC426" s="71"/>
      <c r="AD426" s="71"/>
      <c r="AE426" s="71"/>
      <c r="AF426" s="71"/>
      <c r="AG426" s="71"/>
      <c r="AH426" s="71"/>
      <c r="AI426" s="71"/>
      <c r="AJ426" s="71"/>
      <c r="AK426" s="71"/>
      <c r="AL426" s="71"/>
    </row>
    <row r="427" spans="1:38" s="66" customFormat="1" ht="12" customHeight="1" x14ac:dyDescent="0.3">
      <c r="A427" s="71"/>
      <c r="B427" s="71"/>
      <c r="C427" s="160" t="s">
        <v>576</v>
      </c>
      <c r="D427" s="92"/>
      <c r="E427" s="92"/>
      <c r="F427" s="167"/>
      <c r="G427" s="167"/>
      <c r="H427" s="64"/>
      <c r="I427" s="165"/>
      <c r="J427" s="165"/>
      <c r="K427" s="165"/>
      <c r="L427" s="64"/>
      <c r="M427" s="164"/>
      <c r="N427" s="191"/>
      <c r="O427" s="191"/>
      <c r="P427" s="64"/>
      <c r="Q427" s="92"/>
      <c r="R427" s="64"/>
      <c r="S427" s="92"/>
      <c r="T427" s="71"/>
      <c r="U427" s="71"/>
      <c r="V427" s="71"/>
      <c r="W427" s="71"/>
      <c r="X427" s="71"/>
      <c r="Y427" s="71"/>
      <c r="Z427" s="71"/>
      <c r="AA427" s="71"/>
      <c r="AB427" s="71"/>
      <c r="AC427" s="71"/>
      <c r="AD427" s="71"/>
      <c r="AE427" s="71"/>
      <c r="AF427" s="71"/>
      <c r="AG427" s="71"/>
      <c r="AH427" s="71"/>
      <c r="AI427" s="71"/>
      <c r="AJ427" s="71"/>
      <c r="AK427" s="71"/>
      <c r="AL427" s="71"/>
    </row>
    <row r="428" spans="1:38" s="66" customFormat="1" ht="12" customHeight="1" x14ac:dyDescent="0.3">
      <c r="A428" s="71"/>
      <c r="B428" s="71"/>
      <c r="C428" s="160" t="s">
        <v>577</v>
      </c>
      <c r="D428" s="92"/>
      <c r="E428" s="92"/>
      <c r="F428" s="167"/>
      <c r="G428" s="167"/>
      <c r="H428" s="64"/>
      <c r="I428" s="165"/>
      <c r="J428" s="165"/>
      <c r="K428" s="165"/>
      <c r="L428" s="64"/>
      <c r="M428" s="164"/>
      <c r="N428" s="191"/>
      <c r="O428" s="191"/>
      <c r="P428" s="64"/>
      <c r="Q428" s="92"/>
      <c r="R428" s="64"/>
      <c r="S428" s="92"/>
      <c r="T428" s="71"/>
      <c r="U428" s="71"/>
      <c r="V428" s="71"/>
      <c r="W428" s="71"/>
      <c r="X428" s="71"/>
      <c r="Y428" s="71"/>
      <c r="Z428" s="71"/>
      <c r="AA428" s="71"/>
      <c r="AB428" s="71"/>
      <c r="AC428" s="71"/>
      <c r="AD428" s="71"/>
      <c r="AE428" s="71"/>
      <c r="AF428" s="71"/>
      <c r="AG428" s="71"/>
      <c r="AH428" s="71"/>
      <c r="AI428" s="71"/>
      <c r="AJ428" s="71"/>
      <c r="AK428" s="71"/>
      <c r="AL428" s="71"/>
    </row>
    <row r="429" spans="1:38" s="66" customFormat="1" ht="12" customHeight="1" x14ac:dyDescent="0.3">
      <c r="A429" s="71"/>
      <c r="B429" s="71"/>
      <c r="C429" s="160" t="s">
        <v>578</v>
      </c>
      <c r="D429" s="92"/>
      <c r="E429" s="92"/>
      <c r="F429" s="167"/>
      <c r="G429" s="167"/>
      <c r="H429" s="64"/>
      <c r="I429" s="165"/>
      <c r="J429" s="165"/>
      <c r="K429" s="165"/>
      <c r="L429" s="64"/>
      <c r="M429" s="164"/>
      <c r="N429" s="191"/>
      <c r="O429" s="191"/>
      <c r="P429" s="64"/>
      <c r="Q429" s="92"/>
      <c r="R429" s="64"/>
      <c r="S429" s="92"/>
      <c r="T429" s="71"/>
      <c r="U429" s="71"/>
      <c r="V429" s="71"/>
      <c r="W429" s="71"/>
      <c r="X429" s="71"/>
      <c r="Y429" s="71"/>
      <c r="Z429" s="71"/>
      <c r="AA429" s="71"/>
      <c r="AB429" s="71"/>
      <c r="AC429" s="71"/>
      <c r="AD429" s="71"/>
      <c r="AE429" s="71"/>
      <c r="AF429" s="71"/>
      <c r="AG429" s="71"/>
      <c r="AH429" s="71"/>
      <c r="AI429" s="71"/>
      <c r="AJ429" s="71"/>
      <c r="AK429" s="71"/>
      <c r="AL429" s="71"/>
    </row>
    <row r="430" spans="1:38" s="66" customFormat="1" ht="12" customHeight="1" x14ac:dyDescent="0.3">
      <c r="A430" s="71"/>
      <c r="B430" s="71"/>
      <c r="C430" s="160" t="s">
        <v>579</v>
      </c>
      <c r="D430" s="92"/>
      <c r="E430" s="92"/>
      <c r="F430" s="167"/>
      <c r="G430" s="167"/>
      <c r="H430" s="64"/>
      <c r="I430" s="165"/>
      <c r="J430" s="165"/>
      <c r="K430" s="165"/>
      <c r="L430" s="64"/>
      <c r="M430" s="164"/>
      <c r="N430" s="191"/>
      <c r="O430" s="191"/>
      <c r="P430" s="64"/>
      <c r="Q430" s="92"/>
      <c r="R430" s="64"/>
      <c r="S430" s="92"/>
      <c r="T430" s="71"/>
      <c r="U430" s="71"/>
      <c r="V430" s="71"/>
      <c r="W430" s="71"/>
      <c r="X430" s="71"/>
      <c r="Y430" s="71"/>
      <c r="Z430" s="71"/>
      <c r="AA430" s="71"/>
      <c r="AB430" s="71"/>
      <c r="AC430" s="71"/>
      <c r="AD430" s="71"/>
      <c r="AE430" s="71"/>
      <c r="AF430" s="71"/>
      <c r="AG430" s="71"/>
      <c r="AH430" s="71"/>
      <c r="AI430" s="71"/>
      <c r="AJ430" s="71"/>
      <c r="AK430" s="71"/>
      <c r="AL430" s="71"/>
    </row>
    <row r="431" spans="1:38" s="66" customFormat="1" ht="12" customHeight="1" x14ac:dyDescent="0.3">
      <c r="A431" s="71"/>
      <c r="B431" s="71"/>
      <c r="C431" s="160" t="s">
        <v>580</v>
      </c>
      <c r="D431" s="92"/>
      <c r="E431" s="92"/>
      <c r="F431" s="167"/>
      <c r="G431" s="167"/>
      <c r="H431" s="64"/>
      <c r="I431" s="165"/>
      <c r="J431" s="165"/>
      <c r="K431" s="165"/>
      <c r="L431" s="64"/>
      <c r="M431" s="164"/>
      <c r="N431" s="191"/>
      <c r="O431" s="191"/>
      <c r="P431" s="64"/>
      <c r="Q431" s="92"/>
      <c r="R431" s="64"/>
      <c r="S431" s="92"/>
      <c r="T431" s="71"/>
      <c r="U431" s="71"/>
      <c r="V431" s="71"/>
      <c r="W431" s="71"/>
      <c r="X431" s="71"/>
      <c r="Y431" s="71"/>
      <c r="Z431" s="71"/>
      <c r="AA431" s="71"/>
      <c r="AB431" s="71"/>
      <c r="AC431" s="71"/>
      <c r="AD431" s="71"/>
      <c r="AE431" s="71"/>
      <c r="AF431" s="71"/>
      <c r="AG431" s="71"/>
      <c r="AH431" s="71"/>
      <c r="AI431" s="71"/>
      <c r="AJ431" s="71"/>
      <c r="AK431" s="71"/>
      <c r="AL431" s="71"/>
    </row>
    <row r="432" spans="1:38" s="66" customFormat="1" ht="12" customHeight="1" x14ac:dyDescent="0.3">
      <c r="A432" s="71"/>
      <c r="B432" s="71"/>
      <c r="C432" s="160" t="s">
        <v>581</v>
      </c>
      <c r="D432" s="92"/>
      <c r="E432" s="92"/>
      <c r="F432" s="167"/>
      <c r="G432" s="167"/>
      <c r="H432" s="64"/>
      <c r="I432" s="165"/>
      <c r="J432" s="165"/>
      <c r="K432" s="165"/>
      <c r="L432" s="64"/>
      <c r="M432" s="164"/>
      <c r="N432" s="191"/>
      <c r="O432" s="191"/>
      <c r="P432" s="64"/>
      <c r="Q432" s="92"/>
      <c r="R432" s="64"/>
      <c r="S432" s="92"/>
      <c r="T432" s="71"/>
      <c r="U432" s="71"/>
      <c r="V432" s="71"/>
      <c r="W432" s="71"/>
      <c r="X432" s="71"/>
      <c r="Y432" s="71"/>
      <c r="Z432" s="71"/>
      <c r="AA432" s="71"/>
      <c r="AB432" s="71"/>
      <c r="AC432" s="71"/>
      <c r="AD432" s="71"/>
      <c r="AE432" s="71"/>
      <c r="AF432" s="71"/>
      <c r="AG432" s="71"/>
      <c r="AH432" s="71"/>
      <c r="AI432" s="71"/>
      <c r="AJ432" s="71"/>
      <c r="AK432" s="71"/>
      <c r="AL432" s="71"/>
    </row>
    <row r="433" spans="1:38" s="66" customFormat="1" ht="12" customHeight="1" x14ac:dyDescent="0.3">
      <c r="A433" s="71"/>
      <c r="B433" s="71"/>
      <c r="C433" s="160" t="s">
        <v>11</v>
      </c>
      <c r="D433" s="92"/>
      <c r="E433" s="92"/>
      <c r="F433" s="167"/>
      <c r="G433" s="167"/>
      <c r="H433" s="64"/>
      <c r="I433" s="165"/>
      <c r="J433" s="165"/>
      <c r="K433" s="165"/>
      <c r="L433" s="64"/>
      <c r="M433" s="164"/>
      <c r="N433" s="191"/>
      <c r="O433" s="191"/>
      <c r="P433" s="64"/>
      <c r="Q433" s="92"/>
      <c r="R433" s="64"/>
      <c r="S433" s="92"/>
      <c r="T433" s="71"/>
      <c r="U433" s="71"/>
      <c r="V433" s="71"/>
      <c r="W433" s="71"/>
      <c r="X433" s="71"/>
      <c r="Y433" s="71"/>
      <c r="Z433" s="71"/>
      <c r="AA433" s="71"/>
      <c r="AB433" s="71"/>
      <c r="AC433" s="71"/>
      <c r="AD433" s="71"/>
      <c r="AE433" s="71"/>
      <c r="AF433" s="71"/>
      <c r="AG433" s="71"/>
      <c r="AH433" s="71"/>
      <c r="AI433" s="71"/>
      <c r="AJ433" s="71"/>
      <c r="AK433" s="71"/>
      <c r="AL433" s="71"/>
    </row>
    <row r="434" spans="1:38" s="66" customFormat="1" ht="12" customHeight="1" x14ac:dyDescent="0.3">
      <c r="A434" s="71"/>
      <c r="B434" s="71"/>
      <c r="C434" s="160" t="s">
        <v>11</v>
      </c>
      <c r="D434" s="92"/>
      <c r="E434" s="92"/>
      <c r="F434" s="167"/>
      <c r="G434" s="167"/>
      <c r="H434" s="64"/>
      <c r="I434" s="165"/>
      <c r="J434" s="165"/>
      <c r="K434" s="165"/>
      <c r="L434" s="64"/>
      <c r="M434" s="164"/>
      <c r="N434" s="191"/>
      <c r="O434" s="191"/>
      <c r="P434" s="64"/>
      <c r="Q434" s="92"/>
      <c r="R434" s="64"/>
      <c r="S434" s="92"/>
      <c r="T434" s="71"/>
      <c r="U434" s="71"/>
      <c r="V434" s="71"/>
      <c r="W434" s="71"/>
      <c r="X434" s="71"/>
      <c r="Y434" s="71"/>
      <c r="Z434" s="71"/>
      <c r="AA434" s="71"/>
      <c r="AB434" s="71"/>
      <c r="AC434" s="71"/>
      <c r="AD434" s="71"/>
      <c r="AE434" s="71"/>
      <c r="AF434" s="71"/>
      <c r="AG434" s="71"/>
      <c r="AH434" s="71"/>
      <c r="AI434" s="71"/>
      <c r="AJ434" s="71"/>
      <c r="AK434" s="71"/>
      <c r="AL434" s="71"/>
    </row>
    <row r="435" spans="1:38" s="66" customFormat="1" ht="12" customHeight="1" x14ac:dyDescent="0.3">
      <c r="A435" s="71"/>
      <c r="B435" s="71"/>
      <c r="C435" s="160" t="s">
        <v>11</v>
      </c>
      <c r="D435" s="92"/>
      <c r="E435" s="92"/>
      <c r="F435" s="167"/>
      <c r="G435" s="167"/>
      <c r="H435" s="64"/>
      <c r="I435" s="165"/>
      <c r="J435" s="165"/>
      <c r="K435" s="165"/>
      <c r="L435" s="64"/>
      <c r="M435" s="164"/>
      <c r="N435" s="191"/>
      <c r="O435" s="191"/>
      <c r="P435" s="64"/>
      <c r="Q435" s="92"/>
      <c r="R435" s="64"/>
      <c r="S435" s="92"/>
      <c r="T435" s="71"/>
      <c r="U435" s="71"/>
      <c r="V435" s="71"/>
      <c r="W435" s="71"/>
      <c r="X435" s="71"/>
      <c r="Y435" s="71"/>
      <c r="Z435" s="71"/>
      <c r="AA435" s="71"/>
      <c r="AB435" s="71"/>
      <c r="AC435" s="71"/>
      <c r="AD435" s="71"/>
      <c r="AE435" s="71"/>
      <c r="AF435" s="71"/>
      <c r="AG435" s="71"/>
      <c r="AH435" s="71"/>
      <c r="AI435" s="71"/>
      <c r="AJ435" s="71"/>
      <c r="AK435" s="71"/>
      <c r="AL435" s="71"/>
    </row>
    <row r="436" spans="1:38" s="66" customFormat="1" ht="12" customHeight="1" x14ac:dyDescent="0.3">
      <c r="A436" s="71"/>
      <c r="B436" s="71"/>
      <c r="C436" s="160" t="s">
        <v>11</v>
      </c>
      <c r="D436" s="92"/>
      <c r="E436" s="92"/>
      <c r="F436" s="167"/>
      <c r="G436" s="167"/>
      <c r="H436" s="64"/>
      <c r="I436" s="165"/>
      <c r="J436" s="165"/>
      <c r="K436" s="165"/>
      <c r="L436" s="64"/>
      <c r="M436" s="164"/>
      <c r="N436" s="191"/>
      <c r="O436" s="191"/>
      <c r="P436" s="64"/>
      <c r="Q436" s="92"/>
      <c r="R436" s="64"/>
      <c r="S436" s="92"/>
      <c r="T436" s="71"/>
      <c r="U436" s="71"/>
      <c r="V436" s="71"/>
      <c r="W436" s="71"/>
      <c r="X436" s="71"/>
      <c r="Y436" s="71"/>
      <c r="Z436" s="71"/>
      <c r="AA436" s="71"/>
      <c r="AB436" s="71"/>
      <c r="AC436" s="71"/>
      <c r="AD436" s="71"/>
      <c r="AE436" s="71"/>
      <c r="AF436" s="71"/>
      <c r="AG436" s="71"/>
      <c r="AH436" s="71"/>
      <c r="AI436" s="71"/>
      <c r="AJ436" s="71"/>
      <c r="AK436" s="71"/>
      <c r="AL436" s="71"/>
    </row>
    <row r="437" spans="1:38" s="66" customFormat="1" ht="12" customHeight="1" x14ac:dyDescent="0.3">
      <c r="A437" s="71"/>
      <c r="B437" s="71"/>
      <c r="C437" s="160" t="s">
        <v>11</v>
      </c>
      <c r="D437" s="92"/>
      <c r="E437" s="92"/>
      <c r="F437" s="167"/>
      <c r="G437" s="167"/>
      <c r="H437" s="64"/>
      <c r="I437" s="165"/>
      <c r="J437" s="165"/>
      <c r="K437" s="165"/>
      <c r="L437" s="64"/>
      <c r="M437" s="164"/>
      <c r="N437" s="191"/>
      <c r="O437" s="191"/>
      <c r="P437" s="64"/>
      <c r="Q437" s="92"/>
      <c r="R437" s="64"/>
      <c r="S437" s="92"/>
      <c r="T437" s="71"/>
      <c r="U437" s="71"/>
      <c r="V437" s="71"/>
      <c r="W437" s="71"/>
      <c r="X437" s="71"/>
      <c r="Y437" s="71"/>
      <c r="Z437" s="71"/>
      <c r="AA437" s="71"/>
      <c r="AB437" s="71"/>
      <c r="AC437" s="71"/>
      <c r="AD437" s="71"/>
      <c r="AE437" s="71"/>
      <c r="AF437" s="71"/>
      <c r="AG437" s="71"/>
      <c r="AH437" s="71"/>
      <c r="AI437" s="71"/>
      <c r="AJ437" s="71"/>
      <c r="AK437" s="71"/>
      <c r="AL437" s="71"/>
    </row>
    <row r="438" spans="1:38" s="66" customFormat="1" ht="12" customHeight="1" x14ac:dyDescent="0.3">
      <c r="A438" s="71"/>
      <c r="B438" s="71"/>
      <c r="C438" s="160" t="s">
        <v>11</v>
      </c>
      <c r="D438" s="92"/>
      <c r="E438" s="92"/>
      <c r="F438" s="167"/>
      <c r="G438" s="167"/>
      <c r="H438" s="64"/>
      <c r="I438" s="165"/>
      <c r="J438" s="165"/>
      <c r="K438" s="165"/>
      <c r="L438" s="64"/>
      <c r="M438" s="164"/>
      <c r="N438" s="191"/>
      <c r="O438" s="191"/>
      <c r="P438" s="64"/>
      <c r="Q438" s="92"/>
      <c r="R438" s="64"/>
      <c r="S438" s="92"/>
      <c r="T438" s="71"/>
      <c r="U438" s="71"/>
      <c r="V438" s="71"/>
      <c r="W438" s="71"/>
      <c r="X438" s="71"/>
      <c r="Y438" s="71"/>
      <c r="Z438" s="71"/>
      <c r="AA438" s="71"/>
      <c r="AB438" s="71"/>
      <c r="AC438" s="71"/>
      <c r="AD438" s="71"/>
      <c r="AE438" s="71"/>
      <c r="AF438" s="71"/>
      <c r="AG438" s="71"/>
      <c r="AH438" s="71"/>
      <c r="AI438" s="71"/>
      <c r="AJ438" s="71"/>
      <c r="AK438" s="71"/>
      <c r="AL438" s="71"/>
    </row>
    <row r="439" spans="1:38" s="66" customFormat="1" ht="12" customHeight="1" x14ac:dyDescent="0.3">
      <c r="A439" s="71"/>
      <c r="B439" s="71"/>
      <c r="C439" s="160" t="s">
        <v>11</v>
      </c>
      <c r="D439" s="92"/>
      <c r="E439" s="92"/>
      <c r="F439" s="167"/>
      <c r="G439" s="167"/>
      <c r="H439" s="64"/>
      <c r="I439" s="165"/>
      <c r="J439" s="165"/>
      <c r="K439" s="165"/>
      <c r="L439" s="64"/>
      <c r="M439" s="164"/>
      <c r="N439" s="191"/>
      <c r="O439" s="191"/>
      <c r="P439" s="64"/>
      <c r="Q439" s="92"/>
      <c r="R439" s="64"/>
      <c r="S439" s="92"/>
      <c r="T439" s="71"/>
      <c r="U439" s="71"/>
      <c r="V439" s="71"/>
      <c r="W439" s="71"/>
      <c r="X439" s="71"/>
      <c r="Y439" s="71"/>
      <c r="Z439" s="71"/>
      <c r="AA439" s="71"/>
      <c r="AB439" s="71"/>
      <c r="AC439" s="71"/>
      <c r="AD439" s="71"/>
      <c r="AE439" s="71"/>
      <c r="AF439" s="71"/>
      <c r="AG439" s="71"/>
      <c r="AH439" s="71"/>
      <c r="AI439" s="71"/>
      <c r="AJ439" s="71"/>
      <c r="AK439" s="71"/>
      <c r="AL439" s="71"/>
    </row>
    <row r="440" spans="1:38" s="66" customFormat="1" ht="12" customHeight="1" x14ac:dyDescent="0.3">
      <c r="A440" s="71"/>
      <c r="B440" s="71"/>
      <c r="C440" s="160" t="s">
        <v>11</v>
      </c>
      <c r="D440" s="92"/>
      <c r="E440" s="92"/>
      <c r="F440" s="167"/>
      <c r="G440" s="167"/>
      <c r="H440" s="64"/>
      <c r="I440" s="165"/>
      <c r="J440" s="165"/>
      <c r="K440" s="165"/>
      <c r="L440" s="64"/>
      <c r="M440" s="164"/>
      <c r="N440" s="191"/>
      <c r="O440" s="191"/>
      <c r="P440" s="64"/>
      <c r="Q440" s="92"/>
      <c r="R440" s="64"/>
      <c r="S440" s="92"/>
      <c r="T440" s="71"/>
      <c r="U440" s="71"/>
      <c r="V440" s="71"/>
      <c r="W440" s="71"/>
      <c r="X440" s="71"/>
      <c r="Y440" s="71"/>
      <c r="Z440" s="71"/>
      <c r="AA440" s="71"/>
      <c r="AB440" s="71"/>
      <c r="AC440" s="71"/>
      <c r="AD440" s="71"/>
      <c r="AE440" s="71"/>
      <c r="AF440" s="71"/>
      <c r="AG440" s="71"/>
      <c r="AH440" s="71"/>
      <c r="AI440" s="71"/>
      <c r="AJ440" s="71"/>
      <c r="AK440" s="71"/>
      <c r="AL440" s="71"/>
    </row>
    <row r="441" spans="1:38" s="66" customFormat="1" ht="12" customHeight="1" x14ac:dyDescent="0.3">
      <c r="A441" s="71"/>
      <c r="B441" s="71"/>
      <c r="C441" s="160" t="s">
        <v>11</v>
      </c>
      <c r="D441" s="92"/>
      <c r="E441" s="92"/>
      <c r="F441" s="167"/>
      <c r="G441" s="167"/>
      <c r="H441" s="64"/>
      <c r="I441" s="165"/>
      <c r="J441" s="165"/>
      <c r="K441" s="165"/>
      <c r="L441" s="64"/>
      <c r="M441" s="164"/>
      <c r="N441" s="191"/>
      <c r="O441" s="191"/>
      <c r="P441" s="64"/>
      <c r="Q441" s="92"/>
      <c r="R441" s="64"/>
      <c r="S441" s="92"/>
      <c r="T441" s="71"/>
      <c r="U441" s="71"/>
      <c r="V441" s="71"/>
      <c r="W441" s="71"/>
      <c r="X441" s="71"/>
      <c r="Y441" s="71"/>
      <c r="Z441" s="71"/>
      <c r="AA441" s="71"/>
      <c r="AB441" s="71"/>
      <c r="AC441" s="71"/>
      <c r="AD441" s="71"/>
      <c r="AE441" s="71"/>
      <c r="AF441" s="71"/>
      <c r="AG441" s="71"/>
      <c r="AH441" s="71"/>
      <c r="AI441" s="71"/>
      <c r="AJ441" s="71"/>
      <c r="AK441" s="71"/>
      <c r="AL441" s="71"/>
    </row>
    <row r="442" spans="1:38" s="66" customFormat="1" ht="12" customHeight="1" x14ac:dyDescent="0.3">
      <c r="A442" s="71"/>
      <c r="B442" s="71"/>
      <c r="C442" s="160" t="s">
        <v>11</v>
      </c>
      <c r="D442" s="92"/>
      <c r="E442" s="92"/>
      <c r="F442" s="167"/>
      <c r="G442" s="167"/>
      <c r="H442" s="64"/>
      <c r="I442" s="165"/>
      <c r="J442" s="165"/>
      <c r="K442" s="165"/>
      <c r="L442" s="64"/>
      <c r="M442" s="164"/>
      <c r="N442" s="191"/>
      <c r="O442" s="191"/>
      <c r="P442" s="64"/>
      <c r="Q442" s="92"/>
      <c r="R442" s="64"/>
      <c r="S442" s="92"/>
      <c r="T442" s="71"/>
      <c r="U442" s="71"/>
      <c r="V442" s="71"/>
      <c r="W442" s="71"/>
      <c r="X442" s="71"/>
      <c r="Y442" s="71"/>
      <c r="Z442" s="71"/>
      <c r="AA442" s="71"/>
      <c r="AB442" s="71"/>
      <c r="AC442" s="71"/>
      <c r="AD442" s="71"/>
      <c r="AE442" s="71"/>
      <c r="AF442" s="71"/>
      <c r="AG442" s="71"/>
      <c r="AH442" s="71"/>
      <c r="AI442" s="71"/>
      <c r="AJ442" s="71"/>
      <c r="AK442" s="71"/>
      <c r="AL442" s="71"/>
    </row>
    <row r="443" spans="1:38" s="66" customFormat="1" ht="12" customHeight="1" x14ac:dyDescent="0.3">
      <c r="A443" s="71"/>
      <c r="B443" s="71"/>
      <c r="C443" s="160" t="s">
        <v>11</v>
      </c>
      <c r="D443" s="92"/>
      <c r="E443" s="92"/>
      <c r="F443" s="167"/>
      <c r="G443" s="167"/>
      <c r="H443" s="64"/>
      <c r="I443" s="165"/>
      <c r="J443" s="165"/>
      <c r="K443" s="165"/>
      <c r="L443" s="64"/>
      <c r="M443" s="164"/>
      <c r="N443" s="191"/>
      <c r="O443" s="191"/>
      <c r="P443" s="64"/>
      <c r="Q443" s="92"/>
      <c r="R443" s="64"/>
      <c r="S443" s="92"/>
      <c r="T443" s="71"/>
      <c r="U443" s="71"/>
      <c r="V443" s="71"/>
      <c r="W443" s="71"/>
      <c r="X443" s="71"/>
      <c r="Y443" s="71"/>
      <c r="Z443" s="71"/>
      <c r="AA443" s="71"/>
      <c r="AB443" s="71"/>
      <c r="AC443" s="71"/>
      <c r="AD443" s="71"/>
      <c r="AE443" s="71"/>
      <c r="AF443" s="71"/>
      <c r="AG443" s="71"/>
      <c r="AH443" s="71"/>
      <c r="AI443" s="71"/>
      <c r="AJ443" s="71"/>
      <c r="AK443" s="71"/>
      <c r="AL443" s="71"/>
    </row>
    <row r="444" spans="1:38" s="66" customFormat="1" ht="12" customHeight="1" x14ac:dyDescent="0.3">
      <c r="A444" s="71"/>
      <c r="B444" s="71"/>
      <c r="C444" s="160" t="s">
        <v>11</v>
      </c>
      <c r="D444" s="92"/>
      <c r="E444" s="92"/>
      <c r="F444" s="167"/>
      <c r="G444" s="167"/>
      <c r="H444" s="64"/>
      <c r="I444" s="165"/>
      <c r="J444" s="165"/>
      <c r="K444" s="165"/>
      <c r="L444" s="64"/>
      <c r="M444" s="164"/>
      <c r="N444" s="191"/>
      <c r="O444" s="191"/>
      <c r="P444" s="64"/>
      <c r="Q444" s="92"/>
      <c r="R444" s="64"/>
      <c r="S444" s="92"/>
      <c r="T444" s="71"/>
      <c r="U444" s="71"/>
      <c r="V444" s="71"/>
      <c r="W444" s="71"/>
      <c r="X444" s="71"/>
      <c r="Y444" s="71"/>
      <c r="Z444" s="71"/>
      <c r="AA444" s="71"/>
      <c r="AB444" s="71"/>
      <c r="AC444" s="71"/>
      <c r="AD444" s="71"/>
      <c r="AE444" s="71"/>
      <c r="AF444" s="71"/>
      <c r="AG444" s="71"/>
      <c r="AH444" s="71"/>
      <c r="AI444" s="71"/>
      <c r="AJ444" s="71"/>
      <c r="AK444" s="71"/>
      <c r="AL444" s="71"/>
    </row>
    <row r="445" spans="1:38" s="66" customFormat="1" ht="12" customHeight="1" x14ac:dyDescent="0.3">
      <c r="A445" s="71"/>
      <c r="B445" s="71"/>
      <c r="C445" s="160" t="s">
        <v>11</v>
      </c>
      <c r="D445" s="92"/>
      <c r="E445" s="92"/>
      <c r="F445" s="167"/>
      <c r="G445" s="167"/>
      <c r="H445" s="64"/>
      <c r="I445" s="165"/>
      <c r="J445" s="165"/>
      <c r="K445" s="165"/>
      <c r="L445" s="64"/>
      <c r="M445" s="164"/>
      <c r="N445" s="191"/>
      <c r="O445" s="191"/>
      <c r="P445" s="64"/>
      <c r="Q445" s="92"/>
      <c r="R445" s="64"/>
      <c r="S445" s="92"/>
      <c r="T445" s="71"/>
      <c r="U445" s="71"/>
      <c r="V445" s="71"/>
      <c r="W445" s="71"/>
      <c r="X445" s="71"/>
      <c r="Y445" s="71"/>
      <c r="Z445" s="71"/>
      <c r="AA445" s="71"/>
      <c r="AB445" s="71"/>
      <c r="AC445" s="71"/>
      <c r="AD445" s="71"/>
      <c r="AE445" s="71"/>
      <c r="AF445" s="71"/>
      <c r="AG445" s="71"/>
      <c r="AH445" s="71"/>
      <c r="AI445" s="71"/>
      <c r="AJ445" s="71"/>
      <c r="AK445" s="71"/>
      <c r="AL445" s="71"/>
    </row>
    <row r="446" spans="1:38" s="66" customFormat="1" ht="12" customHeight="1" x14ac:dyDescent="0.3">
      <c r="A446" s="71"/>
      <c r="B446" s="71"/>
      <c r="C446" s="160" t="s">
        <v>11</v>
      </c>
      <c r="D446" s="92"/>
      <c r="E446" s="92"/>
      <c r="F446" s="167"/>
      <c r="G446" s="167"/>
      <c r="H446" s="64"/>
      <c r="I446" s="165"/>
      <c r="J446" s="165"/>
      <c r="K446" s="165"/>
      <c r="L446" s="64"/>
      <c r="M446" s="164"/>
      <c r="N446" s="191"/>
      <c r="O446" s="191"/>
      <c r="P446" s="64"/>
      <c r="Q446" s="92"/>
      <c r="R446" s="64"/>
      <c r="S446" s="92"/>
      <c r="T446" s="71"/>
      <c r="U446" s="71"/>
      <c r="V446" s="71"/>
      <c r="W446" s="71"/>
      <c r="X446" s="71"/>
      <c r="Y446" s="71"/>
      <c r="Z446" s="71"/>
      <c r="AA446" s="71"/>
      <c r="AB446" s="71"/>
      <c r="AC446" s="71"/>
      <c r="AD446" s="71"/>
      <c r="AE446" s="71"/>
      <c r="AF446" s="71"/>
      <c r="AG446" s="71"/>
      <c r="AH446" s="71"/>
      <c r="AI446" s="71"/>
      <c r="AJ446" s="71"/>
      <c r="AK446" s="71"/>
      <c r="AL446" s="71"/>
    </row>
    <row r="447" spans="1:38" s="66" customFormat="1" ht="12" customHeight="1" x14ac:dyDescent="0.3">
      <c r="A447" s="71"/>
      <c r="B447" s="71"/>
      <c r="C447" s="160" t="s">
        <v>11</v>
      </c>
      <c r="D447" s="92"/>
      <c r="E447" s="92"/>
      <c r="F447" s="167"/>
      <c r="G447" s="167"/>
      <c r="H447" s="64"/>
      <c r="I447" s="165"/>
      <c r="J447" s="165"/>
      <c r="K447" s="165"/>
      <c r="L447" s="64"/>
      <c r="M447" s="164"/>
      <c r="N447" s="191"/>
      <c r="O447" s="191"/>
      <c r="P447" s="64"/>
      <c r="Q447" s="92"/>
      <c r="R447" s="64"/>
      <c r="S447" s="92"/>
      <c r="T447" s="71"/>
      <c r="U447" s="71"/>
      <c r="V447" s="71"/>
      <c r="W447" s="71"/>
      <c r="X447" s="71"/>
      <c r="Y447" s="71"/>
      <c r="Z447" s="71"/>
      <c r="AA447" s="71"/>
      <c r="AB447" s="71"/>
      <c r="AC447" s="71"/>
      <c r="AD447" s="71"/>
      <c r="AE447" s="71"/>
      <c r="AF447" s="71"/>
      <c r="AG447" s="71"/>
      <c r="AH447" s="71"/>
      <c r="AI447" s="71"/>
      <c r="AJ447" s="71"/>
      <c r="AK447" s="71"/>
      <c r="AL447" s="71"/>
    </row>
    <row r="448" spans="1:38" s="66" customFormat="1" ht="12" customHeight="1" x14ac:dyDescent="0.3">
      <c r="A448" s="71"/>
      <c r="B448" s="71"/>
      <c r="C448" s="160" t="s">
        <v>11</v>
      </c>
      <c r="D448" s="92"/>
      <c r="E448" s="92"/>
      <c r="F448" s="167"/>
      <c r="G448" s="167"/>
      <c r="H448" s="64"/>
      <c r="I448" s="165"/>
      <c r="J448" s="165"/>
      <c r="K448" s="165"/>
      <c r="L448" s="64"/>
      <c r="M448" s="164"/>
      <c r="N448" s="191"/>
      <c r="O448" s="191"/>
      <c r="P448" s="64"/>
      <c r="Q448" s="92"/>
      <c r="R448" s="64"/>
      <c r="S448" s="92"/>
      <c r="T448" s="71"/>
      <c r="U448" s="71"/>
      <c r="V448" s="71"/>
      <c r="W448" s="71"/>
      <c r="X448" s="71"/>
      <c r="Y448" s="71"/>
      <c r="Z448" s="71"/>
      <c r="AA448" s="71"/>
      <c r="AB448" s="71"/>
      <c r="AC448" s="71"/>
      <c r="AD448" s="71"/>
      <c r="AE448" s="71"/>
      <c r="AF448" s="71"/>
      <c r="AG448" s="71"/>
      <c r="AH448" s="71"/>
      <c r="AI448" s="71"/>
      <c r="AJ448" s="71"/>
      <c r="AK448" s="71"/>
      <c r="AL448" s="71"/>
    </row>
    <row r="449" spans="1:38" s="66" customFormat="1" ht="12" customHeight="1" x14ac:dyDescent="0.3">
      <c r="A449" s="71"/>
      <c r="B449" s="71"/>
      <c r="C449" s="160" t="s">
        <v>11</v>
      </c>
      <c r="D449" s="92"/>
      <c r="E449" s="92"/>
      <c r="F449" s="167"/>
      <c r="G449" s="167"/>
      <c r="H449" s="64"/>
      <c r="I449" s="165"/>
      <c r="J449" s="165"/>
      <c r="K449" s="165"/>
      <c r="L449" s="64"/>
      <c r="M449" s="164"/>
      <c r="N449" s="191"/>
      <c r="O449" s="191"/>
      <c r="P449" s="64"/>
      <c r="Q449" s="92"/>
      <c r="R449" s="64"/>
      <c r="S449" s="92"/>
      <c r="T449" s="71"/>
      <c r="U449" s="71"/>
      <c r="V449" s="71"/>
      <c r="W449" s="71"/>
      <c r="X449" s="71"/>
      <c r="Y449" s="71"/>
      <c r="Z449" s="71"/>
      <c r="AA449" s="71"/>
      <c r="AB449" s="71"/>
      <c r="AC449" s="71"/>
      <c r="AD449" s="71"/>
      <c r="AE449" s="71"/>
      <c r="AF449" s="71"/>
      <c r="AG449" s="71"/>
      <c r="AH449" s="71"/>
      <c r="AI449" s="71"/>
      <c r="AJ449" s="71"/>
      <c r="AK449" s="71"/>
      <c r="AL449" s="71"/>
    </row>
    <row r="450" spans="1:38" s="66" customFormat="1" ht="12" customHeight="1" x14ac:dyDescent="0.3">
      <c r="A450" s="71"/>
      <c r="B450" s="71"/>
      <c r="C450" s="160" t="s">
        <v>11</v>
      </c>
      <c r="D450" s="92"/>
      <c r="E450" s="92"/>
      <c r="F450" s="167"/>
      <c r="G450" s="167"/>
      <c r="H450" s="64"/>
      <c r="I450" s="165"/>
      <c r="J450" s="165"/>
      <c r="K450" s="165"/>
      <c r="L450" s="64"/>
      <c r="M450" s="164"/>
      <c r="N450" s="191"/>
      <c r="O450" s="191"/>
      <c r="P450" s="64"/>
      <c r="Q450" s="92"/>
      <c r="R450" s="64"/>
      <c r="S450" s="92"/>
      <c r="T450" s="71"/>
      <c r="U450" s="71"/>
      <c r="V450" s="71"/>
      <c r="W450" s="71"/>
      <c r="X450" s="71"/>
      <c r="Y450" s="71"/>
      <c r="Z450" s="71"/>
      <c r="AA450" s="71"/>
      <c r="AB450" s="71"/>
      <c r="AC450" s="71"/>
      <c r="AD450" s="71"/>
      <c r="AE450" s="71"/>
      <c r="AF450" s="71"/>
      <c r="AG450" s="71"/>
      <c r="AH450" s="71"/>
      <c r="AI450" s="71"/>
      <c r="AJ450" s="71"/>
      <c r="AK450" s="71"/>
      <c r="AL450" s="71"/>
    </row>
    <row r="451" spans="1:38" s="66" customFormat="1" ht="12" customHeight="1" x14ac:dyDescent="0.3">
      <c r="A451" s="71"/>
      <c r="B451" s="71"/>
      <c r="C451" s="160" t="s">
        <v>11</v>
      </c>
      <c r="D451" s="92"/>
      <c r="E451" s="92"/>
      <c r="F451" s="167"/>
      <c r="G451" s="167"/>
      <c r="H451" s="64"/>
      <c r="I451" s="165"/>
      <c r="J451" s="165"/>
      <c r="K451" s="165"/>
      <c r="L451" s="64"/>
      <c r="M451" s="164"/>
      <c r="N451" s="191"/>
      <c r="O451" s="191"/>
      <c r="P451" s="64"/>
      <c r="Q451" s="92"/>
      <c r="R451" s="64"/>
      <c r="S451" s="92"/>
      <c r="T451" s="71"/>
      <c r="U451" s="71"/>
      <c r="V451" s="71"/>
      <c r="W451" s="71"/>
      <c r="X451" s="71"/>
      <c r="Y451" s="71"/>
      <c r="Z451" s="71"/>
      <c r="AA451" s="71"/>
      <c r="AB451" s="71"/>
      <c r="AC451" s="71"/>
      <c r="AD451" s="71"/>
      <c r="AE451" s="71"/>
      <c r="AF451" s="71"/>
      <c r="AG451" s="71"/>
      <c r="AH451" s="71"/>
      <c r="AI451" s="71"/>
      <c r="AJ451" s="71"/>
      <c r="AK451" s="71"/>
      <c r="AL451" s="71"/>
    </row>
    <row r="452" spans="1:38" s="66" customFormat="1" ht="12" customHeight="1" x14ac:dyDescent="0.3">
      <c r="A452" s="71"/>
      <c r="B452" s="71"/>
      <c r="C452" s="160" t="s">
        <v>11</v>
      </c>
      <c r="D452" s="92"/>
      <c r="E452" s="92"/>
      <c r="F452" s="167"/>
      <c r="G452" s="167"/>
      <c r="H452" s="64"/>
      <c r="I452" s="165"/>
      <c r="J452" s="165"/>
      <c r="K452" s="165"/>
      <c r="L452" s="64"/>
      <c r="M452" s="164"/>
      <c r="N452" s="191"/>
      <c r="O452" s="191"/>
      <c r="P452" s="64"/>
      <c r="Q452" s="92"/>
      <c r="R452" s="64"/>
      <c r="S452" s="92"/>
      <c r="T452" s="71"/>
      <c r="U452" s="71"/>
      <c r="V452" s="71"/>
      <c r="W452" s="71"/>
      <c r="X452" s="71"/>
      <c r="Y452" s="71"/>
      <c r="Z452" s="71"/>
      <c r="AA452" s="71"/>
      <c r="AB452" s="71"/>
      <c r="AC452" s="71"/>
      <c r="AD452" s="71"/>
      <c r="AE452" s="71"/>
      <c r="AF452" s="71"/>
      <c r="AG452" s="71"/>
      <c r="AH452" s="71"/>
      <c r="AI452" s="71"/>
      <c r="AJ452" s="71"/>
      <c r="AK452" s="71"/>
      <c r="AL452" s="71"/>
    </row>
    <row r="453" spans="1:38" s="66" customFormat="1" ht="12" customHeight="1" x14ac:dyDescent="0.3">
      <c r="A453" s="71"/>
      <c r="B453" s="71"/>
      <c r="C453" s="71"/>
      <c r="D453" s="71"/>
      <c r="E453" s="71"/>
      <c r="F453" s="71"/>
      <c r="G453" s="71"/>
      <c r="H453" s="71"/>
      <c r="I453" s="71"/>
      <c r="J453" s="71"/>
      <c r="K453" s="71"/>
      <c r="L453" s="71"/>
      <c r="M453" s="71"/>
      <c r="N453" s="71"/>
      <c r="O453" s="71"/>
      <c r="P453" s="71"/>
      <c r="Q453" s="71"/>
      <c r="R453" s="71"/>
      <c r="S453" s="71"/>
      <c r="T453" s="71"/>
      <c r="U453" s="71"/>
      <c r="V453" s="71"/>
      <c r="W453" s="71"/>
      <c r="X453" s="71"/>
      <c r="Y453" s="71"/>
      <c r="Z453" s="71"/>
      <c r="AA453" s="71"/>
      <c r="AB453" s="71"/>
      <c r="AC453" s="71"/>
      <c r="AD453" s="71"/>
      <c r="AE453" s="71"/>
      <c r="AF453" s="71"/>
      <c r="AG453" s="71"/>
      <c r="AH453" s="71"/>
      <c r="AI453" s="71"/>
      <c r="AJ453" s="71"/>
      <c r="AK453" s="71"/>
      <c r="AL453" s="71"/>
    </row>
    <row r="454" spans="1:38" s="66" customFormat="1" ht="12" customHeight="1" x14ac:dyDescent="0.3">
      <c r="A454" s="71"/>
      <c r="B454" s="47" t="s">
        <v>787</v>
      </c>
      <c r="C454" s="70"/>
      <c r="D454" s="70"/>
      <c r="E454" s="70"/>
      <c r="F454" s="70"/>
      <c r="G454" s="70"/>
      <c r="H454" s="70"/>
      <c r="I454" s="70"/>
      <c r="J454" s="70"/>
      <c r="K454" s="70"/>
      <c r="L454" s="70"/>
      <c r="M454" s="70"/>
      <c r="N454" s="70"/>
      <c r="O454" s="70"/>
      <c r="P454" s="70"/>
      <c r="Q454" s="70"/>
      <c r="R454" s="70"/>
      <c r="S454" s="70"/>
      <c r="T454" s="70"/>
      <c r="U454" s="70"/>
      <c r="V454" s="70"/>
      <c r="W454" s="70"/>
      <c r="X454" s="70"/>
      <c r="Y454" s="70"/>
      <c r="Z454" s="70"/>
      <c r="AA454" s="70"/>
      <c r="AB454" s="70"/>
      <c r="AC454" s="70"/>
      <c r="AD454" s="70"/>
      <c r="AE454" s="70"/>
      <c r="AF454" s="70"/>
      <c r="AG454" s="70"/>
      <c r="AH454" s="70"/>
      <c r="AI454" s="70"/>
      <c r="AJ454" s="70"/>
      <c r="AK454" s="70"/>
      <c r="AL454" s="70"/>
    </row>
    <row r="455" spans="1:38" s="66" customFormat="1" ht="12" customHeight="1" x14ac:dyDescent="0.3">
      <c r="A455" s="71"/>
      <c r="B455" s="71"/>
      <c r="C455" s="71"/>
      <c r="D455" s="71"/>
      <c r="E455" s="71"/>
      <c r="F455" s="71"/>
      <c r="G455" s="71"/>
      <c r="H455" s="71"/>
      <c r="I455" s="71"/>
      <c r="J455" s="71"/>
      <c r="K455" s="71"/>
      <c r="L455" s="71"/>
      <c r="M455" s="71"/>
      <c r="N455" s="71"/>
      <c r="O455" s="71"/>
      <c r="P455" s="71"/>
      <c r="Q455" s="71"/>
      <c r="R455" s="71"/>
      <c r="S455" s="71"/>
      <c r="T455" s="71"/>
      <c r="U455" s="71"/>
      <c r="V455" s="71"/>
      <c r="W455" s="71"/>
      <c r="X455" s="71"/>
      <c r="Y455" s="71"/>
      <c r="Z455" s="71"/>
      <c r="AA455" s="71"/>
      <c r="AB455" s="71"/>
      <c r="AC455" s="71"/>
      <c r="AD455" s="71"/>
      <c r="AE455" s="71"/>
      <c r="AF455" s="71"/>
      <c r="AG455" s="71"/>
      <c r="AH455" s="71"/>
      <c r="AI455" s="71"/>
      <c r="AJ455" s="71"/>
      <c r="AK455" s="71"/>
      <c r="AL455" s="71"/>
    </row>
    <row r="456" spans="1:38" s="66" customFormat="1" ht="18" customHeight="1" x14ac:dyDescent="0.3">
      <c r="A456" s="71"/>
      <c r="B456" s="71"/>
      <c r="C456" s="160" t="s">
        <v>788</v>
      </c>
      <c r="D456" s="160" t="s">
        <v>904</v>
      </c>
      <c r="E456" s="160" t="s">
        <v>818</v>
      </c>
      <c r="F456" s="160" t="s">
        <v>418</v>
      </c>
      <c r="G456" s="160" t="s">
        <v>84</v>
      </c>
      <c r="H456" s="160" t="s">
        <v>85</v>
      </c>
      <c r="I456" s="160" t="s">
        <v>86</v>
      </c>
      <c r="J456" s="160" t="s">
        <v>88</v>
      </c>
      <c r="K456" s="160" t="s">
        <v>89</v>
      </c>
      <c r="L456" s="160" t="s">
        <v>872</v>
      </c>
      <c r="N456" s="71"/>
      <c r="O456" s="71"/>
      <c r="P456" s="71"/>
      <c r="Q456" s="71"/>
      <c r="R456" s="71"/>
      <c r="S456" s="71"/>
      <c r="T456" s="71"/>
      <c r="U456" s="71"/>
      <c r="V456" s="71"/>
      <c r="W456" s="71"/>
      <c r="X456" s="71"/>
      <c r="Y456" s="71"/>
      <c r="Z456" s="71"/>
      <c r="AA456" s="71"/>
      <c r="AB456" s="71"/>
      <c r="AC456" s="71"/>
      <c r="AD456" s="71"/>
      <c r="AE456" s="71"/>
      <c r="AF456" s="71"/>
      <c r="AG456" s="71"/>
    </row>
    <row r="457" spans="1:38" s="66" customFormat="1" ht="12" customHeight="1" x14ac:dyDescent="0.3">
      <c r="A457" s="71"/>
      <c r="B457" s="71"/>
      <c r="C457" s="160" t="s">
        <v>789</v>
      </c>
      <c r="D457" s="92"/>
      <c r="E457" s="92"/>
      <c r="F457" s="92"/>
      <c r="G457" s="166"/>
      <c r="H457" s="166"/>
      <c r="I457" s="92"/>
      <c r="J457" s="168"/>
      <c r="K457" s="92"/>
      <c r="L457" s="169"/>
      <c r="N457" s="71"/>
      <c r="O457" s="71"/>
      <c r="P457" s="71"/>
      <c r="Q457" s="71"/>
      <c r="R457" s="71"/>
      <c r="S457" s="71"/>
      <c r="T457" s="71"/>
      <c r="U457" s="71"/>
      <c r="V457" s="71"/>
      <c r="W457" s="71"/>
      <c r="X457" s="71"/>
      <c r="Y457" s="71"/>
      <c r="Z457" s="71"/>
      <c r="AA457" s="71"/>
      <c r="AB457" s="71"/>
      <c r="AC457" s="71"/>
      <c r="AD457" s="71"/>
      <c r="AE457" s="71"/>
      <c r="AF457" s="71"/>
      <c r="AG457" s="71"/>
    </row>
    <row r="458" spans="1:38" s="66" customFormat="1" ht="12" customHeight="1" x14ac:dyDescent="0.3">
      <c r="A458" s="71"/>
      <c r="B458" s="71"/>
      <c r="C458" s="160" t="s">
        <v>790</v>
      </c>
      <c r="D458" s="92"/>
      <c r="E458" s="92"/>
      <c r="F458" s="92"/>
      <c r="G458" s="167"/>
      <c r="H458" s="167"/>
      <c r="I458" s="64"/>
      <c r="J458" s="165"/>
      <c r="K458" s="64"/>
      <c r="L458" s="164"/>
      <c r="N458" s="71"/>
      <c r="O458" s="71"/>
      <c r="P458" s="71"/>
      <c r="Q458" s="71"/>
      <c r="R458" s="71"/>
      <c r="S458" s="71"/>
      <c r="T458" s="71"/>
      <c r="U458" s="71"/>
      <c r="V458" s="71"/>
      <c r="W458" s="71"/>
      <c r="X458" s="71"/>
      <c r="Y458" s="71"/>
      <c r="Z458" s="71"/>
      <c r="AA458" s="71"/>
      <c r="AB458" s="71"/>
      <c r="AC458" s="71"/>
      <c r="AD458" s="71"/>
      <c r="AE458" s="71"/>
      <c r="AF458" s="71"/>
      <c r="AG458" s="71"/>
    </row>
    <row r="459" spans="1:38" s="66" customFormat="1" ht="12" customHeight="1" x14ac:dyDescent="0.3">
      <c r="A459" s="71"/>
      <c r="B459" s="71"/>
      <c r="C459" s="160" t="s">
        <v>791</v>
      </c>
      <c r="D459" s="92"/>
      <c r="E459" s="92"/>
      <c r="F459" s="92"/>
      <c r="G459" s="167"/>
      <c r="H459" s="167"/>
      <c r="I459" s="64"/>
      <c r="J459" s="165"/>
      <c r="K459" s="64"/>
      <c r="L459" s="164"/>
      <c r="N459" s="71"/>
      <c r="O459" s="71"/>
      <c r="P459" s="71"/>
      <c r="Q459" s="71"/>
      <c r="R459" s="71"/>
      <c r="S459" s="71"/>
      <c r="T459" s="71"/>
      <c r="U459" s="71"/>
      <c r="V459" s="71"/>
      <c r="W459" s="71"/>
      <c r="X459" s="71"/>
      <c r="Y459" s="71"/>
      <c r="Z459" s="71"/>
      <c r="AA459" s="71"/>
      <c r="AB459" s="71"/>
      <c r="AC459" s="71"/>
      <c r="AD459" s="71"/>
      <c r="AE459" s="71"/>
      <c r="AF459" s="71"/>
      <c r="AG459" s="71"/>
    </row>
    <row r="460" spans="1:38" s="66" customFormat="1" ht="12" customHeight="1" x14ac:dyDescent="0.3">
      <c r="A460" s="71"/>
      <c r="B460" s="71"/>
      <c r="C460" s="160" t="s">
        <v>792</v>
      </c>
      <c r="D460" s="92"/>
      <c r="E460" s="92"/>
      <c r="F460" s="92"/>
      <c r="G460" s="167"/>
      <c r="H460" s="167"/>
      <c r="I460" s="64"/>
      <c r="J460" s="165"/>
      <c r="K460" s="64"/>
      <c r="L460" s="164"/>
      <c r="N460" s="71"/>
      <c r="O460" s="71"/>
      <c r="P460" s="71"/>
      <c r="Q460" s="71"/>
      <c r="R460" s="71"/>
      <c r="S460" s="71"/>
      <c r="T460" s="71"/>
      <c r="U460" s="71"/>
      <c r="V460" s="71"/>
      <c r="W460" s="71"/>
      <c r="X460" s="71"/>
      <c r="Y460" s="71"/>
      <c r="Z460" s="71"/>
      <c r="AA460" s="71"/>
      <c r="AB460" s="71"/>
      <c r="AC460" s="71"/>
      <c r="AD460" s="71"/>
      <c r="AE460" s="71"/>
      <c r="AF460" s="71"/>
      <c r="AG460" s="71"/>
    </row>
    <row r="461" spans="1:38" s="66" customFormat="1" ht="12" customHeight="1" x14ac:dyDescent="0.3">
      <c r="A461" s="71"/>
      <c r="B461" s="71"/>
      <c r="C461" s="160" t="s">
        <v>793</v>
      </c>
      <c r="D461" s="92"/>
      <c r="E461" s="92"/>
      <c r="F461" s="92"/>
      <c r="G461" s="167"/>
      <c r="H461" s="167"/>
      <c r="I461" s="64"/>
      <c r="J461" s="165"/>
      <c r="K461" s="64"/>
      <c r="L461" s="164"/>
      <c r="N461" s="71"/>
      <c r="O461" s="71"/>
      <c r="P461" s="71"/>
      <c r="Q461" s="71"/>
      <c r="R461" s="71"/>
      <c r="S461" s="71"/>
      <c r="T461" s="71"/>
      <c r="U461" s="71"/>
      <c r="V461" s="71"/>
      <c r="W461" s="71"/>
      <c r="X461" s="71"/>
      <c r="Y461" s="71"/>
      <c r="Z461" s="71"/>
      <c r="AA461" s="71"/>
      <c r="AB461" s="71"/>
      <c r="AC461" s="71"/>
      <c r="AD461" s="71"/>
      <c r="AE461" s="71"/>
      <c r="AF461" s="71"/>
      <c r="AG461" s="71"/>
    </row>
    <row r="462" spans="1:38" s="66" customFormat="1" ht="12" customHeight="1" x14ac:dyDescent="0.3">
      <c r="A462" s="71"/>
      <c r="B462" s="71"/>
      <c r="C462" s="160" t="s">
        <v>794</v>
      </c>
      <c r="D462" s="92"/>
      <c r="E462" s="92"/>
      <c r="F462" s="92"/>
      <c r="G462" s="167"/>
      <c r="H462" s="167"/>
      <c r="I462" s="64"/>
      <c r="J462" s="165"/>
      <c r="K462" s="64"/>
      <c r="L462" s="164"/>
      <c r="N462" s="71"/>
      <c r="O462" s="71"/>
      <c r="P462" s="71"/>
      <c r="Q462" s="71"/>
      <c r="R462" s="71"/>
      <c r="S462" s="71"/>
      <c r="T462" s="71"/>
      <c r="U462" s="71"/>
      <c r="V462" s="71"/>
      <c r="W462" s="71"/>
      <c r="X462" s="71"/>
      <c r="Y462" s="71"/>
      <c r="Z462" s="71"/>
      <c r="AA462" s="71"/>
      <c r="AB462" s="71"/>
      <c r="AC462" s="71"/>
      <c r="AD462" s="71"/>
      <c r="AE462" s="71"/>
      <c r="AF462" s="71"/>
      <c r="AG462" s="71"/>
    </row>
    <row r="463" spans="1:38" s="66" customFormat="1" ht="12" customHeight="1" x14ac:dyDescent="0.3">
      <c r="A463" s="71"/>
      <c r="B463" s="71"/>
      <c r="C463" s="160" t="s">
        <v>795</v>
      </c>
      <c r="D463" s="92"/>
      <c r="E463" s="92"/>
      <c r="F463" s="92"/>
      <c r="G463" s="167"/>
      <c r="H463" s="167"/>
      <c r="I463" s="64"/>
      <c r="J463" s="165"/>
      <c r="K463" s="64"/>
      <c r="L463" s="164"/>
      <c r="N463" s="71"/>
      <c r="O463" s="71"/>
      <c r="P463" s="71"/>
      <c r="Q463" s="71"/>
      <c r="R463" s="71"/>
      <c r="S463" s="71"/>
      <c r="T463" s="71"/>
      <c r="U463" s="71"/>
      <c r="V463" s="71"/>
      <c r="W463" s="71"/>
      <c r="X463" s="71"/>
      <c r="Y463" s="71"/>
      <c r="Z463" s="71"/>
      <c r="AA463" s="71"/>
      <c r="AB463" s="71"/>
      <c r="AC463" s="71"/>
      <c r="AD463" s="71"/>
      <c r="AE463" s="71"/>
      <c r="AF463" s="71"/>
      <c r="AG463" s="71"/>
    </row>
    <row r="464" spans="1:38" s="66" customFormat="1" ht="12" customHeight="1" x14ac:dyDescent="0.3">
      <c r="A464" s="71"/>
      <c r="B464" s="71"/>
      <c r="C464" s="160" t="s">
        <v>796</v>
      </c>
      <c r="D464" s="92"/>
      <c r="E464" s="92"/>
      <c r="F464" s="92"/>
      <c r="G464" s="167"/>
      <c r="H464" s="167"/>
      <c r="I464" s="64"/>
      <c r="J464" s="165"/>
      <c r="K464" s="64"/>
      <c r="L464" s="164"/>
      <c r="N464" s="71"/>
      <c r="O464" s="71"/>
      <c r="P464" s="71"/>
      <c r="Q464" s="71"/>
      <c r="R464" s="71"/>
      <c r="S464" s="71"/>
      <c r="T464" s="71"/>
      <c r="U464" s="71"/>
      <c r="V464" s="71"/>
      <c r="W464" s="71"/>
      <c r="X464" s="71"/>
      <c r="Y464" s="71"/>
      <c r="Z464" s="71"/>
      <c r="AA464" s="71"/>
      <c r="AB464" s="71"/>
      <c r="AC464" s="71"/>
      <c r="AD464" s="71"/>
      <c r="AE464" s="71"/>
      <c r="AF464" s="71"/>
      <c r="AG464" s="71"/>
    </row>
    <row r="465" spans="1:38" s="66" customFormat="1" ht="12" customHeight="1" x14ac:dyDescent="0.3">
      <c r="A465" s="71"/>
      <c r="B465" s="71"/>
      <c r="C465" s="160" t="s">
        <v>797</v>
      </c>
      <c r="D465" s="92"/>
      <c r="E465" s="92"/>
      <c r="F465" s="92"/>
      <c r="G465" s="167"/>
      <c r="H465" s="167"/>
      <c r="I465" s="64"/>
      <c r="J465" s="165"/>
      <c r="K465" s="64"/>
      <c r="L465" s="164"/>
      <c r="N465" s="71"/>
      <c r="O465" s="71"/>
      <c r="P465" s="71"/>
      <c r="Q465" s="71"/>
      <c r="R465" s="71"/>
      <c r="S465" s="71"/>
      <c r="T465" s="71"/>
      <c r="U465" s="71"/>
      <c r="V465" s="71"/>
      <c r="W465" s="71"/>
      <c r="X465" s="71"/>
      <c r="Y465" s="71"/>
      <c r="Z465" s="71"/>
      <c r="AA465" s="71"/>
      <c r="AB465" s="71"/>
      <c r="AC465" s="71"/>
      <c r="AD465" s="71"/>
      <c r="AE465" s="71"/>
      <c r="AF465" s="71"/>
      <c r="AG465" s="71"/>
    </row>
    <row r="466" spans="1:38" s="66" customFormat="1" ht="12" customHeight="1" x14ac:dyDescent="0.3">
      <c r="A466" s="71"/>
      <c r="B466" s="71"/>
      <c r="C466" s="160" t="s">
        <v>798</v>
      </c>
      <c r="D466" s="92"/>
      <c r="E466" s="92"/>
      <c r="F466" s="92"/>
      <c r="G466" s="167"/>
      <c r="H466" s="167"/>
      <c r="I466" s="64"/>
      <c r="J466" s="165"/>
      <c r="K466" s="64"/>
      <c r="L466" s="164"/>
      <c r="N466" s="71"/>
      <c r="O466" s="71"/>
      <c r="P466" s="71"/>
      <c r="Q466" s="71"/>
      <c r="R466" s="71"/>
      <c r="S466" s="71"/>
      <c r="T466" s="71"/>
      <c r="U466" s="71"/>
      <c r="V466" s="71"/>
      <c r="W466" s="71"/>
      <c r="X466" s="71"/>
      <c r="Y466" s="71"/>
      <c r="Z466" s="71"/>
      <c r="AA466" s="71"/>
      <c r="AB466" s="71"/>
      <c r="AC466" s="71"/>
      <c r="AD466" s="71"/>
      <c r="AE466" s="71"/>
      <c r="AF466" s="71"/>
      <c r="AG466" s="71"/>
    </row>
    <row r="467" spans="1:38" s="66" customFormat="1" ht="12" customHeight="1" x14ac:dyDescent="0.3">
      <c r="A467" s="71"/>
      <c r="B467" s="71"/>
      <c r="C467" s="160" t="s">
        <v>799</v>
      </c>
      <c r="D467" s="92"/>
      <c r="E467" s="92"/>
      <c r="F467" s="92"/>
      <c r="G467" s="167"/>
      <c r="H467" s="167"/>
      <c r="I467" s="64"/>
      <c r="J467" s="165"/>
      <c r="K467" s="64"/>
      <c r="L467" s="164"/>
      <c r="N467" s="71"/>
      <c r="O467" s="71"/>
      <c r="P467" s="71"/>
      <c r="Q467" s="71"/>
      <c r="R467" s="71"/>
      <c r="S467" s="71"/>
      <c r="T467" s="71"/>
      <c r="U467" s="71"/>
      <c r="V467" s="71"/>
      <c r="W467" s="71"/>
      <c r="X467" s="71"/>
      <c r="Y467" s="71"/>
      <c r="Z467" s="71"/>
      <c r="AA467" s="71"/>
      <c r="AB467" s="71"/>
      <c r="AC467" s="71"/>
      <c r="AD467" s="71"/>
      <c r="AE467" s="71"/>
      <c r="AF467" s="71"/>
      <c r="AG467" s="71"/>
    </row>
    <row r="468" spans="1:38" s="66" customFormat="1" ht="12" customHeight="1" x14ac:dyDescent="0.3">
      <c r="A468" s="71"/>
      <c r="B468" s="71"/>
      <c r="C468" s="160" t="s">
        <v>800</v>
      </c>
      <c r="D468" s="92"/>
      <c r="E468" s="92"/>
      <c r="F468" s="92"/>
      <c r="G468" s="167"/>
      <c r="H468" s="167"/>
      <c r="I468" s="64"/>
      <c r="J468" s="165"/>
      <c r="K468" s="64"/>
      <c r="L468" s="164"/>
      <c r="N468" s="71"/>
      <c r="O468" s="71"/>
      <c r="P468" s="71"/>
      <c r="Q468" s="71"/>
      <c r="R468" s="71"/>
      <c r="S468" s="71"/>
      <c r="T468" s="71"/>
      <c r="U468" s="71"/>
      <c r="V468" s="71"/>
      <c r="W468" s="71"/>
      <c r="X468" s="71"/>
      <c r="Y468" s="71"/>
      <c r="Z468" s="71"/>
      <c r="AA468" s="71"/>
      <c r="AB468" s="71"/>
      <c r="AC468" s="71"/>
      <c r="AD468" s="71"/>
      <c r="AE468" s="71"/>
      <c r="AF468" s="71"/>
      <c r="AG468" s="71"/>
    </row>
    <row r="469" spans="1:38" s="66" customFormat="1" ht="12" customHeight="1" x14ac:dyDescent="0.3">
      <c r="A469" s="71"/>
      <c r="B469" s="71"/>
      <c r="C469" s="160" t="s">
        <v>801</v>
      </c>
      <c r="D469" s="92"/>
      <c r="E469" s="92"/>
      <c r="F469" s="92"/>
      <c r="G469" s="167"/>
      <c r="H469" s="167"/>
      <c r="I469" s="64"/>
      <c r="J469" s="165"/>
      <c r="K469" s="64"/>
      <c r="L469" s="164"/>
      <c r="N469" s="71"/>
      <c r="O469" s="71"/>
      <c r="P469" s="71"/>
      <c r="Q469" s="71"/>
      <c r="R469" s="71"/>
      <c r="S469" s="71"/>
      <c r="T469" s="71"/>
      <c r="U469" s="71"/>
      <c r="V469" s="71"/>
      <c r="W469" s="71"/>
      <c r="X469" s="71"/>
      <c r="Y469" s="71"/>
      <c r="Z469" s="71"/>
      <c r="AA469" s="71"/>
      <c r="AB469" s="71"/>
      <c r="AC469" s="71"/>
      <c r="AD469" s="71"/>
      <c r="AE469" s="71"/>
      <c r="AF469" s="71"/>
      <c r="AG469" s="71"/>
    </row>
    <row r="470" spans="1:38" s="66" customFormat="1" ht="12" customHeight="1" x14ac:dyDescent="0.3">
      <c r="A470" s="71"/>
      <c r="B470" s="71"/>
      <c r="C470" s="160" t="s">
        <v>802</v>
      </c>
      <c r="D470" s="92"/>
      <c r="E470" s="92"/>
      <c r="F470" s="92"/>
      <c r="G470" s="167"/>
      <c r="H470" s="167"/>
      <c r="I470" s="64"/>
      <c r="J470" s="165"/>
      <c r="K470" s="64"/>
      <c r="L470" s="164"/>
      <c r="N470" s="71"/>
      <c r="O470" s="71"/>
      <c r="P470" s="71"/>
      <c r="Q470" s="71"/>
      <c r="R470" s="71"/>
      <c r="S470" s="71"/>
      <c r="T470" s="71"/>
      <c r="U470" s="71"/>
      <c r="V470" s="71"/>
      <c r="W470" s="71"/>
      <c r="X470" s="71"/>
      <c r="Y470" s="71"/>
      <c r="Z470" s="71"/>
      <c r="AA470" s="71"/>
      <c r="AB470" s="71"/>
      <c r="AC470" s="71"/>
      <c r="AD470" s="71"/>
      <c r="AE470" s="71"/>
      <c r="AF470" s="71"/>
      <c r="AG470" s="71"/>
    </row>
    <row r="471" spans="1:38" s="66" customFormat="1" ht="12" customHeight="1" x14ac:dyDescent="0.3">
      <c r="A471" s="71"/>
      <c r="B471" s="71"/>
      <c r="C471" s="160" t="s">
        <v>803</v>
      </c>
      <c r="D471" s="92"/>
      <c r="E471" s="92"/>
      <c r="F471" s="92"/>
      <c r="G471" s="167"/>
      <c r="H471" s="167"/>
      <c r="I471" s="64"/>
      <c r="J471" s="165"/>
      <c r="K471" s="64"/>
      <c r="L471" s="164"/>
      <c r="N471" s="71"/>
      <c r="O471" s="71"/>
      <c r="P471" s="71"/>
      <c r="Q471" s="71"/>
      <c r="R471" s="71"/>
      <c r="S471" s="71"/>
      <c r="T471" s="71"/>
      <c r="U471" s="71"/>
      <c r="V471" s="71"/>
      <c r="W471" s="71"/>
      <c r="X471" s="71"/>
      <c r="Y471" s="71"/>
      <c r="Z471" s="71"/>
      <c r="AA471" s="71"/>
      <c r="AB471" s="71"/>
      <c r="AC471" s="71"/>
      <c r="AD471" s="71"/>
      <c r="AE471" s="71"/>
      <c r="AF471" s="71"/>
      <c r="AG471" s="71"/>
    </row>
    <row r="472" spans="1:38" s="66" customFormat="1" ht="12" customHeight="1" x14ac:dyDescent="0.3">
      <c r="A472" s="71"/>
      <c r="B472" s="71"/>
      <c r="C472" s="160" t="s">
        <v>804</v>
      </c>
      <c r="D472" s="92"/>
      <c r="E472" s="92"/>
      <c r="F472" s="92"/>
      <c r="G472" s="167"/>
      <c r="H472" s="167"/>
      <c r="I472" s="64"/>
      <c r="J472" s="165"/>
      <c r="K472" s="64"/>
      <c r="L472" s="164"/>
      <c r="N472" s="71"/>
      <c r="O472" s="71"/>
      <c r="P472" s="71"/>
      <c r="Q472" s="71"/>
      <c r="R472" s="71"/>
      <c r="S472" s="71"/>
      <c r="T472" s="71"/>
      <c r="U472" s="71"/>
      <c r="V472" s="71"/>
      <c r="W472" s="71"/>
      <c r="X472" s="71"/>
      <c r="Y472" s="71"/>
      <c r="Z472" s="71"/>
      <c r="AA472" s="71"/>
      <c r="AB472" s="71"/>
      <c r="AC472" s="71"/>
      <c r="AD472" s="71"/>
      <c r="AE472" s="71"/>
      <c r="AF472" s="71"/>
      <c r="AG472" s="71"/>
    </row>
    <row r="473" spans="1:38" s="66" customFormat="1" ht="12" customHeight="1" x14ac:dyDescent="0.3">
      <c r="A473" s="71"/>
      <c r="B473" s="71"/>
      <c r="C473" s="160" t="s">
        <v>805</v>
      </c>
      <c r="D473" s="92"/>
      <c r="E473" s="92"/>
      <c r="F473" s="92"/>
      <c r="G473" s="167"/>
      <c r="H473" s="167"/>
      <c r="I473" s="64"/>
      <c r="J473" s="165"/>
      <c r="K473" s="64"/>
      <c r="L473" s="164"/>
      <c r="N473" s="71"/>
      <c r="O473" s="71"/>
      <c r="P473" s="71"/>
      <c r="Q473" s="71"/>
      <c r="R473" s="71"/>
      <c r="S473" s="71"/>
      <c r="T473" s="71"/>
      <c r="U473" s="71"/>
      <c r="V473" s="71"/>
      <c r="W473" s="71"/>
      <c r="X473" s="71"/>
      <c r="Y473" s="71"/>
      <c r="Z473" s="71"/>
      <c r="AA473" s="71"/>
      <c r="AB473" s="71"/>
      <c r="AC473" s="71"/>
      <c r="AD473" s="71"/>
      <c r="AE473" s="71"/>
      <c r="AF473" s="71"/>
      <c r="AG473" s="71"/>
    </row>
    <row r="474" spans="1:38" s="66" customFormat="1" ht="12" customHeight="1" x14ac:dyDescent="0.3">
      <c r="A474" s="71"/>
      <c r="B474" s="71"/>
      <c r="C474" s="160" t="s">
        <v>806</v>
      </c>
      <c r="D474" s="92"/>
      <c r="E474" s="92"/>
      <c r="F474" s="92"/>
      <c r="G474" s="167"/>
      <c r="H474" s="167"/>
      <c r="I474" s="64"/>
      <c r="J474" s="165"/>
      <c r="K474" s="64"/>
      <c r="L474" s="164"/>
      <c r="N474" s="71"/>
      <c r="O474" s="71"/>
      <c r="P474" s="71"/>
      <c r="Q474" s="71"/>
      <c r="R474" s="71"/>
      <c r="S474" s="71"/>
      <c r="T474" s="71"/>
      <c r="U474" s="71"/>
      <c r="V474" s="71"/>
      <c r="W474" s="71"/>
      <c r="X474" s="71"/>
      <c r="Y474" s="71"/>
      <c r="Z474" s="71"/>
      <c r="AA474" s="71"/>
      <c r="AB474" s="71"/>
      <c r="AC474" s="71"/>
      <c r="AD474" s="71"/>
      <c r="AE474" s="71"/>
      <c r="AF474" s="71"/>
      <c r="AG474" s="71"/>
    </row>
    <row r="475" spans="1:38" s="66" customFormat="1" ht="12" customHeight="1" x14ac:dyDescent="0.3">
      <c r="A475" s="71"/>
      <c r="B475" s="71"/>
      <c r="C475" s="160" t="s">
        <v>807</v>
      </c>
      <c r="D475" s="92"/>
      <c r="E475" s="92"/>
      <c r="F475" s="92"/>
      <c r="G475" s="167"/>
      <c r="H475" s="167"/>
      <c r="I475" s="64"/>
      <c r="J475" s="165"/>
      <c r="K475" s="64"/>
      <c r="L475" s="164"/>
      <c r="N475" s="71"/>
      <c r="O475" s="71"/>
      <c r="P475" s="71"/>
      <c r="Q475" s="71"/>
      <c r="R475" s="71"/>
      <c r="S475" s="71"/>
      <c r="T475" s="71"/>
      <c r="U475" s="71"/>
      <c r="V475" s="71"/>
      <c r="W475" s="71"/>
      <c r="X475" s="71"/>
      <c r="Y475" s="71"/>
      <c r="Z475" s="71"/>
      <c r="AA475" s="71"/>
      <c r="AB475" s="71"/>
      <c r="AC475" s="71"/>
      <c r="AD475" s="71"/>
      <c r="AE475" s="71"/>
      <c r="AF475" s="71"/>
      <c r="AG475" s="71"/>
    </row>
    <row r="476" spans="1:38" s="66" customFormat="1" ht="12" customHeight="1" x14ac:dyDescent="0.3">
      <c r="A476" s="71"/>
      <c r="B476" s="71"/>
      <c r="C476" s="160" t="s">
        <v>808</v>
      </c>
      <c r="D476" s="92"/>
      <c r="E476" s="92"/>
      <c r="F476" s="92"/>
      <c r="G476" s="167"/>
      <c r="H476" s="167"/>
      <c r="I476" s="64"/>
      <c r="J476" s="165"/>
      <c r="K476" s="64"/>
      <c r="L476" s="164"/>
      <c r="N476" s="71"/>
      <c r="O476" s="71"/>
      <c r="P476" s="71"/>
      <c r="Q476" s="71"/>
      <c r="R476" s="71"/>
      <c r="S476" s="71"/>
      <c r="T476" s="71"/>
      <c r="U476" s="71"/>
      <c r="V476" s="71"/>
      <c r="W476" s="71"/>
      <c r="X476" s="71"/>
      <c r="Y476" s="71"/>
      <c r="Z476" s="71"/>
      <c r="AA476" s="71"/>
      <c r="AB476" s="71"/>
      <c r="AC476" s="71"/>
      <c r="AD476" s="71"/>
      <c r="AE476" s="71"/>
      <c r="AF476" s="71"/>
      <c r="AG476" s="71"/>
    </row>
    <row r="477" spans="1:38" s="66" customFormat="1" ht="12" customHeight="1" x14ac:dyDescent="0.3">
      <c r="A477" s="71"/>
      <c r="B477" s="71"/>
      <c r="C477" s="160" t="s">
        <v>11</v>
      </c>
      <c r="D477" s="92"/>
      <c r="E477" s="92"/>
      <c r="F477" s="92"/>
      <c r="G477" s="167"/>
      <c r="H477" s="167"/>
      <c r="I477" s="64"/>
      <c r="J477" s="165"/>
      <c r="K477" s="64"/>
      <c r="L477" s="164"/>
      <c r="N477" s="71"/>
      <c r="O477" s="71"/>
      <c r="P477" s="71"/>
      <c r="Q477" s="71"/>
      <c r="R477" s="71"/>
      <c r="S477" s="71"/>
      <c r="T477" s="71"/>
      <c r="U477" s="71"/>
      <c r="V477" s="71"/>
      <c r="W477" s="71"/>
      <c r="X477" s="71"/>
      <c r="Y477" s="71"/>
      <c r="Z477" s="71"/>
      <c r="AA477" s="71"/>
      <c r="AB477" s="71"/>
      <c r="AC477" s="71"/>
      <c r="AD477" s="71"/>
      <c r="AE477" s="71"/>
      <c r="AF477" s="71"/>
      <c r="AG477" s="71"/>
    </row>
    <row r="478" spans="1:38" s="66" customFormat="1" ht="12" customHeight="1" x14ac:dyDescent="0.3">
      <c r="A478" s="71"/>
      <c r="B478" s="71"/>
      <c r="C478" s="160" t="s">
        <v>11</v>
      </c>
      <c r="D478" s="92"/>
      <c r="E478" s="92"/>
      <c r="F478" s="92"/>
      <c r="G478" s="167"/>
      <c r="H478" s="167"/>
      <c r="I478" s="64"/>
      <c r="J478" s="165"/>
      <c r="K478" s="64"/>
      <c r="L478" s="164"/>
      <c r="N478" s="71"/>
      <c r="O478" s="71"/>
      <c r="P478" s="71"/>
      <c r="Q478" s="71"/>
      <c r="R478" s="71"/>
      <c r="S478" s="71"/>
      <c r="T478" s="71"/>
      <c r="U478" s="71"/>
      <c r="V478" s="71"/>
      <c r="W478" s="71"/>
      <c r="X478" s="71"/>
      <c r="Y478" s="71"/>
      <c r="Z478" s="71"/>
      <c r="AA478" s="71"/>
      <c r="AB478" s="71"/>
      <c r="AC478" s="71"/>
      <c r="AD478" s="71"/>
      <c r="AE478" s="71"/>
      <c r="AF478" s="71"/>
      <c r="AG478" s="71"/>
      <c r="AH478" s="71"/>
      <c r="AI478" s="71"/>
      <c r="AJ478" s="71"/>
      <c r="AK478" s="71"/>
      <c r="AL478" s="71"/>
    </row>
    <row r="479" spans="1:38" s="66" customFormat="1" ht="12" customHeight="1" x14ac:dyDescent="0.3">
      <c r="A479" s="71"/>
      <c r="B479" s="71"/>
      <c r="C479" s="160" t="s">
        <v>11</v>
      </c>
      <c r="D479" s="92"/>
      <c r="E479" s="92"/>
      <c r="F479" s="92"/>
      <c r="G479" s="167"/>
      <c r="H479" s="167"/>
      <c r="I479" s="64"/>
      <c r="J479" s="165"/>
      <c r="K479" s="64"/>
      <c r="L479" s="164"/>
      <c r="N479" s="71"/>
      <c r="O479" s="71"/>
      <c r="P479" s="71"/>
      <c r="Q479" s="71"/>
      <c r="R479" s="71"/>
      <c r="S479" s="71"/>
      <c r="T479" s="71"/>
      <c r="U479" s="71"/>
      <c r="V479" s="71"/>
      <c r="W479" s="71"/>
      <c r="X479" s="71"/>
      <c r="Y479" s="71"/>
      <c r="Z479" s="71"/>
      <c r="AA479" s="71"/>
      <c r="AB479" s="71"/>
      <c r="AC479" s="71"/>
      <c r="AD479" s="71"/>
      <c r="AE479" s="71"/>
      <c r="AF479" s="71"/>
      <c r="AG479" s="71"/>
      <c r="AH479" s="71"/>
      <c r="AI479" s="71"/>
      <c r="AJ479" s="71"/>
      <c r="AK479" s="71"/>
      <c r="AL479" s="71"/>
    </row>
    <row r="480" spans="1:38" s="66" customFormat="1" ht="12" customHeight="1" x14ac:dyDescent="0.3">
      <c r="A480" s="71"/>
      <c r="B480" s="71"/>
      <c r="C480" s="160" t="s">
        <v>11</v>
      </c>
      <c r="D480" s="92"/>
      <c r="E480" s="92"/>
      <c r="F480" s="92"/>
      <c r="G480" s="167"/>
      <c r="H480" s="167"/>
      <c r="I480" s="64"/>
      <c r="J480" s="165"/>
      <c r="K480" s="64"/>
      <c r="L480" s="164"/>
      <c r="N480" s="71"/>
      <c r="O480" s="71"/>
      <c r="P480" s="71"/>
      <c r="Q480" s="71"/>
      <c r="R480" s="71"/>
      <c r="S480" s="71"/>
      <c r="T480" s="71"/>
      <c r="U480" s="71"/>
      <c r="V480" s="71"/>
      <c r="W480" s="71"/>
      <c r="X480" s="71"/>
      <c r="Y480" s="71"/>
      <c r="Z480" s="71"/>
      <c r="AA480" s="71"/>
      <c r="AB480" s="71"/>
      <c r="AC480" s="71"/>
      <c r="AD480" s="71"/>
      <c r="AE480" s="71"/>
      <c r="AF480" s="71"/>
      <c r="AG480" s="71"/>
      <c r="AH480" s="71"/>
      <c r="AI480" s="71"/>
      <c r="AJ480" s="71"/>
      <c r="AK480" s="71"/>
      <c r="AL480" s="71"/>
    </row>
    <row r="481" spans="1:38" s="66" customFormat="1" ht="12" customHeight="1" x14ac:dyDescent="0.3">
      <c r="A481" s="71"/>
      <c r="B481" s="71"/>
      <c r="C481" s="160" t="s">
        <v>11</v>
      </c>
      <c r="D481" s="92"/>
      <c r="E481" s="92"/>
      <c r="F481" s="92"/>
      <c r="G481" s="167"/>
      <c r="H481" s="167"/>
      <c r="I481" s="64"/>
      <c r="J481" s="165"/>
      <c r="K481" s="64"/>
      <c r="L481" s="164"/>
      <c r="N481" s="71"/>
      <c r="O481" s="71"/>
      <c r="P481" s="71"/>
      <c r="Q481" s="71"/>
      <c r="R481" s="71"/>
      <c r="S481" s="71"/>
      <c r="T481" s="71"/>
      <c r="U481" s="71"/>
      <c r="V481" s="71"/>
      <c r="W481" s="71"/>
      <c r="X481" s="71"/>
      <c r="Y481" s="71"/>
      <c r="Z481" s="71"/>
      <c r="AA481" s="71"/>
      <c r="AB481" s="71"/>
      <c r="AC481" s="71"/>
      <c r="AD481" s="71"/>
      <c r="AE481" s="71"/>
      <c r="AF481" s="71"/>
      <c r="AG481" s="71"/>
      <c r="AH481" s="71"/>
      <c r="AI481" s="71"/>
      <c r="AJ481" s="71"/>
      <c r="AK481" s="71"/>
      <c r="AL481" s="71"/>
    </row>
    <row r="482" spans="1:38" s="66" customFormat="1" ht="12" customHeight="1" x14ac:dyDescent="0.3">
      <c r="A482" s="71"/>
      <c r="B482" s="71"/>
      <c r="C482" s="160" t="s">
        <v>11</v>
      </c>
      <c r="D482" s="92"/>
      <c r="E482" s="92"/>
      <c r="F482" s="92"/>
      <c r="G482" s="167"/>
      <c r="H482" s="167"/>
      <c r="I482" s="64"/>
      <c r="J482" s="165"/>
      <c r="K482" s="64"/>
      <c r="L482" s="164"/>
      <c r="N482" s="71"/>
      <c r="O482" s="71"/>
      <c r="P482" s="71"/>
      <c r="Q482" s="71"/>
      <c r="R482" s="71"/>
      <c r="S482" s="71"/>
      <c r="T482" s="71"/>
      <c r="U482" s="71"/>
      <c r="V482" s="71"/>
      <c r="W482" s="71"/>
      <c r="X482" s="71"/>
      <c r="Y482" s="71"/>
      <c r="Z482" s="71"/>
      <c r="AA482" s="71"/>
      <c r="AB482" s="71"/>
      <c r="AC482" s="71"/>
      <c r="AD482" s="71"/>
      <c r="AE482" s="71"/>
      <c r="AF482" s="71"/>
      <c r="AG482" s="71"/>
      <c r="AH482" s="71"/>
      <c r="AI482" s="71"/>
      <c r="AJ482" s="71"/>
      <c r="AK482" s="71"/>
      <c r="AL482" s="71"/>
    </row>
    <row r="483" spans="1:38" s="66" customFormat="1" ht="12" customHeight="1" x14ac:dyDescent="0.3">
      <c r="A483" s="71"/>
      <c r="B483" s="71"/>
      <c r="C483" s="160" t="s">
        <v>11</v>
      </c>
      <c r="D483" s="92"/>
      <c r="E483" s="92"/>
      <c r="F483" s="92"/>
      <c r="G483" s="167"/>
      <c r="H483" s="167"/>
      <c r="I483" s="64"/>
      <c r="J483" s="165"/>
      <c r="K483" s="64"/>
      <c r="L483" s="164"/>
      <c r="N483" s="71"/>
      <c r="O483" s="71"/>
      <c r="P483" s="71"/>
      <c r="Q483" s="71"/>
      <c r="R483" s="71"/>
      <c r="S483" s="71"/>
      <c r="T483" s="71"/>
      <c r="U483" s="71"/>
      <c r="V483" s="71"/>
      <c r="W483" s="71"/>
      <c r="X483" s="71"/>
      <c r="Y483" s="71"/>
      <c r="Z483" s="71"/>
      <c r="AA483" s="71"/>
      <c r="AB483" s="71"/>
      <c r="AC483" s="71"/>
      <c r="AD483" s="71"/>
      <c r="AE483" s="71"/>
      <c r="AF483" s="71"/>
      <c r="AG483" s="71"/>
      <c r="AH483" s="71"/>
      <c r="AI483" s="71"/>
      <c r="AJ483" s="71"/>
      <c r="AK483" s="71"/>
      <c r="AL483" s="71"/>
    </row>
    <row r="484" spans="1:38" s="66" customFormat="1" ht="12" customHeight="1" x14ac:dyDescent="0.3">
      <c r="A484" s="71"/>
      <c r="B484" s="71"/>
      <c r="C484" s="160" t="s">
        <v>11</v>
      </c>
      <c r="D484" s="92"/>
      <c r="E484" s="92"/>
      <c r="F484" s="92"/>
      <c r="G484" s="167"/>
      <c r="H484" s="167"/>
      <c r="I484" s="64"/>
      <c r="J484" s="165"/>
      <c r="K484" s="64"/>
      <c r="L484" s="164"/>
      <c r="N484" s="71"/>
      <c r="O484" s="71"/>
      <c r="P484" s="71"/>
      <c r="Q484" s="71"/>
      <c r="R484" s="71"/>
      <c r="S484" s="71"/>
      <c r="T484" s="71"/>
      <c r="U484" s="71"/>
      <c r="V484" s="71"/>
      <c r="W484" s="71"/>
      <c r="X484" s="71"/>
      <c r="Y484" s="71"/>
      <c r="Z484" s="71"/>
      <c r="AA484" s="71"/>
      <c r="AB484" s="71"/>
      <c r="AC484" s="71"/>
      <c r="AD484" s="71"/>
      <c r="AE484" s="71"/>
      <c r="AF484" s="71"/>
      <c r="AG484" s="71"/>
      <c r="AH484" s="71"/>
      <c r="AI484" s="71"/>
      <c r="AJ484" s="71"/>
      <c r="AK484" s="71"/>
      <c r="AL484" s="71"/>
    </row>
    <row r="485" spans="1:38" s="66" customFormat="1" ht="12" customHeight="1" x14ac:dyDescent="0.3">
      <c r="A485" s="71"/>
      <c r="B485" s="71"/>
      <c r="C485" s="160" t="s">
        <v>11</v>
      </c>
      <c r="D485" s="92"/>
      <c r="E485" s="92"/>
      <c r="F485" s="92"/>
      <c r="G485" s="167"/>
      <c r="H485" s="167"/>
      <c r="I485" s="64"/>
      <c r="J485" s="165"/>
      <c r="K485" s="64"/>
      <c r="L485" s="164"/>
      <c r="N485" s="71"/>
      <c r="O485" s="71"/>
      <c r="P485" s="71"/>
      <c r="Q485" s="71"/>
      <c r="R485" s="71"/>
      <c r="S485" s="71"/>
      <c r="T485" s="71"/>
      <c r="U485" s="71"/>
      <c r="V485" s="71"/>
      <c r="W485" s="71"/>
      <c r="X485" s="71"/>
      <c r="Y485" s="71"/>
      <c r="Z485" s="71"/>
      <c r="AA485" s="71"/>
      <c r="AB485" s="71"/>
      <c r="AC485" s="71"/>
      <c r="AD485" s="71"/>
      <c r="AE485" s="71"/>
      <c r="AF485" s="71"/>
      <c r="AG485" s="71"/>
      <c r="AH485" s="71"/>
      <c r="AI485" s="71"/>
      <c r="AJ485" s="71"/>
      <c r="AK485" s="71"/>
      <c r="AL485" s="71"/>
    </row>
    <row r="486" spans="1:38" s="66" customFormat="1" ht="12" customHeight="1" x14ac:dyDescent="0.3">
      <c r="A486" s="71"/>
      <c r="B486" s="71"/>
      <c r="C486" s="160" t="s">
        <v>11</v>
      </c>
      <c r="D486" s="92"/>
      <c r="E486" s="92"/>
      <c r="F486" s="92"/>
      <c r="G486" s="167"/>
      <c r="H486" s="167"/>
      <c r="I486" s="64"/>
      <c r="J486" s="165"/>
      <c r="K486" s="64"/>
      <c r="L486" s="164"/>
      <c r="N486" s="71"/>
      <c r="O486" s="71"/>
      <c r="P486" s="71"/>
      <c r="Q486" s="71"/>
      <c r="R486" s="71"/>
      <c r="S486" s="71"/>
      <c r="T486" s="71"/>
      <c r="U486" s="71"/>
      <c r="V486" s="71"/>
      <c r="W486" s="71"/>
      <c r="X486" s="71"/>
      <c r="Y486" s="71"/>
      <c r="Z486" s="71"/>
      <c r="AA486" s="71"/>
      <c r="AB486" s="71"/>
      <c r="AC486" s="71"/>
      <c r="AD486" s="71"/>
      <c r="AE486" s="71"/>
      <c r="AF486" s="71"/>
      <c r="AG486" s="71"/>
      <c r="AH486" s="71"/>
      <c r="AI486" s="71"/>
      <c r="AJ486" s="71"/>
      <c r="AK486" s="71"/>
      <c r="AL486" s="71"/>
    </row>
    <row r="487" spans="1:38" s="66" customFormat="1" ht="12" customHeight="1" x14ac:dyDescent="0.3">
      <c r="A487" s="71"/>
      <c r="B487" s="71"/>
      <c r="C487" s="160" t="s">
        <v>11</v>
      </c>
      <c r="D487" s="92"/>
      <c r="E487" s="92"/>
      <c r="F487" s="92"/>
      <c r="G487" s="167"/>
      <c r="H487" s="167"/>
      <c r="I487" s="64"/>
      <c r="J487" s="64"/>
      <c r="K487" s="64"/>
      <c r="L487" s="164"/>
      <c r="N487" s="71"/>
      <c r="O487" s="71"/>
      <c r="P487" s="71"/>
      <c r="Q487" s="71"/>
      <c r="R487" s="71"/>
      <c r="S487" s="71"/>
      <c r="T487" s="71"/>
      <c r="U487" s="71"/>
      <c r="V487" s="71"/>
      <c r="W487" s="71"/>
      <c r="X487" s="71"/>
      <c r="Y487" s="71"/>
      <c r="Z487" s="71"/>
      <c r="AA487" s="71"/>
      <c r="AB487" s="71"/>
      <c r="AC487" s="71"/>
      <c r="AD487" s="71"/>
      <c r="AE487" s="71"/>
      <c r="AF487" s="71"/>
      <c r="AG487" s="71"/>
      <c r="AH487" s="71"/>
      <c r="AI487" s="71"/>
      <c r="AJ487" s="71"/>
      <c r="AK487" s="71"/>
      <c r="AL487" s="71"/>
    </row>
    <row r="488" spans="1:38" s="66" customFormat="1" ht="12" customHeight="1" x14ac:dyDescent="0.3">
      <c r="A488" s="71"/>
      <c r="B488" s="71"/>
      <c r="C488" s="71"/>
      <c r="D488" s="71"/>
      <c r="E488" s="71"/>
      <c r="F488" s="71"/>
      <c r="G488" s="71"/>
      <c r="H488" s="71"/>
      <c r="I488" s="71"/>
      <c r="J488" s="71"/>
      <c r="K488" s="71"/>
      <c r="L488" s="71"/>
      <c r="M488" s="71"/>
      <c r="N488" s="71"/>
      <c r="O488" s="71"/>
      <c r="P488" s="71"/>
      <c r="Q488" s="71"/>
      <c r="R488" s="71"/>
      <c r="S488" s="71"/>
      <c r="T488" s="71"/>
      <c r="U488" s="71"/>
      <c r="V488" s="71"/>
      <c r="W488" s="71"/>
      <c r="X488" s="71"/>
      <c r="Y488" s="71"/>
      <c r="Z488" s="71"/>
      <c r="AA488" s="71"/>
      <c r="AB488" s="71"/>
      <c r="AC488" s="71"/>
      <c r="AD488" s="71"/>
      <c r="AE488" s="71"/>
      <c r="AF488" s="71"/>
      <c r="AG488" s="71"/>
      <c r="AH488" s="71"/>
      <c r="AI488" s="71"/>
      <c r="AJ488" s="71"/>
      <c r="AK488" s="71"/>
      <c r="AL488" s="71"/>
    </row>
    <row r="489" spans="1:38" s="66" customFormat="1" ht="12" customHeight="1" x14ac:dyDescent="0.3">
      <c r="A489" s="71"/>
      <c r="B489" s="47" t="s">
        <v>99</v>
      </c>
      <c r="C489" s="70"/>
      <c r="D489" s="70"/>
      <c r="E489" s="70"/>
      <c r="F489" s="70"/>
      <c r="G489" s="70"/>
      <c r="H489" s="70"/>
      <c r="I489" s="70"/>
      <c r="J489" s="70"/>
      <c r="K489" s="70"/>
      <c r="L489" s="70"/>
      <c r="M489" s="70"/>
      <c r="N489" s="70"/>
      <c r="O489" s="70"/>
      <c r="P489" s="70"/>
      <c r="Q489" s="70"/>
      <c r="R489" s="70"/>
      <c r="S489" s="70"/>
      <c r="T489" s="70"/>
      <c r="U489" s="70"/>
      <c r="V489" s="70"/>
      <c r="W489" s="70"/>
      <c r="X489" s="70"/>
      <c r="Y489" s="70"/>
      <c r="Z489" s="70"/>
      <c r="AA489" s="70"/>
      <c r="AB489" s="70"/>
      <c r="AC489" s="70"/>
      <c r="AD489" s="70"/>
      <c r="AE489" s="70"/>
      <c r="AF489" s="70"/>
      <c r="AG489" s="70"/>
      <c r="AH489" s="70"/>
      <c r="AI489" s="70"/>
      <c r="AJ489" s="70"/>
      <c r="AK489" s="70"/>
      <c r="AL489" s="70"/>
    </row>
    <row r="490" spans="1:38" s="66" customFormat="1" ht="12" customHeight="1" x14ac:dyDescent="0.3">
      <c r="A490" s="71"/>
      <c r="B490" s="71"/>
      <c r="C490" s="71"/>
      <c r="D490" s="71"/>
      <c r="E490" s="71"/>
      <c r="F490" s="71"/>
      <c r="G490" s="71"/>
      <c r="H490" s="71"/>
      <c r="I490" s="71"/>
      <c r="J490" s="71"/>
      <c r="K490" s="71"/>
      <c r="L490" s="71"/>
      <c r="M490" s="71"/>
      <c r="N490" s="71"/>
      <c r="O490" s="71"/>
      <c r="P490" s="71"/>
      <c r="Q490" s="71"/>
      <c r="R490" s="71"/>
      <c r="S490" s="71"/>
      <c r="T490" s="71"/>
      <c r="U490" s="71"/>
      <c r="V490" s="71"/>
      <c r="W490" s="71"/>
      <c r="X490" s="71"/>
      <c r="Y490" s="71"/>
      <c r="Z490" s="71"/>
      <c r="AA490" s="71"/>
      <c r="AB490" s="71"/>
      <c r="AC490" s="71"/>
      <c r="AD490" s="71"/>
      <c r="AE490" s="71"/>
      <c r="AF490" s="71"/>
      <c r="AG490" s="71"/>
      <c r="AH490" s="71"/>
      <c r="AI490" s="71"/>
      <c r="AJ490" s="71"/>
      <c r="AK490" s="71"/>
      <c r="AL490" s="71"/>
    </row>
    <row r="491" spans="1:38" s="66" customFormat="1" ht="18" customHeight="1" x14ac:dyDescent="0.3">
      <c r="A491" s="71"/>
      <c r="B491" s="71"/>
      <c r="C491" s="160" t="s">
        <v>100</v>
      </c>
      <c r="D491" s="160" t="s">
        <v>904</v>
      </c>
      <c r="E491" s="160" t="s">
        <v>818</v>
      </c>
      <c r="F491" s="160" t="s">
        <v>84</v>
      </c>
      <c r="G491" s="160" t="s">
        <v>85</v>
      </c>
      <c r="H491" s="160" t="s">
        <v>86</v>
      </c>
      <c r="I491" s="160" t="s">
        <v>88</v>
      </c>
      <c r="J491" s="160" t="s">
        <v>89</v>
      </c>
      <c r="K491" s="160" t="s">
        <v>900</v>
      </c>
      <c r="L491" s="160" t="s">
        <v>872</v>
      </c>
      <c r="M491" s="71"/>
      <c r="N491" s="71"/>
      <c r="O491" s="71"/>
      <c r="P491" s="71"/>
      <c r="Q491" s="71"/>
      <c r="R491" s="71"/>
      <c r="S491" s="71"/>
      <c r="T491" s="71"/>
      <c r="U491" s="71"/>
      <c r="V491" s="71"/>
      <c r="W491" s="71"/>
      <c r="X491" s="71"/>
      <c r="Y491" s="71"/>
      <c r="Z491" s="71"/>
      <c r="AA491" s="71"/>
      <c r="AB491" s="71"/>
      <c r="AC491" s="71"/>
      <c r="AD491" s="71"/>
      <c r="AE491" s="71"/>
      <c r="AF491" s="71"/>
      <c r="AG491" s="71"/>
    </row>
    <row r="492" spans="1:38" s="66" customFormat="1" ht="12" customHeight="1" x14ac:dyDescent="0.3">
      <c r="A492" s="71"/>
      <c r="B492" s="71"/>
      <c r="C492" s="160" t="s">
        <v>101</v>
      </c>
      <c r="D492" s="92"/>
      <c r="E492" s="92"/>
      <c r="F492" s="167"/>
      <c r="G492" s="167"/>
      <c r="H492" s="64"/>
      <c r="I492" s="165"/>
      <c r="J492" s="64"/>
      <c r="K492" s="164"/>
      <c r="L492" s="164"/>
      <c r="M492" s="71"/>
      <c r="N492" s="71"/>
      <c r="O492" s="71"/>
      <c r="P492" s="71"/>
      <c r="Q492" s="71"/>
      <c r="R492" s="71"/>
      <c r="S492" s="71"/>
      <c r="T492" s="71"/>
      <c r="U492" s="71"/>
      <c r="V492" s="71"/>
      <c r="W492" s="71"/>
      <c r="X492" s="71"/>
      <c r="Y492" s="71"/>
      <c r="Z492" s="71"/>
      <c r="AA492" s="71"/>
      <c r="AB492" s="71"/>
      <c r="AC492" s="71"/>
      <c r="AD492" s="71"/>
      <c r="AE492" s="71"/>
      <c r="AF492" s="71"/>
      <c r="AG492" s="71"/>
    </row>
    <row r="493" spans="1:38" s="66" customFormat="1" ht="12" customHeight="1" x14ac:dyDescent="0.3">
      <c r="A493" s="71"/>
      <c r="B493" s="71"/>
      <c r="C493" s="160" t="s">
        <v>102</v>
      </c>
      <c r="D493" s="92"/>
      <c r="E493" s="92"/>
      <c r="F493" s="167"/>
      <c r="G493" s="167"/>
      <c r="H493" s="64"/>
      <c r="I493" s="165"/>
      <c r="J493" s="64"/>
      <c r="K493" s="164"/>
      <c r="L493" s="164"/>
      <c r="M493" s="71"/>
      <c r="N493" s="71"/>
      <c r="O493" s="71"/>
      <c r="P493" s="71"/>
      <c r="Q493" s="71"/>
      <c r="R493" s="71"/>
      <c r="S493" s="71"/>
      <c r="T493" s="71"/>
      <c r="U493" s="71"/>
      <c r="V493" s="71"/>
      <c r="W493" s="71"/>
      <c r="X493" s="71"/>
      <c r="Y493" s="71"/>
      <c r="Z493" s="71"/>
      <c r="AA493" s="71"/>
      <c r="AB493" s="71"/>
      <c r="AC493" s="71"/>
      <c r="AD493" s="71"/>
      <c r="AE493" s="71"/>
      <c r="AF493" s="71"/>
      <c r="AG493" s="71"/>
    </row>
    <row r="494" spans="1:38" s="66" customFormat="1" ht="12" customHeight="1" x14ac:dyDescent="0.3">
      <c r="A494" s="71"/>
      <c r="B494" s="71"/>
      <c r="C494" s="160" t="s">
        <v>103</v>
      </c>
      <c r="D494" s="92"/>
      <c r="E494" s="92"/>
      <c r="F494" s="167"/>
      <c r="G494" s="167"/>
      <c r="H494" s="64"/>
      <c r="I494" s="165"/>
      <c r="J494" s="64"/>
      <c r="K494" s="164"/>
      <c r="L494" s="164"/>
      <c r="M494" s="71"/>
      <c r="N494" s="71"/>
      <c r="O494" s="71"/>
      <c r="P494" s="71"/>
      <c r="Q494" s="71"/>
      <c r="R494" s="71"/>
      <c r="S494" s="71"/>
      <c r="T494" s="71"/>
      <c r="U494" s="71"/>
      <c r="V494" s="71"/>
      <c r="W494" s="71"/>
      <c r="X494" s="71"/>
      <c r="Y494" s="71"/>
      <c r="Z494" s="71"/>
      <c r="AA494" s="71"/>
      <c r="AB494" s="71"/>
      <c r="AC494" s="71"/>
      <c r="AD494" s="71"/>
      <c r="AE494" s="71"/>
      <c r="AF494" s="71"/>
      <c r="AG494" s="71"/>
    </row>
    <row r="495" spans="1:38" s="66" customFormat="1" ht="12" customHeight="1" x14ac:dyDescent="0.3">
      <c r="A495" s="71"/>
      <c r="B495" s="71"/>
      <c r="C495" s="160" t="s">
        <v>104</v>
      </c>
      <c r="D495" s="92"/>
      <c r="E495" s="92"/>
      <c r="F495" s="167"/>
      <c r="G495" s="167"/>
      <c r="H495" s="64"/>
      <c r="I495" s="165"/>
      <c r="J495" s="64"/>
      <c r="K495" s="164"/>
      <c r="L495" s="164"/>
      <c r="M495" s="71"/>
      <c r="N495" s="71"/>
      <c r="O495" s="71"/>
      <c r="P495" s="71"/>
      <c r="Q495" s="71"/>
      <c r="R495" s="71"/>
      <c r="S495" s="71"/>
      <c r="T495" s="71"/>
      <c r="U495" s="71"/>
      <c r="V495" s="71"/>
      <c r="W495" s="71"/>
      <c r="X495" s="71"/>
      <c r="Y495" s="71"/>
      <c r="Z495" s="71"/>
      <c r="AA495" s="71"/>
      <c r="AB495" s="71"/>
      <c r="AC495" s="71"/>
      <c r="AD495" s="71"/>
      <c r="AE495" s="71"/>
      <c r="AF495" s="71"/>
      <c r="AG495" s="71"/>
    </row>
    <row r="496" spans="1:38" s="66" customFormat="1" ht="12" customHeight="1" x14ac:dyDescent="0.3">
      <c r="A496" s="71"/>
      <c r="B496" s="71"/>
      <c r="C496" s="160" t="s">
        <v>105</v>
      </c>
      <c r="D496" s="92"/>
      <c r="E496" s="92"/>
      <c r="F496" s="167"/>
      <c r="G496" s="167"/>
      <c r="H496" s="64"/>
      <c r="I496" s="165"/>
      <c r="J496" s="64"/>
      <c r="K496" s="164"/>
      <c r="L496" s="164"/>
      <c r="M496" s="71"/>
      <c r="N496" s="71"/>
      <c r="O496" s="71"/>
      <c r="P496" s="71"/>
      <c r="Q496" s="71"/>
      <c r="R496" s="71"/>
      <c r="S496" s="71"/>
      <c r="T496" s="71"/>
      <c r="U496" s="71"/>
      <c r="V496" s="71"/>
      <c r="W496" s="71"/>
      <c r="X496" s="71"/>
      <c r="Y496" s="71"/>
      <c r="Z496" s="71"/>
      <c r="AA496" s="71"/>
      <c r="AB496" s="71"/>
      <c r="AC496" s="71"/>
      <c r="AD496" s="71"/>
      <c r="AE496" s="71"/>
      <c r="AF496" s="71"/>
      <c r="AG496" s="71"/>
    </row>
    <row r="497" spans="1:38" s="66" customFormat="1" ht="12" customHeight="1" x14ac:dyDescent="0.3">
      <c r="A497" s="71"/>
      <c r="B497" s="71"/>
      <c r="C497" s="160" t="s">
        <v>106</v>
      </c>
      <c r="D497" s="92"/>
      <c r="E497" s="92"/>
      <c r="F497" s="167"/>
      <c r="G497" s="167"/>
      <c r="H497" s="64"/>
      <c r="I497" s="165"/>
      <c r="J497" s="64"/>
      <c r="K497" s="164"/>
      <c r="L497" s="164"/>
      <c r="M497" s="71"/>
      <c r="N497" s="71"/>
      <c r="O497" s="71"/>
      <c r="P497" s="71"/>
      <c r="Q497" s="71"/>
      <c r="R497" s="71"/>
      <c r="S497" s="71"/>
      <c r="T497" s="71"/>
      <c r="U497" s="71"/>
      <c r="V497" s="71"/>
      <c r="W497" s="71"/>
      <c r="X497" s="71"/>
      <c r="Y497" s="71"/>
      <c r="Z497" s="71"/>
      <c r="AA497" s="71"/>
      <c r="AB497" s="71"/>
      <c r="AC497" s="71"/>
      <c r="AD497" s="71"/>
      <c r="AE497" s="71"/>
      <c r="AF497" s="71"/>
      <c r="AG497" s="71"/>
    </row>
    <row r="498" spans="1:38" s="66" customFormat="1" ht="12" customHeight="1" x14ac:dyDescent="0.3">
      <c r="A498" s="71"/>
      <c r="B498" s="71"/>
      <c r="C498" s="160" t="s">
        <v>107</v>
      </c>
      <c r="D498" s="92"/>
      <c r="E498" s="92"/>
      <c r="F498" s="167"/>
      <c r="G498" s="167"/>
      <c r="H498" s="64"/>
      <c r="I498" s="165"/>
      <c r="J498" s="64"/>
      <c r="K498" s="164"/>
      <c r="L498" s="164"/>
      <c r="M498" s="71"/>
      <c r="N498" s="71"/>
      <c r="O498" s="71"/>
      <c r="P498" s="71"/>
      <c r="Q498" s="71"/>
      <c r="R498" s="71"/>
      <c r="S498" s="71"/>
      <c r="T498" s="71"/>
      <c r="U498" s="71"/>
      <c r="V498" s="71"/>
      <c r="W498" s="71"/>
      <c r="X498" s="71"/>
      <c r="Y498" s="71"/>
      <c r="Z498" s="71"/>
      <c r="AA498" s="71"/>
      <c r="AB498" s="71"/>
      <c r="AC498" s="71"/>
      <c r="AD498" s="71"/>
      <c r="AE498" s="71"/>
      <c r="AF498" s="71"/>
      <c r="AG498" s="71"/>
    </row>
    <row r="499" spans="1:38" s="66" customFormat="1" ht="12" customHeight="1" x14ac:dyDescent="0.3">
      <c r="A499" s="71"/>
      <c r="B499" s="71"/>
      <c r="C499" s="160" t="s">
        <v>108</v>
      </c>
      <c r="D499" s="92"/>
      <c r="E499" s="92"/>
      <c r="F499" s="167"/>
      <c r="G499" s="167"/>
      <c r="H499" s="64"/>
      <c r="I499" s="165"/>
      <c r="J499" s="64"/>
      <c r="K499" s="164"/>
      <c r="L499" s="164"/>
      <c r="M499" s="71"/>
      <c r="N499" s="71"/>
      <c r="O499" s="71"/>
      <c r="P499" s="71"/>
      <c r="Q499" s="71"/>
      <c r="R499" s="71"/>
      <c r="S499" s="71"/>
      <c r="T499" s="71"/>
      <c r="U499" s="71"/>
      <c r="V499" s="71"/>
      <c r="W499" s="71"/>
      <c r="X499" s="71"/>
      <c r="Y499" s="71"/>
      <c r="Z499" s="71"/>
      <c r="AA499" s="71"/>
      <c r="AB499" s="71"/>
      <c r="AC499" s="71"/>
      <c r="AD499" s="71"/>
      <c r="AE499" s="71"/>
      <c r="AF499" s="71"/>
      <c r="AG499" s="71"/>
    </row>
    <row r="500" spans="1:38" s="66" customFormat="1" ht="12" customHeight="1" x14ac:dyDescent="0.3">
      <c r="A500" s="71"/>
      <c r="B500" s="71"/>
      <c r="C500" s="160" t="s">
        <v>109</v>
      </c>
      <c r="D500" s="92"/>
      <c r="E500" s="92"/>
      <c r="F500" s="167"/>
      <c r="G500" s="167"/>
      <c r="H500" s="64"/>
      <c r="I500" s="165"/>
      <c r="J500" s="64"/>
      <c r="K500" s="164"/>
      <c r="L500" s="164"/>
      <c r="M500" s="71"/>
      <c r="N500" s="71"/>
      <c r="O500" s="71"/>
      <c r="P500" s="71"/>
      <c r="Q500" s="71"/>
      <c r="R500" s="71"/>
      <c r="S500" s="71"/>
      <c r="T500" s="71"/>
      <c r="U500" s="71"/>
      <c r="V500" s="71"/>
      <c r="W500" s="71"/>
      <c r="X500" s="71"/>
      <c r="Y500" s="71"/>
      <c r="Z500" s="71"/>
      <c r="AA500" s="71"/>
      <c r="AB500" s="71"/>
      <c r="AC500" s="71"/>
      <c r="AD500" s="71"/>
      <c r="AE500" s="71"/>
      <c r="AF500" s="71"/>
      <c r="AG500" s="71"/>
    </row>
    <row r="501" spans="1:38" s="66" customFormat="1" ht="12" customHeight="1" x14ac:dyDescent="0.3">
      <c r="A501" s="71"/>
      <c r="B501" s="71"/>
      <c r="C501" s="160" t="s">
        <v>110</v>
      </c>
      <c r="D501" s="92"/>
      <c r="E501" s="92"/>
      <c r="F501" s="167"/>
      <c r="G501" s="167"/>
      <c r="H501" s="64"/>
      <c r="I501" s="165"/>
      <c r="J501" s="64"/>
      <c r="K501" s="164"/>
      <c r="L501" s="164"/>
      <c r="M501" s="71"/>
      <c r="N501" s="71"/>
      <c r="O501" s="71"/>
      <c r="P501" s="71"/>
      <c r="Q501" s="71"/>
      <c r="R501" s="71"/>
      <c r="S501" s="71"/>
      <c r="T501" s="71"/>
      <c r="U501" s="71"/>
      <c r="V501" s="71"/>
      <c r="W501" s="71"/>
      <c r="X501" s="71"/>
      <c r="Y501" s="71"/>
      <c r="Z501" s="71"/>
      <c r="AA501" s="71"/>
      <c r="AB501" s="71"/>
      <c r="AC501" s="71"/>
      <c r="AD501" s="71"/>
      <c r="AE501" s="71"/>
      <c r="AF501" s="71"/>
      <c r="AG501" s="71"/>
    </row>
    <row r="502" spans="1:38" s="66" customFormat="1" ht="12" customHeight="1" x14ac:dyDescent="0.3">
      <c r="A502" s="71"/>
      <c r="B502" s="71"/>
      <c r="C502" s="160" t="s">
        <v>111</v>
      </c>
      <c r="D502" s="92"/>
      <c r="E502" s="92"/>
      <c r="F502" s="167"/>
      <c r="G502" s="167"/>
      <c r="H502" s="64"/>
      <c r="I502" s="165"/>
      <c r="J502" s="64"/>
      <c r="K502" s="164"/>
      <c r="L502" s="164"/>
      <c r="M502" s="71"/>
      <c r="N502" s="71"/>
      <c r="O502" s="71"/>
      <c r="P502" s="71"/>
      <c r="Q502" s="71"/>
      <c r="R502" s="71"/>
      <c r="S502" s="71"/>
      <c r="T502" s="71"/>
      <c r="U502" s="71"/>
      <c r="V502" s="71"/>
      <c r="W502" s="71"/>
      <c r="X502" s="71"/>
      <c r="Y502" s="71"/>
      <c r="Z502" s="71"/>
      <c r="AA502" s="71"/>
      <c r="AB502" s="71"/>
      <c r="AC502" s="71"/>
      <c r="AD502" s="71"/>
      <c r="AE502" s="71"/>
      <c r="AF502" s="71"/>
      <c r="AG502" s="71"/>
    </row>
    <row r="503" spans="1:38" s="66" customFormat="1" ht="12" customHeight="1" x14ac:dyDescent="0.3">
      <c r="A503" s="71"/>
      <c r="B503" s="71"/>
      <c r="C503" s="160" t="s">
        <v>112</v>
      </c>
      <c r="D503" s="92"/>
      <c r="E503" s="92"/>
      <c r="F503" s="167"/>
      <c r="G503" s="167"/>
      <c r="H503" s="64"/>
      <c r="I503" s="165"/>
      <c r="J503" s="64"/>
      <c r="K503" s="164"/>
      <c r="L503" s="164"/>
      <c r="M503" s="71"/>
      <c r="N503" s="71"/>
      <c r="O503" s="71"/>
      <c r="P503" s="71"/>
      <c r="Q503" s="71"/>
      <c r="R503" s="71"/>
      <c r="S503" s="71"/>
      <c r="T503" s="71"/>
      <c r="U503" s="71"/>
      <c r="V503" s="71"/>
      <c r="W503" s="71"/>
      <c r="X503" s="71"/>
      <c r="Y503" s="71"/>
      <c r="Z503" s="71"/>
      <c r="AA503" s="71"/>
      <c r="AB503" s="71"/>
      <c r="AC503" s="71"/>
      <c r="AD503" s="71"/>
      <c r="AE503" s="71"/>
      <c r="AF503" s="71"/>
      <c r="AG503" s="71"/>
      <c r="AH503" s="71"/>
      <c r="AI503" s="71"/>
      <c r="AJ503" s="71"/>
      <c r="AK503" s="71"/>
      <c r="AL503" s="71"/>
    </row>
    <row r="504" spans="1:38" s="66" customFormat="1" ht="12" customHeight="1" x14ac:dyDescent="0.3">
      <c r="A504" s="71"/>
      <c r="B504" s="71"/>
      <c r="C504" s="160" t="s">
        <v>113</v>
      </c>
      <c r="D504" s="92"/>
      <c r="E504" s="92"/>
      <c r="F504" s="167"/>
      <c r="G504" s="167"/>
      <c r="H504" s="64"/>
      <c r="I504" s="165"/>
      <c r="J504" s="64"/>
      <c r="K504" s="164"/>
      <c r="L504" s="164"/>
      <c r="M504" s="71"/>
      <c r="N504" s="71"/>
      <c r="O504" s="71"/>
      <c r="P504" s="71"/>
      <c r="Q504" s="71"/>
      <c r="R504" s="71"/>
      <c r="S504" s="71"/>
      <c r="T504" s="71"/>
      <c r="U504" s="71"/>
      <c r="V504" s="71"/>
      <c r="W504" s="71"/>
      <c r="X504" s="71"/>
      <c r="Y504" s="71"/>
      <c r="Z504" s="71"/>
      <c r="AA504" s="71"/>
      <c r="AB504" s="71"/>
      <c r="AC504" s="71"/>
      <c r="AD504" s="71"/>
      <c r="AE504" s="71"/>
      <c r="AF504" s="71"/>
      <c r="AG504" s="71"/>
      <c r="AH504" s="71"/>
      <c r="AI504" s="71"/>
      <c r="AJ504" s="71"/>
      <c r="AK504" s="71"/>
      <c r="AL504" s="71"/>
    </row>
    <row r="505" spans="1:38" s="66" customFormat="1" ht="12" customHeight="1" x14ac:dyDescent="0.3">
      <c r="A505" s="71"/>
      <c r="B505" s="71"/>
      <c r="C505" s="160" t="s">
        <v>114</v>
      </c>
      <c r="D505" s="92"/>
      <c r="E505" s="92"/>
      <c r="F505" s="167"/>
      <c r="G505" s="167"/>
      <c r="H505" s="64"/>
      <c r="I505" s="165"/>
      <c r="J505" s="64"/>
      <c r="K505" s="164"/>
      <c r="L505" s="164"/>
      <c r="M505" s="71"/>
      <c r="N505" s="71"/>
      <c r="O505" s="71"/>
      <c r="P505" s="71"/>
      <c r="Q505" s="71"/>
      <c r="R505" s="71"/>
      <c r="S505" s="71"/>
      <c r="T505" s="71"/>
      <c r="U505" s="71"/>
      <c r="V505" s="71"/>
      <c r="W505" s="71"/>
      <c r="X505" s="71"/>
      <c r="Y505" s="71"/>
      <c r="Z505" s="71"/>
      <c r="AA505" s="71"/>
      <c r="AB505" s="71"/>
      <c r="AC505" s="71"/>
      <c r="AD505" s="71"/>
      <c r="AE505" s="71"/>
      <c r="AF505" s="71"/>
      <c r="AG505" s="71"/>
      <c r="AH505" s="71"/>
      <c r="AI505" s="71"/>
      <c r="AJ505" s="71"/>
      <c r="AK505" s="71"/>
      <c r="AL505" s="71"/>
    </row>
    <row r="506" spans="1:38" s="66" customFormat="1" ht="12" customHeight="1" x14ac:dyDescent="0.3">
      <c r="A506" s="71"/>
      <c r="B506" s="71"/>
      <c r="C506" s="160" t="s">
        <v>115</v>
      </c>
      <c r="D506" s="92"/>
      <c r="E506" s="92"/>
      <c r="F506" s="167"/>
      <c r="G506" s="167"/>
      <c r="H506" s="64"/>
      <c r="I506" s="165"/>
      <c r="J506" s="64"/>
      <c r="K506" s="164"/>
      <c r="L506" s="164"/>
      <c r="M506" s="71"/>
      <c r="N506" s="71"/>
      <c r="O506" s="71"/>
      <c r="P506" s="71"/>
      <c r="Q506" s="71"/>
      <c r="R506" s="71"/>
      <c r="S506" s="71"/>
      <c r="T506" s="71"/>
      <c r="U506" s="71"/>
      <c r="V506" s="71"/>
      <c r="W506" s="71"/>
      <c r="X506" s="71"/>
      <c r="Y506" s="71"/>
      <c r="Z506" s="71"/>
      <c r="AA506" s="71"/>
      <c r="AB506" s="71"/>
      <c r="AC506" s="71"/>
      <c r="AD506" s="71"/>
      <c r="AE506" s="71"/>
      <c r="AF506" s="71"/>
      <c r="AG506" s="71"/>
      <c r="AH506" s="71"/>
      <c r="AI506" s="71"/>
      <c r="AJ506" s="71"/>
      <c r="AK506" s="71"/>
      <c r="AL506" s="71"/>
    </row>
    <row r="507" spans="1:38" s="66" customFormat="1" ht="12" customHeight="1" x14ac:dyDescent="0.3">
      <c r="A507" s="71"/>
      <c r="B507" s="71"/>
      <c r="C507" s="160" t="s">
        <v>116</v>
      </c>
      <c r="D507" s="92"/>
      <c r="E507" s="92"/>
      <c r="F507" s="167"/>
      <c r="G507" s="167"/>
      <c r="H507" s="64"/>
      <c r="I507" s="165"/>
      <c r="J507" s="64"/>
      <c r="K507" s="164"/>
      <c r="L507" s="164"/>
      <c r="M507" s="71"/>
      <c r="N507" s="71"/>
      <c r="O507" s="71"/>
      <c r="P507" s="71"/>
      <c r="Q507" s="71"/>
      <c r="R507" s="71"/>
      <c r="S507" s="71"/>
      <c r="T507" s="71"/>
      <c r="U507" s="71"/>
      <c r="V507" s="71"/>
      <c r="W507" s="71"/>
      <c r="X507" s="71"/>
      <c r="Y507" s="71"/>
      <c r="Z507" s="71"/>
      <c r="AA507" s="71"/>
      <c r="AB507" s="71"/>
      <c r="AC507" s="71"/>
      <c r="AD507" s="71"/>
      <c r="AE507" s="71"/>
      <c r="AF507" s="71"/>
      <c r="AG507" s="71"/>
      <c r="AH507" s="71"/>
      <c r="AI507" s="71"/>
      <c r="AJ507" s="71"/>
      <c r="AK507" s="71"/>
      <c r="AL507" s="71"/>
    </row>
    <row r="508" spans="1:38" s="66" customFormat="1" ht="12" customHeight="1" x14ac:dyDescent="0.3">
      <c r="A508" s="71"/>
      <c r="B508" s="71"/>
      <c r="C508" s="160" t="s">
        <v>117</v>
      </c>
      <c r="D508" s="92"/>
      <c r="E508" s="92"/>
      <c r="F508" s="167"/>
      <c r="G508" s="167"/>
      <c r="H508" s="64"/>
      <c r="I508" s="165"/>
      <c r="J508" s="64"/>
      <c r="K508" s="164"/>
      <c r="L508" s="164"/>
      <c r="M508" s="71"/>
      <c r="N508" s="71"/>
      <c r="O508" s="71"/>
      <c r="P508" s="71"/>
      <c r="Q508" s="71"/>
      <c r="R508" s="71"/>
      <c r="S508" s="71"/>
      <c r="T508" s="71"/>
      <c r="U508" s="71"/>
      <c r="V508" s="71"/>
      <c r="W508" s="71"/>
      <c r="X508" s="71"/>
      <c r="Y508" s="71"/>
      <c r="Z508" s="71"/>
      <c r="AA508" s="71"/>
      <c r="AB508" s="71"/>
      <c r="AC508" s="71"/>
      <c r="AD508" s="71"/>
      <c r="AE508" s="71"/>
      <c r="AF508" s="71"/>
      <c r="AG508" s="71"/>
      <c r="AH508" s="71"/>
      <c r="AI508" s="71"/>
      <c r="AJ508" s="71"/>
      <c r="AK508" s="71"/>
      <c r="AL508" s="71"/>
    </row>
    <row r="509" spans="1:38" s="66" customFormat="1" ht="12" customHeight="1" x14ac:dyDescent="0.3">
      <c r="A509" s="71"/>
      <c r="B509" s="71"/>
      <c r="C509" s="160" t="s">
        <v>118</v>
      </c>
      <c r="D509" s="92"/>
      <c r="E509" s="92"/>
      <c r="F509" s="167"/>
      <c r="G509" s="167"/>
      <c r="H509" s="64"/>
      <c r="I509" s="165"/>
      <c r="J509" s="64"/>
      <c r="K509" s="164"/>
      <c r="L509" s="164"/>
      <c r="M509" s="71"/>
      <c r="N509" s="71"/>
      <c r="O509" s="71"/>
      <c r="P509" s="71"/>
      <c r="Q509" s="71"/>
      <c r="R509" s="71"/>
      <c r="S509" s="71"/>
      <c r="T509" s="71"/>
      <c r="U509" s="71"/>
      <c r="V509" s="71"/>
      <c r="W509" s="71"/>
      <c r="X509" s="71"/>
      <c r="Y509" s="71"/>
      <c r="Z509" s="71"/>
      <c r="AA509" s="71"/>
      <c r="AB509" s="71"/>
      <c r="AC509" s="71"/>
      <c r="AD509" s="71"/>
      <c r="AE509" s="71"/>
      <c r="AF509" s="71"/>
      <c r="AG509" s="71"/>
      <c r="AH509" s="71"/>
      <c r="AI509" s="71"/>
      <c r="AJ509" s="71"/>
      <c r="AK509" s="71"/>
      <c r="AL509" s="71"/>
    </row>
    <row r="510" spans="1:38" s="66" customFormat="1" ht="12" customHeight="1" x14ac:dyDescent="0.3">
      <c r="A510" s="71"/>
      <c r="B510" s="71"/>
      <c r="C510" s="160" t="s">
        <v>119</v>
      </c>
      <c r="D510" s="92"/>
      <c r="E510" s="92"/>
      <c r="F510" s="167"/>
      <c r="G510" s="167"/>
      <c r="H510" s="64"/>
      <c r="I510" s="165"/>
      <c r="J510" s="64"/>
      <c r="K510" s="164"/>
      <c r="L510" s="164"/>
      <c r="M510" s="71"/>
      <c r="N510" s="71"/>
      <c r="O510" s="71"/>
      <c r="P510" s="71"/>
      <c r="Q510" s="71"/>
      <c r="R510" s="71"/>
      <c r="S510" s="71"/>
      <c r="T510" s="71"/>
      <c r="U510" s="71"/>
      <c r="V510" s="71"/>
      <c r="W510" s="71"/>
      <c r="X510" s="71"/>
      <c r="Y510" s="71"/>
      <c r="Z510" s="71"/>
      <c r="AA510" s="71"/>
      <c r="AB510" s="71"/>
      <c r="AC510" s="71"/>
      <c r="AD510" s="71"/>
      <c r="AE510" s="71"/>
      <c r="AF510" s="71"/>
      <c r="AG510" s="71"/>
      <c r="AH510" s="71"/>
      <c r="AI510" s="71"/>
      <c r="AJ510" s="71"/>
      <c r="AK510" s="71"/>
      <c r="AL510" s="71"/>
    </row>
    <row r="511" spans="1:38" s="66" customFormat="1" ht="12" customHeight="1" x14ac:dyDescent="0.3">
      <c r="A511" s="71"/>
      <c r="B511" s="71"/>
      <c r="C511" s="160" t="s">
        <v>120</v>
      </c>
      <c r="D511" s="92"/>
      <c r="E511" s="92"/>
      <c r="F511" s="167"/>
      <c r="G511" s="167"/>
      <c r="H511" s="64"/>
      <c r="I511" s="165"/>
      <c r="J511" s="64"/>
      <c r="K511" s="164"/>
      <c r="L511" s="164"/>
      <c r="M511" s="71"/>
      <c r="N511" s="71"/>
      <c r="O511" s="71"/>
      <c r="P511" s="71"/>
      <c r="Q511" s="71"/>
      <c r="R511" s="71"/>
      <c r="S511" s="71"/>
      <c r="T511" s="71"/>
      <c r="U511" s="71"/>
      <c r="V511" s="71"/>
      <c r="W511" s="71"/>
      <c r="X511" s="71"/>
      <c r="Y511" s="71"/>
      <c r="Z511" s="71"/>
      <c r="AA511" s="71"/>
      <c r="AB511" s="71"/>
      <c r="AC511" s="71"/>
      <c r="AD511" s="71"/>
      <c r="AE511" s="71"/>
      <c r="AF511" s="71"/>
      <c r="AG511" s="71"/>
      <c r="AH511" s="71"/>
      <c r="AI511" s="71"/>
      <c r="AJ511" s="71"/>
      <c r="AK511" s="71"/>
      <c r="AL511" s="71"/>
    </row>
    <row r="512" spans="1:38" s="66" customFormat="1" ht="12" customHeight="1" x14ac:dyDescent="0.3">
      <c r="A512" s="71"/>
      <c r="B512" s="71"/>
      <c r="C512" s="160" t="s">
        <v>121</v>
      </c>
      <c r="D512" s="92"/>
      <c r="E512" s="92"/>
      <c r="F512" s="167"/>
      <c r="G512" s="167"/>
      <c r="H512" s="64"/>
      <c r="I512" s="165"/>
      <c r="J512" s="64"/>
      <c r="K512" s="164"/>
      <c r="L512" s="164"/>
      <c r="M512" s="71"/>
      <c r="N512" s="71"/>
      <c r="O512" s="71"/>
      <c r="P512" s="71"/>
      <c r="Q512" s="71"/>
      <c r="R512" s="71"/>
      <c r="S512" s="71"/>
      <c r="T512" s="71"/>
      <c r="U512" s="71"/>
      <c r="V512" s="71"/>
      <c r="W512" s="71"/>
      <c r="X512" s="71"/>
      <c r="Y512" s="71"/>
      <c r="Z512" s="71"/>
      <c r="AA512" s="71"/>
      <c r="AB512" s="71"/>
      <c r="AC512" s="71"/>
      <c r="AD512" s="71"/>
      <c r="AE512" s="71"/>
      <c r="AF512" s="71"/>
      <c r="AG512" s="71"/>
      <c r="AH512" s="71"/>
      <c r="AI512" s="71"/>
      <c r="AJ512" s="71"/>
      <c r="AK512" s="71"/>
      <c r="AL512" s="71"/>
    </row>
    <row r="513" spans="1:38" s="66" customFormat="1" ht="12" customHeight="1" x14ac:dyDescent="0.3">
      <c r="A513" s="71"/>
      <c r="B513" s="71"/>
      <c r="C513" s="160" t="s">
        <v>122</v>
      </c>
      <c r="D513" s="92"/>
      <c r="E513" s="92"/>
      <c r="F513" s="167"/>
      <c r="G513" s="167"/>
      <c r="H513" s="64"/>
      <c r="I513" s="165"/>
      <c r="J513" s="64"/>
      <c r="K513" s="164"/>
      <c r="L513" s="164"/>
      <c r="M513" s="71"/>
      <c r="N513" s="71"/>
      <c r="O513" s="71"/>
      <c r="P513" s="71"/>
      <c r="Q513" s="71"/>
      <c r="R513" s="71"/>
      <c r="S513" s="71"/>
      <c r="T513" s="71"/>
      <c r="U513" s="71"/>
      <c r="V513" s="71"/>
      <c r="W513" s="71"/>
      <c r="X513" s="71"/>
      <c r="Y513" s="71"/>
      <c r="Z513" s="71"/>
      <c r="AA513" s="71"/>
      <c r="AB513" s="71"/>
      <c r="AC513" s="71"/>
      <c r="AD513" s="71"/>
      <c r="AE513" s="71"/>
      <c r="AF513" s="71"/>
      <c r="AG513" s="71"/>
      <c r="AH513" s="71"/>
      <c r="AI513" s="71"/>
      <c r="AJ513" s="71"/>
      <c r="AK513" s="71"/>
      <c r="AL513" s="71"/>
    </row>
    <row r="514" spans="1:38" s="66" customFormat="1" ht="12" customHeight="1" x14ac:dyDescent="0.3">
      <c r="A514" s="71"/>
      <c r="B514" s="71"/>
      <c r="C514" s="160" t="s">
        <v>123</v>
      </c>
      <c r="D514" s="92"/>
      <c r="E514" s="92"/>
      <c r="F514" s="167"/>
      <c r="G514" s="167"/>
      <c r="H514" s="64"/>
      <c r="I514" s="165"/>
      <c r="J514" s="64"/>
      <c r="K514" s="164"/>
      <c r="L514" s="164"/>
      <c r="M514" s="71"/>
      <c r="N514" s="71"/>
      <c r="O514" s="71"/>
      <c r="P514" s="71"/>
      <c r="Q514" s="71"/>
      <c r="R514" s="71"/>
      <c r="S514" s="71"/>
      <c r="T514" s="71"/>
      <c r="U514" s="71"/>
      <c r="V514" s="71"/>
      <c r="W514" s="71"/>
      <c r="X514" s="71"/>
      <c r="Y514" s="71"/>
      <c r="Z514" s="71"/>
      <c r="AA514" s="71"/>
      <c r="AB514" s="71"/>
      <c r="AC514" s="71"/>
      <c r="AD514" s="71"/>
      <c r="AE514" s="71"/>
      <c r="AF514" s="71"/>
      <c r="AG514" s="71"/>
      <c r="AH514" s="71"/>
      <c r="AI514" s="71"/>
      <c r="AJ514" s="71"/>
      <c r="AK514" s="71"/>
      <c r="AL514" s="71"/>
    </row>
    <row r="515" spans="1:38" s="66" customFormat="1" ht="12" customHeight="1" x14ac:dyDescent="0.3">
      <c r="A515" s="71"/>
      <c r="B515" s="71"/>
      <c r="C515" s="160" t="s">
        <v>124</v>
      </c>
      <c r="D515" s="92"/>
      <c r="E515" s="92"/>
      <c r="F515" s="167"/>
      <c r="G515" s="167"/>
      <c r="H515" s="64"/>
      <c r="I515" s="165"/>
      <c r="J515" s="64"/>
      <c r="K515" s="164"/>
      <c r="L515" s="164"/>
      <c r="M515" s="71"/>
      <c r="N515" s="71"/>
      <c r="O515" s="71"/>
      <c r="P515" s="71"/>
      <c r="Q515" s="71"/>
      <c r="R515" s="71"/>
      <c r="S515" s="71"/>
      <c r="T515" s="71"/>
      <c r="U515" s="71"/>
      <c r="V515" s="71"/>
      <c r="W515" s="71"/>
      <c r="X515" s="71"/>
      <c r="Y515" s="71"/>
      <c r="Z515" s="71"/>
      <c r="AA515" s="71"/>
      <c r="AB515" s="71"/>
      <c r="AC515" s="71"/>
      <c r="AD515" s="71"/>
      <c r="AE515" s="71"/>
      <c r="AF515" s="71"/>
      <c r="AG515" s="71"/>
      <c r="AH515" s="71"/>
      <c r="AI515" s="71"/>
      <c r="AJ515" s="71"/>
      <c r="AK515" s="71"/>
      <c r="AL515" s="71"/>
    </row>
    <row r="516" spans="1:38" s="66" customFormat="1" ht="12" customHeight="1" x14ac:dyDescent="0.3">
      <c r="A516" s="71"/>
      <c r="B516" s="71"/>
      <c r="C516" s="160" t="s">
        <v>125</v>
      </c>
      <c r="D516" s="92"/>
      <c r="E516" s="92"/>
      <c r="F516" s="167"/>
      <c r="G516" s="167"/>
      <c r="H516" s="64"/>
      <c r="I516" s="165"/>
      <c r="J516" s="64"/>
      <c r="K516" s="164"/>
      <c r="L516" s="164"/>
      <c r="M516" s="71"/>
      <c r="N516" s="71"/>
      <c r="O516" s="71"/>
      <c r="P516" s="71"/>
      <c r="Q516" s="71"/>
      <c r="R516" s="71"/>
      <c r="S516" s="71"/>
      <c r="T516" s="71"/>
      <c r="U516" s="71"/>
      <c r="V516" s="71"/>
      <c r="W516" s="71"/>
      <c r="X516" s="71"/>
      <c r="Y516" s="71"/>
      <c r="Z516" s="71"/>
      <c r="AA516" s="71"/>
      <c r="AB516" s="71"/>
      <c r="AC516" s="71"/>
      <c r="AD516" s="71"/>
      <c r="AE516" s="71"/>
      <c r="AF516" s="71"/>
      <c r="AG516" s="71"/>
      <c r="AH516" s="71"/>
      <c r="AI516" s="71"/>
      <c r="AJ516" s="71"/>
      <c r="AK516" s="71"/>
      <c r="AL516" s="71"/>
    </row>
    <row r="517" spans="1:38" s="66" customFormat="1" ht="12" customHeight="1" x14ac:dyDescent="0.3">
      <c r="A517" s="71"/>
      <c r="B517" s="71"/>
      <c r="C517" s="160" t="s">
        <v>126</v>
      </c>
      <c r="D517" s="92"/>
      <c r="E517" s="92"/>
      <c r="F517" s="167"/>
      <c r="G517" s="167"/>
      <c r="H517" s="64"/>
      <c r="I517" s="165"/>
      <c r="J517" s="64"/>
      <c r="K517" s="164"/>
      <c r="L517" s="164"/>
      <c r="M517" s="71"/>
      <c r="N517" s="71"/>
      <c r="O517" s="71"/>
      <c r="P517" s="71"/>
      <c r="Q517" s="71"/>
      <c r="R517" s="71"/>
      <c r="S517" s="71"/>
      <c r="T517" s="71"/>
      <c r="U517" s="71"/>
      <c r="V517" s="71"/>
      <c r="W517" s="71"/>
      <c r="X517" s="71"/>
      <c r="Y517" s="71"/>
      <c r="Z517" s="71"/>
      <c r="AA517" s="71"/>
      <c r="AB517" s="71"/>
      <c r="AC517" s="71"/>
      <c r="AD517" s="71"/>
      <c r="AE517" s="71"/>
      <c r="AF517" s="71"/>
      <c r="AG517" s="71"/>
      <c r="AH517" s="71"/>
      <c r="AI517" s="71"/>
      <c r="AJ517" s="71"/>
      <c r="AK517" s="71"/>
      <c r="AL517" s="71"/>
    </row>
    <row r="518" spans="1:38" s="66" customFormat="1" ht="12" customHeight="1" x14ac:dyDescent="0.3">
      <c r="A518" s="71"/>
      <c r="B518" s="71"/>
      <c r="C518" s="160" t="s">
        <v>127</v>
      </c>
      <c r="D518" s="92"/>
      <c r="E518" s="92"/>
      <c r="F518" s="167"/>
      <c r="G518" s="167"/>
      <c r="H518" s="64"/>
      <c r="I518" s="165"/>
      <c r="J518" s="64"/>
      <c r="K518" s="164"/>
      <c r="L518" s="164"/>
      <c r="M518" s="71"/>
      <c r="N518" s="71"/>
      <c r="O518" s="71"/>
      <c r="P518" s="71"/>
      <c r="Q518" s="71"/>
      <c r="R518" s="71"/>
      <c r="S518" s="71"/>
      <c r="T518" s="71"/>
      <c r="U518" s="71"/>
      <c r="V518" s="71"/>
      <c r="W518" s="71"/>
      <c r="X518" s="71"/>
      <c r="Y518" s="71"/>
      <c r="Z518" s="71"/>
      <c r="AA518" s="71"/>
      <c r="AB518" s="71"/>
      <c r="AC518" s="71"/>
      <c r="AD518" s="71"/>
      <c r="AE518" s="71"/>
      <c r="AF518" s="71"/>
      <c r="AG518" s="71"/>
      <c r="AH518" s="71"/>
      <c r="AI518" s="71"/>
      <c r="AJ518" s="71"/>
      <c r="AK518" s="71"/>
      <c r="AL518" s="71"/>
    </row>
    <row r="519" spans="1:38" s="66" customFormat="1" ht="12" customHeight="1" x14ac:dyDescent="0.3">
      <c r="A519" s="71"/>
      <c r="B519" s="71"/>
      <c r="C519" s="160" t="s">
        <v>128</v>
      </c>
      <c r="D519" s="92"/>
      <c r="E519" s="92"/>
      <c r="F519" s="167"/>
      <c r="G519" s="167"/>
      <c r="H519" s="64"/>
      <c r="I519" s="165"/>
      <c r="J519" s="64"/>
      <c r="K519" s="164"/>
      <c r="L519" s="164"/>
      <c r="M519" s="71"/>
      <c r="N519" s="71"/>
      <c r="O519" s="71"/>
      <c r="P519" s="71"/>
      <c r="Q519" s="71"/>
      <c r="R519" s="71"/>
      <c r="S519" s="71"/>
      <c r="T519" s="71"/>
      <c r="U519" s="71"/>
      <c r="V519" s="71"/>
      <c r="W519" s="71"/>
      <c r="X519" s="71"/>
      <c r="Y519" s="71"/>
      <c r="Z519" s="71"/>
      <c r="AA519" s="71"/>
      <c r="AB519" s="71"/>
      <c r="AC519" s="71"/>
      <c r="AD519" s="71"/>
      <c r="AE519" s="71"/>
      <c r="AF519" s="71"/>
      <c r="AG519" s="71"/>
      <c r="AH519" s="71"/>
      <c r="AI519" s="71"/>
      <c r="AJ519" s="71"/>
      <c r="AK519" s="71"/>
      <c r="AL519" s="71"/>
    </row>
    <row r="520" spans="1:38" s="66" customFormat="1" ht="12" customHeight="1" x14ac:dyDescent="0.3">
      <c r="A520" s="71"/>
      <c r="B520" s="71"/>
      <c r="C520" s="160" t="s">
        <v>129</v>
      </c>
      <c r="D520" s="92"/>
      <c r="E520" s="92"/>
      <c r="F520" s="167"/>
      <c r="G520" s="167"/>
      <c r="H520" s="64"/>
      <c r="I520" s="165"/>
      <c r="J520" s="64"/>
      <c r="K520" s="164"/>
      <c r="L520" s="164"/>
      <c r="M520" s="71"/>
      <c r="N520" s="71"/>
      <c r="O520" s="71"/>
      <c r="P520" s="71"/>
      <c r="Q520" s="71"/>
      <c r="R520" s="71"/>
      <c r="S520" s="71"/>
      <c r="T520" s="71"/>
      <c r="U520" s="71"/>
      <c r="V520" s="71"/>
      <c r="W520" s="71"/>
      <c r="X520" s="71"/>
      <c r="Y520" s="71"/>
      <c r="Z520" s="71"/>
      <c r="AA520" s="71"/>
      <c r="AB520" s="71"/>
      <c r="AC520" s="71"/>
      <c r="AD520" s="71"/>
      <c r="AE520" s="71"/>
      <c r="AF520" s="71"/>
      <c r="AG520" s="71"/>
      <c r="AH520" s="71"/>
      <c r="AI520" s="71"/>
      <c r="AJ520" s="71"/>
      <c r="AK520" s="71"/>
      <c r="AL520" s="71"/>
    </row>
    <row r="521" spans="1:38" s="66" customFormat="1" ht="12" customHeight="1" x14ac:dyDescent="0.3">
      <c r="A521" s="71"/>
      <c r="B521" s="71"/>
      <c r="C521" s="160" t="s">
        <v>130</v>
      </c>
      <c r="D521" s="92"/>
      <c r="E521" s="92"/>
      <c r="F521" s="167"/>
      <c r="G521" s="167"/>
      <c r="H521" s="64"/>
      <c r="I521" s="165"/>
      <c r="J521" s="64"/>
      <c r="K521" s="164"/>
      <c r="L521" s="164"/>
      <c r="M521" s="71"/>
      <c r="N521" s="71"/>
      <c r="O521" s="71"/>
      <c r="P521" s="71"/>
      <c r="Q521" s="71"/>
      <c r="R521" s="71"/>
      <c r="S521" s="71"/>
      <c r="T521" s="71"/>
      <c r="U521" s="71"/>
      <c r="V521" s="71"/>
      <c r="W521" s="71"/>
      <c r="X521" s="71"/>
      <c r="Y521" s="71"/>
      <c r="Z521" s="71"/>
      <c r="AA521" s="71"/>
      <c r="AB521" s="71"/>
      <c r="AC521" s="71"/>
      <c r="AD521" s="71"/>
      <c r="AE521" s="71"/>
      <c r="AF521" s="71"/>
      <c r="AG521" s="71"/>
      <c r="AH521" s="71"/>
      <c r="AI521" s="71"/>
      <c r="AJ521" s="71"/>
      <c r="AK521" s="71"/>
      <c r="AL521" s="71"/>
    </row>
    <row r="522" spans="1:38" s="66" customFormat="1" ht="12" customHeight="1" x14ac:dyDescent="0.3">
      <c r="A522" s="71"/>
      <c r="B522" s="71"/>
      <c r="C522" s="160" t="s">
        <v>131</v>
      </c>
      <c r="D522" s="92"/>
      <c r="E522" s="92"/>
      <c r="F522" s="167"/>
      <c r="G522" s="167"/>
      <c r="H522" s="64"/>
      <c r="I522" s="165"/>
      <c r="J522" s="64"/>
      <c r="K522" s="164"/>
      <c r="L522" s="164"/>
      <c r="M522" s="71"/>
      <c r="N522" s="71"/>
      <c r="O522" s="71"/>
      <c r="P522" s="71"/>
      <c r="Q522" s="71"/>
      <c r="R522" s="71"/>
      <c r="S522" s="71"/>
      <c r="T522" s="71"/>
      <c r="U522" s="71"/>
      <c r="V522" s="71"/>
      <c r="W522" s="71"/>
      <c r="X522" s="71"/>
      <c r="Y522" s="71"/>
      <c r="Z522" s="71"/>
      <c r="AA522" s="71"/>
      <c r="AB522" s="71"/>
      <c r="AC522" s="71"/>
      <c r="AD522" s="71"/>
      <c r="AE522" s="71"/>
      <c r="AF522" s="71"/>
      <c r="AG522" s="71"/>
      <c r="AH522" s="71"/>
      <c r="AI522" s="71"/>
      <c r="AJ522" s="71"/>
      <c r="AK522" s="71"/>
      <c r="AL522" s="71"/>
    </row>
    <row r="523" spans="1:38" s="66" customFormat="1" ht="12" customHeight="1" x14ac:dyDescent="0.3">
      <c r="A523" s="71"/>
      <c r="B523" s="71"/>
      <c r="C523" s="160" t="s">
        <v>132</v>
      </c>
      <c r="D523" s="92"/>
      <c r="E523" s="92"/>
      <c r="F523" s="167"/>
      <c r="G523" s="167"/>
      <c r="H523" s="64"/>
      <c r="I523" s="165"/>
      <c r="J523" s="64"/>
      <c r="K523" s="164"/>
      <c r="L523" s="164"/>
      <c r="M523" s="71"/>
      <c r="N523" s="71"/>
      <c r="O523" s="71"/>
      <c r="P523" s="71"/>
      <c r="Q523" s="71"/>
      <c r="R523" s="71"/>
      <c r="S523" s="71"/>
      <c r="T523" s="71"/>
      <c r="U523" s="71"/>
      <c r="V523" s="71"/>
      <c r="W523" s="71"/>
      <c r="X523" s="71"/>
      <c r="Y523" s="71"/>
      <c r="Z523" s="71"/>
      <c r="AA523" s="71"/>
      <c r="AB523" s="71"/>
      <c r="AC523" s="71"/>
      <c r="AD523" s="71"/>
      <c r="AE523" s="71"/>
      <c r="AF523" s="71"/>
      <c r="AG523" s="71"/>
      <c r="AH523" s="71"/>
      <c r="AI523" s="71"/>
      <c r="AJ523" s="71"/>
      <c r="AK523" s="71"/>
      <c r="AL523" s="71"/>
    </row>
    <row r="524" spans="1:38" s="66" customFormat="1" ht="12" customHeight="1" x14ac:dyDescent="0.3">
      <c r="A524" s="71"/>
      <c r="B524" s="71"/>
      <c r="C524" s="160" t="s">
        <v>133</v>
      </c>
      <c r="D524" s="92"/>
      <c r="E524" s="92"/>
      <c r="F524" s="167"/>
      <c r="G524" s="167"/>
      <c r="H524" s="64"/>
      <c r="I524" s="165"/>
      <c r="J524" s="64"/>
      <c r="K524" s="164"/>
      <c r="L524" s="164"/>
      <c r="M524" s="71"/>
      <c r="N524" s="71"/>
      <c r="O524" s="71"/>
      <c r="P524" s="71"/>
      <c r="Q524" s="71"/>
      <c r="R524" s="71"/>
      <c r="S524" s="71"/>
      <c r="T524" s="71"/>
      <c r="U524" s="71"/>
      <c r="V524" s="71"/>
      <c r="W524" s="71"/>
      <c r="X524" s="71"/>
      <c r="Y524" s="71"/>
      <c r="Z524" s="71"/>
      <c r="AA524" s="71"/>
      <c r="AB524" s="71"/>
      <c r="AC524" s="71"/>
      <c r="AD524" s="71"/>
      <c r="AE524" s="71"/>
      <c r="AF524" s="71"/>
      <c r="AG524" s="71"/>
      <c r="AH524" s="71"/>
      <c r="AI524" s="71"/>
      <c r="AJ524" s="71"/>
      <c r="AK524" s="71"/>
      <c r="AL524" s="71"/>
    </row>
    <row r="525" spans="1:38" s="66" customFormat="1" ht="12" customHeight="1" x14ac:dyDescent="0.3">
      <c r="A525" s="71"/>
      <c r="B525" s="71"/>
      <c r="C525" s="160" t="s">
        <v>134</v>
      </c>
      <c r="D525" s="92"/>
      <c r="E525" s="92"/>
      <c r="F525" s="167"/>
      <c r="G525" s="167"/>
      <c r="H525" s="64"/>
      <c r="I525" s="165"/>
      <c r="J525" s="64"/>
      <c r="K525" s="164"/>
      <c r="L525" s="164"/>
      <c r="M525" s="71"/>
      <c r="N525" s="71"/>
      <c r="O525" s="71"/>
      <c r="P525" s="71"/>
      <c r="Q525" s="71"/>
      <c r="R525" s="71"/>
      <c r="S525" s="71"/>
      <c r="T525" s="71"/>
      <c r="U525" s="71"/>
      <c r="V525" s="71"/>
      <c r="W525" s="71"/>
      <c r="X525" s="71"/>
      <c r="Y525" s="71"/>
      <c r="Z525" s="71"/>
      <c r="AA525" s="71"/>
      <c r="AB525" s="71"/>
      <c r="AC525" s="71"/>
      <c r="AD525" s="71"/>
      <c r="AE525" s="71"/>
      <c r="AF525" s="71"/>
      <c r="AG525" s="71"/>
      <c r="AH525" s="71"/>
      <c r="AI525" s="71"/>
      <c r="AJ525" s="71"/>
      <c r="AK525" s="71"/>
      <c r="AL525" s="71"/>
    </row>
    <row r="526" spans="1:38" s="66" customFormat="1" ht="12" customHeight="1" x14ac:dyDescent="0.3">
      <c r="A526" s="71"/>
      <c r="B526" s="71"/>
      <c r="C526" s="160" t="s">
        <v>135</v>
      </c>
      <c r="D526" s="92"/>
      <c r="E526" s="92"/>
      <c r="F526" s="167"/>
      <c r="G526" s="167"/>
      <c r="H526" s="64"/>
      <c r="I526" s="165"/>
      <c r="J526" s="64"/>
      <c r="K526" s="164"/>
      <c r="L526" s="164"/>
      <c r="M526" s="71"/>
      <c r="N526" s="71"/>
      <c r="O526" s="71"/>
      <c r="P526" s="71"/>
      <c r="Q526" s="71"/>
      <c r="R526" s="71"/>
      <c r="S526" s="71"/>
      <c r="T526" s="71"/>
      <c r="U526" s="71"/>
      <c r="V526" s="71"/>
      <c r="W526" s="71"/>
      <c r="X526" s="71"/>
      <c r="Y526" s="71"/>
      <c r="Z526" s="71"/>
      <c r="AA526" s="71"/>
      <c r="AB526" s="71"/>
      <c r="AC526" s="71"/>
      <c r="AD526" s="71"/>
      <c r="AE526" s="71"/>
      <c r="AF526" s="71"/>
      <c r="AG526" s="71"/>
      <c r="AH526" s="71"/>
      <c r="AI526" s="71"/>
      <c r="AJ526" s="71"/>
      <c r="AK526" s="71"/>
      <c r="AL526" s="71"/>
    </row>
    <row r="527" spans="1:38" s="66" customFormat="1" ht="12" customHeight="1" x14ac:dyDescent="0.3">
      <c r="A527" s="71"/>
      <c r="B527" s="71"/>
      <c r="C527" s="160" t="s">
        <v>136</v>
      </c>
      <c r="D527" s="92"/>
      <c r="E527" s="92"/>
      <c r="F527" s="167"/>
      <c r="G527" s="167"/>
      <c r="H527" s="64"/>
      <c r="I527" s="165"/>
      <c r="J527" s="64"/>
      <c r="K527" s="164"/>
      <c r="L527" s="164"/>
      <c r="M527" s="71"/>
      <c r="N527" s="71"/>
      <c r="O527" s="71"/>
      <c r="P527" s="71"/>
      <c r="Q527" s="71"/>
      <c r="R527" s="71"/>
      <c r="S527" s="71"/>
      <c r="T527" s="71"/>
      <c r="U527" s="71"/>
      <c r="V527" s="71"/>
      <c r="W527" s="71"/>
      <c r="X527" s="71"/>
      <c r="Y527" s="71"/>
      <c r="Z527" s="71"/>
      <c r="AA527" s="71"/>
      <c r="AB527" s="71"/>
      <c r="AC527" s="71"/>
      <c r="AD527" s="71"/>
      <c r="AE527" s="71"/>
      <c r="AF527" s="71"/>
      <c r="AG527" s="71"/>
      <c r="AH527" s="71"/>
      <c r="AI527" s="71"/>
      <c r="AJ527" s="71"/>
      <c r="AK527" s="71"/>
      <c r="AL527" s="71"/>
    </row>
    <row r="528" spans="1:38" s="66" customFormat="1" ht="12" customHeight="1" x14ac:dyDescent="0.3">
      <c r="A528" s="71"/>
      <c r="B528" s="71"/>
      <c r="C528" s="160" t="s">
        <v>137</v>
      </c>
      <c r="D528" s="92"/>
      <c r="E528" s="92"/>
      <c r="F528" s="167"/>
      <c r="G528" s="167"/>
      <c r="H528" s="64"/>
      <c r="I528" s="165"/>
      <c r="J528" s="64"/>
      <c r="K528" s="164"/>
      <c r="L528" s="164"/>
      <c r="M528" s="71"/>
      <c r="N528" s="71"/>
      <c r="O528" s="71"/>
      <c r="P528" s="71"/>
      <c r="Q528" s="71"/>
      <c r="R528" s="71"/>
      <c r="S528" s="71"/>
      <c r="T528" s="71"/>
      <c r="U528" s="71"/>
      <c r="V528" s="71"/>
      <c r="W528" s="71"/>
      <c r="X528" s="71"/>
      <c r="Y528" s="71"/>
      <c r="Z528" s="71"/>
      <c r="AA528" s="71"/>
      <c r="AB528" s="71"/>
      <c r="AC528" s="71"/>
      <c r="AD528" s="71"/>
      <c r="AE528" s="71"/>
      <c r="AF528" s="71"/>
      <c r="AG528" s="71"/>
      <c r="AH528" s="71"/>
      <c r="AI528" s="71"/>
      <c r="AJ528" s="71"/>
      <c r="AK528" s="71"/>
      <c r="AL528" s="71"/>
    </row>
    <row r="529" spans="1:38" s="66" customFormat="1" ht="12" customHeight="1" x14ac:dyDescent="0.3">
      <c r="A529" s="71"/>
      <c r="B529" s="71"/>
      <c r="C529" s="160" t="s">
        <v>138</v>
      </c>
      <c r="D529" s="92"/>
      <c r="E529" s="92"/>
      <c r="F529" s="167"/>
      <c r="G529" s="167"/>
      <c r="H529" s="64"/>
      <c r="I529" s="165"/>
      <c r="J529" s="64"/>
      <c r="K529" s="164"/>
      <c r="L529" s="164"/>
      <c r="M529" s="71"/>
      <c r="N529" s="71"/>
      <c r="O529" s="71"/>
      <c r="P529" s="71"/>
      <c r="Q529" s="71"/>
      <c r="R529" s="71"/>
      <c r="S529" s="71"/>
      <c r="T529" s="71"/>
      <c r="U529" s="71"/>
      <c r="V529" s="71"/>
      <c r="W529" s="71"/>
      <c r="X529" s="71"/>
      <c r="Y529" s="71"/>
      <c r="Z529" s="71"/>
      <c r="AA529" s="71"/>
      <c r="AB529" s="71"/>
      <c r="AC529" s="71"/>
      <c r="AD529" s="71"/>
      <c r="AE529" s="71"/>
      <c r="AF529" s="71"/>
      <c r="AG529" s="71"/>
      <c r="AH529" s="71"/>
      <c r="AI529" s="71"/>
      <c r="AJ529" s="71"/>
      <c r="AK529" s="71"/>
      <c r="AL529" s="71"/>
    </row>
    <row r="530" spans="1:38" s="66" customFormat="1" ht="12" customHeight="1" x14ac:dyDescent="0.3">
      <c r="A530" s="71"/>
      <c r="B530" s="71"/>
      <c r="C530" s="160" t="s">
        <v>139</v>
      </c>
      <c r="D530" s="92"/>
      <c r="E530" s="92"/>
      <c r="F530" s="167"/>
      <c r="G530" s="167"/>
      <c r="H530" s="64"/>
      <c r="I530" s="165"/>
      <c r="J530" s="64"/>
      <c r="K530" s="164"/>
      <c r="L530" s="164"/>
      <c r="M530" s="71"/>
      <c r="N530" s="71"/>
      <c r="O530" s="71"/>
      <c r="P530" s="71"/>
      <c r="Q530" s="71"/>
      <c r="R530" s="71"/>
      <c r="S530" s="71"/>
      <c r="T530" s="71"/>
      <c r="U530" s="71"/>
      <c r="V530" s="71"/>
      <c r="W530" s="71"/>
      <c r="X530" s="71"/>
      <c r="Y530" s="71"/>
      <c r="Z530" s="71"/>
      <c r="AA530" s="71"/>
      <c r="AB530" s="71"/>
      <c r="AC530" s="71"/>
      <c r="AD530" s="71"/>
      <c r="AE530" s="71"/>
      <c r="AF530" s="71"/>
      <c r="AG530" s="71"/>
      <c r="AH530" s="71"/>
      <c r="AI530" s="71"/>
      <c r="AJ530" s="71"/>
      <c r="AK530" s="71"/>
      <c r="AL530" s="71"/>
    </row>
    <row r="531" spans="1:38" s="66" customFormat="1" ht="12" customHeight="1" x14ac:dyDescent="0.3">
      <c r="A531" s="71"/>
      <c r="B531" s="71"/>
      <c r="C531" s="160" t="s">
        <v>140</v>
      </c>
      <c r="D531" s="92"/>
      <c r="E531" s="92"/>
      <c r="F531" s="167"/>
      <c r="G531" s="167"/>
      <c r="H531" s="64"/>
      <c r="I531" s="165"/>
      <c r="J531" s="64"/>
      <c r="K531" s="164"/>
      <c r="L531" s="164"/>
      <c r="M531" s="71"/>
      <c r="N531" s="71"/>
      <c r="O531" s="71"/>
      <c r="P531" s="71"/>
      <c r="Q531" s="71"/>
      <c r="R531" s="71"/>
      <c r="S531" s="71"/>
      <c r="T531" s="71"/>
      <c r="U531" s="71"/>
      <c r="V531" s="71"/>
      <c r="W531" s="71"/>
      <c r="X531" s="71"/>
      <c r="Y531" s="71"/>
      <c r="Z531" s="71"/>
      <c r="AA531" s="71"/>
      <c r="AB531" s="71"/>
      <c r="AC531" s="71"/>
      <c r="AD531" s="71"/>
      <c r="AE531" s="71"/>
      <c r="AF531" s="71"/>
      <c r="AG531" s="71"/>
      <c r="AH531" s="71"/>
      <c r="AI531" s="71"/>
      <c r="AJ531" s="71"/>
      <c r="AK531" s="71"/>
      <c r="AL531" s="71"/>
    </row>
    <row r="532" spans="1:38" s="66" customFormat="1" ht="12" customHeight="1" x14ac:dyDescent="0.3">
      <c r="A532" s="71"/>
      <c r="B532" s="71"/>
      <c r="C532" s="160" t="s">
        <v>141</v>
      </c>
      <c r="D532" s="92"/>
      <c r="E532" s="92"/>
      <c r="F532" s="167"/>
      <c r="G532" s="167"/>
      <c r="H532" s="64"/>
      <c r="I532" s="165"/>
      <c r="J532" s="64"/>
      <c r="K532" s="164"/>
      <c r="L532" s="164"/>
      <c r="M532" s="71"/>
      <c r="N532" s="71"/>
      <c r="O532" s="71"/>
      <c r="P532" s="71"/>
      <c r="Q532" s="71"/>
      <c r="R532" s="71"/>
      <c r="S532" s="71"/>
      <c r="T532" s="71"/>
      <c r="U532" s="71"/>
      <c r="V532" s="71"/>
      <c r="W532" s="71"/>
      <c r="X532" s="71"/>
      <c r="Y532" s="71"/>
      <c r="Z532" s="71"/>
      <c r="AA532" s="71"/>
      <c r="AB532" s="71"/>
      <c r="AC532" s="71"/>
      <c r="AD532" s="71"/>
      <c r="AE532" s="71"/>
      <c r="AF532" s="71"/>
      <c r="AG532" s="71"/>
      <c r="AH532" s="71"/>
      <c r="AI532" s="71"/>
      <c r="AJ532" s="71"/>
      <c r="AK532" s="71"/>
      <c r="AL532" s="71"/>
    </row>
    <row r="533" spans="1:38" s="66" customFormat="1" ht="12" customHeight="1" x14ac:dyDescent="0.3">
      <c r="A533" s="71"/>
      <c r="B533" s="71"/>
      <c r="C533" s="160" t="s">
        <v>142</v>
      </c>
      <c r="D533" s="92"/>
      <c r="E533" s="92"/>
      <c r="F533" s="167"/>
      <c r="G533" s="167"/>
      <c r="H533" s="64"/>
      <c r="I533" s="165"/>
      <c r="J533" s="64"/>
      <c r="K533" s="164"/>
      <c r="L533" s="164"/>
      <c r="M533" s="71"/>
      <c r="N533" s="71"/>
      <c r="O533" s="71"/>
      <c r="P533" s="71"/>
      <c r="Q533" s="71"/>
      <c r="R533" s="71"/>
      <c r="S533" s="71"/>
      <c r="T533" s="71"/>
      <c r="U533" s="71"/>
      <c r="V533" s="71"/>
      <c r="W533" s="71"/>
      <c r="X533" s="71"/>
      <c r="Y533" s="71"/>
      <c r="Z533" s="71"/>
      <c r="AA533" s="71"/>
      <c r="AB533" s="71"/>
      <c r="AC533" s="71"/>
      <c r="AD533" s="71"/>
      <c r="AE533" s="71"/>
      <c r="AF533" s="71"/>
      <c r="AG533" s="71"/>
      <c r="AH533" s="71"/>
      <c r="AI533" s="71"/>
      <c r="AJ533" s="71"/>
      <c r="AK533" s="71"/>
      <c r="AL533" s="71"/>
    </row>
    <row r="534" spans="1:38" s="66" customFormat="1" ht="12" customHeight="1" x14ac:dyDescent="0.3">
      <c r="A534" s="71"/>
      <c r="B534" s="71"/>
      <c r="C534" s="160" t="s">
        <v>143</v>
      </c>
      <c r="D534" s="92"/>
      <c r="E534" s="92"/>
      <c r="F534" s="167"/>
      <c r="G534" s="167"/>
      <c r="H534" s="64"/>
      <c r="I534" s="165"/>
      <c r="J534" s="64"/>
      <c r="K534" s="164"/>
      <c r="L534" s="164"/>
      <c r="M534" s="71"/>
      <c r="N534" s="71"/>
      <c r="O534" s="71"/>
      <c r="P534" s="71"/>
      <c r="Q534" s="71"/>
      <c r="R534" s="71"/>
      <c r="S534" s="71"/>
      <c r="T534" s="71"/>
      <c r="U534" s="71"/>
      <c r="V534" s="71"/>
      <c r="W534" s="71"/>
      <c r="X534" s="71"/>
      <c r="Y534" s="71"/>
      <c r="Z534" s="71"/>
      <c r="AA534" s="71"/>
      <c r="AB534" s="71"/>
      <c r="AC534" s="71"/>
      <c r="AD534" s="71"/>
      <c r="AE534" s="71"/>
      <c r="AF534" s="71"/>
      <c r="AG534" s="71"/>
      <c r="AH534" s="71"/>
      <c r="AI534" s="71"/>
      <c r="AJ534" s="71"/>
      <c r="AK534" s="71"/>
      <c r="AL534" s="71"/>
    </row>
    <row r="535" spans="1:38" s="66" customFormat="1" ht="12" customHeight="1" x14ac:dyDescent="0.3">
      <c r="A535" s="71"/>
      <c r="B535" s="71"/>
      <c r="C535" s="160" t="s">
        <v>144</v>
      </c>
      <c r="D535" s="92"/>
      <c r="E535" s="92"/>
      <c r="F535" s="167"/>
      <c r="G535" s="167"/>
      <c r="H535" s="64"/>
      <c r="I535" s="165"/>
      <c r="J535" s="64"/>
      <c r="K535" s="164"/>
      <c r="L535" s="164"/>
      <c r="M535" s="71"/>
      <c r="N535" s="71"/>
      <c r="O535" s="71"/>
      <c r="P535" s="71"/>
      <c r="Q535" s="71"/>
      <c r="R535" s="71"/>
      <c r="S535" s="71"/>
      <c r="T535" s="71"/>
      <c r="U535" s="71"/>
      <c r="V535" s="71"/>
      <c r="W535" s="71"/>
      <c r="X535" s="71"/>
      <c r="Y535" s="71"/>
      <c r="Z535" s="71"/>
      <c r="AA535" s="71"/>
      <c r="AB535" s="71"/>
      <c r="AC535" s="71"/>
      <c r="AD535" s="71"/>
      <c r="AE535" s="71"/>
      <c r="AF535" s="71"/>
      <c r="AG535" s="71"/>
      <c r="AH535" s="71"/>
      <c r="AI535" s="71"/>
      <c r="AJ535" s="71"/>
      <c r="AK535" s="71"/>
      <c r="AL535" s="71"/>
    </row>
    <row r="536" spans="1:38" s="66" customFormat="1" ht="12" customHeight="1" x14ac:dyDescent="0.3">
      <c r="A536" s="71"/>
      <c r="B536" s="71"/>
      <c r="C536" s="160" t="s">
        <v>145</v>
      </c>
      <c r="D536" s="92"/>
      <c r="E536" s="92"/>
      <c r="F536" s="167"/>
      <c r="G536" s="167"/>
      <c r="H536" s="64"/>
      <c r="I536" s="165"/>
      <c r="J536" s="64"/>
      <c r="K536" s="164"/>
      <c r="L536" s="164"/>
      <c r="M536" s="71"/>
      <c r="N536" s="71"/>
      <c r="O536" s="71"/>
      <c r="P536" s="71"/>
      <c r="Q536" s="71"/>
      <c r="R536" s="71"/>
      <c r="S536" s="71"/>
      <c r="T536" s="71"/>
      <c r="U536" s="71"/>
      <c r="V536" s="71"/>
      <c r="W536" s="71"/>
      <c r="X536" s="71"/>
      <c r="Y536" s="71"/>
      <c r="Z536" s="71"/>
      <c r="AA536" s="71"/>
      <c r="AB536" s="71"/>
      <c r="AC536" s="71"/>
      <c r="AD536" s="71"/>
      <c r="AE536" s="71"/>
      <c r="AF536" s="71"/>
      <c r="AG536" s="71"/>
      <c r="AH536" s="71"/>
      <c r="AI536" s="71"/>
      <c r="AJ536" s="71"/>
      <c r="AK536" s="71"/>
      <c r="AL536" s="71"/>
    </row>
    <row r="537" spans="1:38" s="66" customFormat="1" ht="12" customHeight="1" x14ac:dyDescent="0.3">
      <c r="A537" s="71"/>
      <c r="B537" s="71"/>
      <c r="C537" s="160" t="s">
        <v>146</v>
      </c>
      <c r="D537" s="92"/>
      <c r="E537" s="92"/>
      <c r="F537" s="167"/>
      <c r="G537" s="167"/>
      <c r="H537" s="64"/>
      <c r="I537" s="165"/>
      <c r="J537" s="64"/>
      <c r="K537" s="164"/>
      <c r="L537" s="164"/>
      <c r="M537" s="71"/>
      <c r="N537" s="71"/>
      <c r="O537" s="71"/>
      <c r="P537" s="71"/>
      <c r="Q537" s="71"/>
      <c r="R537" s="71"/>
      <c r="S537" s="71"/>
      <c r="T537" s="71"/>
      <c r="U537" s="71"/>
      <c r="V537" s="71"/>
      <c r="W537" s="71"/>
      <c r="X537" s="71"/>
      <c r="Y537" s="71"/>
      <c r="Z537" s="71"/>
      <c r="AA537" s="71"/>
      <c r="AB537" s="71"/>
      <c r="AC537" s="71"/>
      <c r="AD537" s="71"/>
      <c r="AE537" s="71"/>
      <c r="AF537" s="71"/>
      <c r="AG537" s="71"/>
      <c r="AH537" s="71"/>
      <c r="AI537" s="71"/>
      <c r="AJ537" s="71"/>
      <c r="AK537" s="71"/>
      <c r="AL537" s="71"/>
    </row>
    <row r="538" spans="1:38" s="66" customFormat="1" ht="12" customHeight="1" x14ac:dyDescent="0.3">
      <c r="A538" s="71"/>
      <c r="B538" s="71"/>
      <c r="C538" s="160" t="s">
        <v>147</v>
      </c>
      <c r="D538" s="92"/>
      <c r="E538" s="92"/>
      <c r="F538" s="167"/>
      <c r="G538" s="167"/>
      <c r="H538" s="64"/>
      <c r="I538" s="165"/>
      <c r="J538" s="64"/>
      <c r="K538" s="164"/>
      <c r="L538" s="164"/>
      <c r="M538" s="71"/>
      <c r="N538" s="71"/>
      <c r="O538" s="71"/>
      <c r="P538" s="71"/>
      <c r="Q538" s="71"/>
      <c r="R538" s="71"/>
      <c r="S538" s="71"/>
      <c r="T538" s="71"/>
      <c r="U538" s="71"/>
      <c r="V538" s="71"/>
      <c r="W538" s="71"/>
      <c r="X538" s="71"/>
      <c r="Y538" s="71"/>
      <c r="Z538" s="71"/>
      <c r="AA538" s="71"/>
      <c r="AB538" s="71"/>
      <c r="AC538" s="71"/>
      <c r="AD538" s="71"/>
      <c r="AE538" s="71"/>
      <c r="AF538" s="71"/>
      <c r="AG538" s="71"/>
      <c r="AH538" s="71"/>
      <c r="AI538" s="71"/>
      <c r="AJ538" s="71"/>
      <c r="AK538" s="71"/>
      <c r="AL538" s="71"/>
    </row>
    <row r="539" spans="1:38" s="66" customFormat="1" ht="12" customHeight="1" x14ac:dyDescent="0.3">
      <c r="A539" s="71"/>
      <c r="B539" s="71"/>
      <c r="C539" s="160" t="s">
        <v>148</v>
      </c>
      <c r="D539" s="92"/>
      <c r="E539" s="92"/>
      <c r="F539" s="167"/>
      <c r="G539" s="167"/>
      <c r="H539" s="64"/>
      <c r="I539" s="165"/>
      <c r="J539" s="64"/>
      <c r="K539" s="164"/>
      <c r="L539" s="164"/>
      <c r="M539" s="71"/>
      <c r="N539" s="71"/>
      <c r="O539" s="71"/>
      <c r="P539" s="71"/>
      <c r="Q539" s="71"/>
      <c r="R539" s="71"/>
      <c r="S539" s="71"/>
      <c r="T539" s="71"/>
      <c r="U539" s="71"/>
      <c r="V539" s="71"/>
      <c r="W539" s="71"/>
      <c r="X539" s="71"/>
      <c r="Y539" s="71"/>
      <c r="Z539" s="71"/>
      <c r="AA539" s="71"/>
      <c r="AB539" s="71"/>
      <c r="AC539" s="71"/>
      <c r="AD539" s="71"/>
      <c r="AE539" s="71"/>
      <c r="AF539" s="71"/>
      <c r="AG539" s="71"/>
      <c r="AH539" s="71"/>
      <c r="AI539" s="71"/>
      <c r="AJ539" s="71"/>
      <c r="AK539" s="71"/>
      <c r="AL539" s="71"/>
    </row>
    <row r="540" spans="1:38" s="66" customFormat="1" ht="12" customHeight="1" x14ac:dyDescent="0.3">
      <c r="A540" s="71"/>
      <c r="B540" s="71"/>
      <c r="C540" s="160" t="s">
        <v>149</v>
      </c>
      <c r="D540" s="92"/>
      <c r="E540" s="92"/>
      <c r="F540" s="167"/>
      <c r="G540" s="167"/>
      <c r="H540" s="64"/>
      <c r="I540" s="165"/>
      <c r="J540" s="64"/>
      <c r="K540" s="164"/>
      <c r="L540" s="164"/>
      <c r="M540" s="71"/>
      <c r="N540" s="71"/>
      <c r="O540" s="71"/>
      <c r="P540" s="71"/>
      <c r="Q540" s="71"/>
      <c r="R540" s="71"/>
      <c r="S540" s="71"/>
      <c r="T540" s="71"/>
      <c r="U540" s="71"/>
      <c r="V540" s="71"/>
      <c r="W540" s="71"/>
      <c r="X540" s="71"/>
      <c r="Y540" s="71"/>
      <c r="Z540" s="71"/>
      <c r="AA540" s="71"/>
      <c r="AB540" s="71"/>
      <c r="AC540" s="71"/>
      <c r="AD540" s="71"/>
      <c r="AE540" s="71"/>
      <c r="AF540" s="71"/>
      <c r="AG540" s="71"/>
      <c r="AH540" s="71"/>
      <c r="AI540" s="71"/>
      <c r="AJ540" s="71"/>
      <c r="AK540" s="71"/>
      <c r="AL540" s="71"/>
    </row>
    <row r="541" spans="1:38" s="66" customFormat="1" ht="12" customHeight="1" x14ac:dyDescent="0.3">
      <c r="A541" s="71"/>
      <c r="B541" s="71"/>
      <c r="C541" s="160" t="s">
        <v>150</v>
      </c>
      <c r="D541" s="92"/>
      <c r="E541" s="92"/>
      <c r="F541" s="167"/>
      <c r="G541" s="167"/>
      <c r="H541" s="64"/>
      <c r="I541" s="165"/>
      <c r="J541" s="64"/>
      <c r="K541" s="164"/>
      <c r="L541" s="164"/>
      <c r="M541" s="71"/>
      <c r="N541" s="71"/>
      <c r="O541" s="71"/>
      <c r="P541" s="71"/>
      <c r="Q541" s="71"/>
      <c r="R541" s="71"/>
      <c r="S541" s="71"/>
      <c r="T541" s="71"/>
      <c r="U541" s="71"/>
      <c r="V541" s="71"/>
      <c r="W541" s="71"/>
      <c r="X541" s="71"/>
      <c r="Y541" s="71"/>
      <c r="Z541" s="71"/>
      <c r="AA541" s="71"/>
      <c r="AB541" s="71"/>
      <c r="AC541" s="71"/>
      <c r="AD541" s="71"/>
      <c r="AE541" s="71"/>
      <c r="AF541" s="71"/>
      <c r="AG541" s="71"/>
      <c r="AH541" s="71"/>
      <c r="AI541" s="71"/>
      <c r="AJ541" s="71"/>
      <c r="AK541" s="71"/>
      <c r="AL541" s="71"/>
    </row>
    <row r="542" spans="1:38" s="66" customFormat="1" ht="12" customHeight="1" x14ac:dyDescent="0.3">
      <c r="A542" s="71"/>
      <c r="B542" s="71"/>
      <c r="C542" s="160" t="s">
        <v>582</v>
      </c>
      <c r="D542" s="92"/>
      <c r="E542" s="92"/>
      <c r="F542" s="167"/>
      <c r="G542" s="167"/>
      <c r="H542" s="64"/>
      <c r="I542" s="165"/>
      <c r="J542" s="64"/>
      <c r="K542" s="164"/>
      <c r="L542" s="164"/>
      <c r="M542" s="71"/>
      <c r="N542" s="71"/>
      <c r="O542" s="71"/>
      <c r="P542" s="71"/>
      <c r="Q542" s="71"/>
      <c r="R542" s="71"/>
      <c r="S542" s="71"/>
      <c r="T542" s="71"/>
      <c r="U542" s="71"/>
      <c r="V542" s="71"/>
      <c r="W542" s="71"/>
      <c r="X542" s="71"/>
      <c r="Y542" s="71"/>
      <c r="Z542" s="71"/>
      <c r="AA542" s="71"/>
      <c r="AB542" s="71"/>
      <c r="AC542" s="71"/>
      <c r="AD542" s="71"/>
      <c r="AE542" s="71"/>
      <c r="AF542" s="71"/>
      <c r="AG542" s="71"/>
      <c r="AH542" s="71"/>
      <c r="AI542" s="71"/>
      <c r="AJ542" s="71"/>
      <c r="AK542" s="71"/>
      <c r="AL542" s="71"/>
    </row>
    <row r="543" spans="1:38" s="66" customFormat="1" ht="12" customHeight="1" x14ac:dyDescent="0.3">
      <c r="A543" s="71"/>
      <c r="B543" s="71"/>
      <c r="C543" s="160" t="s">
        <v>583</v>
      </c>
      <c r="D543" s="92"/>
      <c r="E543" s="92"/>
      <c r="F543" s="167"/>
      <c r="G543" s="167"/>
      <c r="H543" s="64"/>
      <c r="I543" s="165"/>
      <c r="J543" s="64"/>
      <c r="K543" s="164"/>
      <c r="L543" s="164"/>
      <c r="M543" s="71"/>
      <c r="N543" s="71"/>
      <c r="O543" s="71"/>
      <c r="P543" s="71"/>
      <c r="Q543" s="71"/>
      <c r="R543" s="71"/>
      <c r="S543" s="71"/>
      <c r="T543" s="71"/>
      <c r="U543" s="71"/>
      <c r="V543" s="71"/>
      <c r="W543" s="71"/>
      <c r="X543" s="71"/>
      <c r="Y543" s="71"/>
      <c r="Z543" s="71"/>
      <c r="AA543" s="71"/>
      <c r="AB543" s="71"/>
      <c r="AC543" s="71"/>
      <c r="AD543" s="71"/>
      <c r="AE543" s="71"/>
      <c r="AF543" s="71"/>
      <c r="AG543" s="71"/>
      <c r="AH543" s="71"/>
      <c r="AI543" s="71"/>
      <c r="AJ543" s="71"/>
      <c r="AK543" s="71"/>
      <c r="AL543" s="71"/>
    </row>
    <row r="544" spans="1:38" s="66" customFormat="1" ht="12" customHeight="1" x14ac:dyDescent="0.3">
      <c r="A544" s="71"/>
      <c r="B544" s="71"/>
      <c r="C544" s="160" t="s">
        <v>584</v>
      </c>
      <c r="D544" s="92"/>
      <c r="E544" s="92"/>
      <c r="F544" s="167"/>
      <c r="G544" s="167"/>
      <c r="H544" s="64"/>
      <c r="I544" s="165"/>
      <c r="J544" s="64"/>
      <c r="K544" s="164"/>
      <c r="L544" s="164"/>
      <c r="M544" s="71"/>
      <c r="N544" s="71"/>
      <c r="O544" s="71"/>
      <c r="P544" s="71"/>
      <c r="Q544" s="71"/>
      <c r="R544" s="71"/>
      <c r="S544" s="71"/>
      <c r="T544" s="71"/>
      <c r="U544" s="71"/>
      <c r="V544" s="71"/>
      <c r="W544" s="71"/>
      <c r="X544" s="71"/>
      <c r="Y544" s="71"/>
      <c r="Z544" s="71"/>
      <c r="AA544" s="71"/>
      <c r="AB544" s="71"/>
      <c r="AC544" s="71"/>
      <c r="AD544" s="71"/>
      <c r="AE544" s="71"/>
      <c r="AF544" s="71"/>
      <c r="AG544" s="71"/>
      <c r="AH544" s="71"/>
      <c r="AI544" s="71"/>
      <c r="AJ544" s="71"/>
      <c r="AK544" s="71"/>
      <c r="AL544" s="71"/>
    </row>
    <row r="545" spans="1:38" s="66" customFormat="1" ht="12" customHeight="1" x14ac:dyDescent="0.3">
      <c r="A545" s="71"/>
      <c r="B545" s="71"/>
      <c r="C545" s="160" t="s">
        <v>585</v>
      </c>
      <c r="D545" s="92"/>
      <c r="E545" s="92"/>
      <c r="F545" s="167"/>
      <c r="G545" s="167"/>
      <c r="H545" s="64"/>
      <c r="I545" s="165"/>
      <c r="J545" s="64"/>
      <c r="K545" s="164"/>
      <c r="L545" s="164"/>
      <c r="M545" s="71"/>
      <c r="N545" s="71"/>
      <c r="O545" s="71"/>
      <c r="P545" s="71"/>
      <c r="Q545" s="71"/>
      <c r="R545" s="71"/>
      <c r="S545" s="71"/>
      <c r="T545" s="71"/>
      <c r="U545" s="71"/>
      <c r="V545" s="71"/>
      <c r="W545" s="71"/>
      <c r="X545" s="71"/>
      <c r="Y545" s="71"/>
      <c r="Z545" s="71"/>
      <c r="AA545" s="71"/>
      <c r="AB545" s="71"/>
      <c r="AC545" s="71"/>
      <c r="AD545" s="71"/>
      <c r="AE545" s="71"/>
      <c r="AF545" s="71"/>
      <c r="AG545" s="71"/>
      <c r="AH545" s="71"/>
      <c r="AI545" s="71"/>
      <c r="AJ545" s="71"/>
      <c r="AK545" s="71"/>
      <c r="AL545" s="71"/>
    </row>
    <row r="546" spans="1:38" s="66" customFormat="1" ht="12" customHeight="1" x14ac:dyDescent="0.3">
      <c r="A546" s="71"/>
      <c r="B546" s="71"/>
      <c r="C546" s="160" t="s">
        <v>586</v>
      </c>
      <c r="D546" s="92"/>
      <c r="E546" s="92"/>
      <c r="F546" s="167"/>
      <c r="G546" s="167"/>
      <c r="H546" s="64"/>
      <c r="I546" s="165"/>
      <c r="J546" s="64"/>
      <c r="K546" s="164"/>
      <c r="L546" s="164"/>
      <c r="M546" s="71"/>
      <c r="N546" s="71"/>
      <c r="O546" s="71"/>
      <c r="P546" s="71"/>
      <c r="Q546" s="71"/>
      <c r="R546" s="71"/>
      <c r="S546" s="71"/>
      <c r="T546" s="71"/>
      <c r="U546" s="71"/>
      <c r="V546" s="71"/>
      <c r="W546" s="71"/>
      <c r="X546" s="71"/>
      <c r="Y546" s="71"/>
      <c r="Z546" s="71"/>
      <c r="AA546" s="71"/>
      <c r="AB546" s="71"/>
      <c r="AC546" s="71"/>
      <c r="AD546" s="71"/>
      <c r="AE546" s="71"/>
      <c r="AF546" s="71"/>
      <c r="AG546" s="71"/>
      <c r="AH546" s="71"/>
      <c r="AI546" s="71"/>
      <c r="AJ546" s="71"/>
      <c r="AK546" s="71"/>
      <c r="AL546" s="71"/>
    </row>
    <row r="547" spans="1:38" s="66" customFormat="1" ht="12" customHeight="1" x14ac:dyDescent="0.3">
      <c r="A547" s="71"/>
      <c r="B547" s="71"/>
      <c r="C547" s="160" t="s">
        <v>587</v>
      </c>
      <c r="D547" s="92"/>
      <c r="E547" s="92"/>
      <c r="F547" s="167"/>
      <c r="G547" s="167"/>
      <c r="H547" s="64"/>
      <c r="I547" s="165"/>
      <c r="J547" s="64"/>
      <c r="K547" s="164"/>
      <c r="L547" s="164"/>
      <c r="M547" s="71"/>
      <c r="N547" s="71"/>
      <c r="O547" s="71"/>
      <c r="P547" s="71"/>
      <c r="Q547" s="71"/>
      <c r="R547" s="71"/>
      <c r="S547" s="71"/>
      <c r="T547" s="71"/>
      <c r="U547" s="71"/>
      <c r="V547" s="71"/>
      <c r="W547" s="71"/>
      <c r="X547" s="71"/>
      <c r="Y547" s="71"/>
      <c r="Z547" s="71"/>
      <c r="AA547" s="71"/>
      <c r="AB547" s="71"/>
      <c r="AC547" s="71"/>
      <c r="AD547" s="71"/>
      <c r="AE547" s="71"/>
      <c r="AF547" s="71"/>
      <c r="AG547" s="71"/>
      <c r="AH547" s="71"/>
      <c r="AI547" s="71"/>
      <c r="AJ547" s="71"/>
      <c r="AK547" s="71"/>
      <c r="AL547" s="71"/>
    </row>
    <row r="548" spans="1:38" s="66" customFormat="1" ht="12" customHeight="1" x14ac:dyDescent="0.3">
      <c r="A548" s="71"/>
      <c r="B548" s="71"/>
      <c r="C548" s="160" t="s">
        <v>588</v>
      </c>
      <c r="D548" s="92"/>
      <c r="E548" s="92"/>
      <c r="F548" s="167"/>
      <c r="G548" s="167"/>
      <c r="H548" s="64"/>
      <c r="I548" s="165"/>
      <c r="J548" s="64"/>
      <c r="K548" s="164"/>
      <c r="L548" s="164"/>
      <c r="M548" s="71"/>
      <c r="N548" s="71"/>
      <c r="O548" s="71"/>
      <c r="P548" s="71"/>
      <c r="Q548" s="71"/>
      <c r="R548" s="71"/>
      <c r="S548" s="71"/>
      <c r="T548" s="71"/>
      <c r="U548" s="71"/>
      <c r="V548" s="71"/>
      <c r="W548" s="71"/>
      <c r="X548" s="71"/>
      <c r="Y548" s="71"/>
      <c r="Z548" s="71"/>
      <c r="AA548" s="71"/>
      <c r="AB548" s="71"/>
      <c r="AC548" s="71"/>
      <c r="AD548" s="71"/>
      <c r="AE548" s="71"/>
      <c r="AF548" s="71"/>
      <c r="AG548" s="71"/>
      <c r="AH548" s="71"/>
      <c r="AI548" s="71"/>
      <c r="AJ548" s="71"/>
      <c r="AK548" s="71"/>
      <c r="AL548" s="71"/>
    </row>
    <row r="549" spans="1:38" s="66" customFormat="1" ht="12" customHeight="1" x14ac:dyDescent="0.3">
      <c r="A549" s="71"/>
      <c r="B549" s="71"/>
      <c r="C549" s="160" t="s">
        <v>589</v>
      </c>
      <c r="D549" s="92"/>
      <c r="E549" s="92"/>
      <c r="F549" s="167"/>
      <c r="G549" s="167"/>
      <c r="H549" s="64"/>
      <c r="I549" s="165"/>
      <c r="J549" s="64"/>
      <c r="K549" s="164"/>
      <c r="L549" s="164"/>
      <c r="M549" s="71"/>
      <c r="N549" s="71"/>
      <c r="O549" s="71"/>
      <c r="P549" s="71"/>
      <c r="Q549" s="71"/>
      <c r="R549" s="71"/>
      <c r="S549" s="71"/>
      <c r="T549" s="71"/>
      <c r="U549" s="71"/>
      <c r="V549" s="71"/>
      <c r="W549" s="71"/>
      <c r="X549" s="71"/>
      <c r="Y549" s="71"/>
      <c r="Z549" s="71"/>
      <c r="AA549" s="71"/>
      <c r="AB549" s="71"/>
      <c r="AC549" s="71"/>
      <c r="AD549" s="71"/>
      <c r="AE549" s="71"/>
      <c r="AF549" s="71"/>
      <c r="AG549" s="71"/>
      <c r="AH549" s="71"/>
      <c r="AI549" s="71"/>
      <c r="AJ549" s="71"/>
      <c r="AK549" s="71"/>
      <c r="AL549" s="71"/>
    </row>
    <row r="550" spans="1:38" s="66" customFormat="1" ht="12" customHeight="1" x14ac:dyDescent="0.3">
      <c r="A550" s="71"/>
      <c r="B550" s="71"/>
      <c r="C550" s="160" t="s">
        <v>590</v>
      </c>
      <c r="D550" s="92"/>
      <c r="E550" s="92"/>
      <c r="F550" s="167"/>
      <c r="G550" s="167"/>
      <c r="H550" s="64"/>
      <c r="I550" s="165"/>
      <c r="J550" s="64"/>
      <c r="K550" s="164"/>
      <c r="L550" s="164"/>
      <c r="M550" s="71"/>
      <c r="N550" s="71"/>
      <c r="O550" s="71"/>
      <c r="P550" s="71"/>
      <c r="Q550" s="71"/>
      <c r="R550" s="71"/>
      <c r="S550" s="71"/>
      <c r="T550" s="71"/>
      <c r="U550" s="71"/>
      <c r="V550" s="71"/>
      <c r="W550" s="71"/>
      <c r="X550" s="71"/>
      <c r="Y550" s="71"/>
      <c r="Z550" s="71"/>
      <c r="AA550" s="71"/>
      <c r="AB550" s="71"/>
      <c r="AC550" s="71"/>
      <c r="AD550" s="71"/>
      <c r="AE550" s="71"/>
      <c r="AF550" s="71"/>
      <c r="AG550" s="71"/>
      <c r="AH550" s="71"/>
      <c r="AI550" s="71"/>
      <c r="AJ550" s="71"/>
      <c r="AK550" s="71"/>
      <c r="AL550" s="71"/>
    </row>
    <row r="551" spans="1:38" s="66" customFormat="1" ht="12" customHeight="1" x14ac:dyDescent="0.3">
      <c r="A551" s="71"/>
      <c r="B551" s="71"/>
      <c r="C551" s="160" t="s">
        <v>591</v>
      </c>
      <c r="D551" s="92"/>
      <c r="E551" s="92"/>
      <c r="F551" s="167"/>
      <c r="G551" s="167"/>
      <c r="H551" s="64"/>
      <c r="I551" s="165"/>
      <c r="J551" s="64"/>
      <c r="K551" s="164"/>
      <c r="L551" s="164"/>
      <c r="M551" s="71"/>
      <c r="N551" s="71"/>
      <c r="O551" s="71"/>
      <c r="P551" s="71"/>
      <c r="Q551" s="71"/>
      <c r="R551" s="71"/>
      <c r="S551" s="71"/>
      <c r="T551" s="71"/>
      <c r="U551" s="71"/>
      <c r="V551" s="71"/>
      <c r="W551" s="71"/>
      <c r="X551" s="71"/>
      <c r="Y551" s="71"/>
      <c r="Z551" s="71"/>
      <c r="AA551" s="71"/>
      <c r="AB551" s="71"/>
      <c r="AC551" s="71"/>
      <c r="AD551" s="71"/>
      <c r="AE551" s="71"/>
      <c r="AF551" s="71"/>
      <c r="AG551" s="71"/>
      <c r="AH551" s="71"/>
      <c r="AI551" s="71"/>
      <c r="AJ551" s="71"/>
      <c r="AK551" s="71"/>
      <c r="AL551" s="71"/>
    </row>
    <row r="552" spans="1:38" s="66" customFormat="1" ht="12" customHeight="1" x14ac:dyDescent="0.3">
      <c r="A552" s="71"/>
      <c r="B552" s="71"/>
      <c r="C552" s="160" t="s">
        <v>592</v>
      </c>
      <c r="D552" s="92"/>
      <c r="E552" s="92"/>
      <c r="F552" s="167"/>
      <c r="G552" s="167"/>
      <c r="H552" s="64"/>
      <c r="I552" s="165"/>
      <c r="J552" s="64"/>
      <c r="K552" s="164"/>
      <c r="L552" s="164"/>
      <c r="M552" s="71"/>
      <c r="N552" s="71"/>
      <c r="O552" s="71"/>
      <c r="P552" s="71"/>
      <c r="Q552" s="71"/>
      <c r="R552" s="71"/>
      <c r="S552" s="71"/>
      <c r="T552" s="71"/>
      <c r="U552" s="71"/>
      <c r="V552" s="71"/>
      <c r="W552" s="71"/>
      <c r="X552" s="71"/>
      <c r="Y552" s="71"/>
      <c r="Z552" s="71"/>
      <c r="AA552" s="71"/>
      <c r="AB552" s="71"/>
      <c r="AC552" s="71"/>
      <c r="AD552" s="71"/>
      <c r="AE552" s="71"/>
      <c r="AF552" s="71"/>
      <c r="AG552" s="71"/>
      <c r="AH552" s="71"/>
      <c r="AI552" s="71"/>
      <c r="AJ552" s="71"/>
      <c r="AK552" s="71"/>
      <c r="AL552" s="71"/>
    </row>
    <row r="553" spans="1:38" s="66" customFormat="1" ht="12" customHeight="1" x14ac:dyDescent="0.3">
      <c r="A553" s="71"/>
      <c r="B553" s="71"/>
      <c r="C553" s="160" t="s">
        <v>593</v>
      </c>
      <c r="D553" s="92"/>
      <c r="E553" s="92"/>
      <c r="F553" s="167"/>
      <c r="G553" s="167"/>
      <c r="H553" s="64"/>
      <c r="I553" s="165"/>
      <c r="J553" s="64"/>
      <c r="K553" s="164"/>
      <c r="L553" s="164"/>
      <c r="M553" s="71"/>
      <c r="N553" s="71"/>
      <c r="O553" s="71"/>
      <c r="P553" s="71"/>
      <c r="Q553" s="71"/>
      <c r="R553" s="71"/>
      <c r="S553" s="71"/>
      <c r="T553" s="71"/>
      <c r="U553" s="71"/>
      <c r="V553" s="71"/>
      <c r="W553" s="71"/>
      <c r="X553" s="71"/>
      <c r="Y553" s="71"/>
      <c r="Z553" s="71"/>
      <c r="AA553" s="71"/>
      <c r="AB553" s="71"/>
      <c r="AC553" s="71"/>
      <c r="AD553" s="71"/>
      <c r="AE553" s="71"/>
      <c r="AF553" s="71"/>
      <c r="AG553" s="71"/>
      <c r="AH553" s="71"/>
      <c r="AI553" s="71"/>
      <c r="AJ553" s="71"/>
      <c r="AK553" s="71"/>
      <c r="AL553" s="71"/>
    </row>
    <row r="554" spans="1:38" s="66" customFormat="1" ht="12" customHeight="1" x14ac:dyDescent="0.3">
      <c r="A554" s="71"/>
      <c r="B554" s="71"/>
      <c r="C554" s="160" t="s">
        <v>594</v>
      </c>
      <c r="D554" s="92"/>
      <c r="E554" s="92"/>
      <c r="F554" s="167"/>
      <c r="G554" s="167"/>
      <c r="H554" s="64"/>
      <c r="I554" s="165"/>
      <c r="J554" s="64"/>
      <c r="K554" s="164"/>
      <c r="L554" s="164"/>
      <c r="M554" s="71"/>
      <c r="N554" s="71"/>
      <c r="O554" s="71"/>
      <c r="P554" s="71"/>
      <c r="Q554" s="71"/>
      <c r="R554" s="71"/>
      <c r="S554" s="71"/>
      <c r="T554" s="71"/>
      <c r="U554" s="71"/>
      <c r="V554" s="71"/>
      <c r="W554" s="71"/>
      <c r="X554" s="71"/>
      <c r="Y554" s="71"/>
      <c r="Z554" s="71"/>
      <c r="AA554" s="71"/>
      <c r="AB554" s="71"/>
      <c r="AC554" s="71"/>
      <c r="AD554" s="71"/>
      <c r="AE554" s="71"/>
      <c r="AF554" s="71"/>
      <c r="AG554" s="71"/>
      <c r="AH554" s="71"/>
      <c r="AI554" s="71"/>
      <c r="AJ554" s="71"/>
      <c r="AK554" s="71"/>
      <c r="AL554" s="71"/>
    </row>
    <row r="555" spans="1:38" s="66" customFormat="1" ht="12" customHeight="1" x14ac:dyDescent="0.3">
      <c r="A555" s="71"/>
      <c r="B555" s="71"/>
      <c r="C555" s="160" t="s">
        <v>595</v>
      </c>
      <c r="D555" s="92"/>
      <c r="E555" s="92"/>
      <c r="F555" s="167"/>
      <c r="G555" s="167"/>
      <c r="H555" s="64"/>
      <c r="I555" s="165"/>
      <c r="J555" s="64"/>
      <c r="K555" s="164"/>
      <c r="L555" s="164"/>
      <c r="M555" s="71"/>
      <c r="N555" s="71"/>
      <c r="O555" s="71"/>
      <c r="P555" s="71"/>
      <c r="Q555" s="71"/>
      <c r="R555" s="71"/>
      <c r="S555" s="71"/>
      <c r="T555" s="71"/>
      <c r="U555" s="71"/>
      <c r="V555" s="71"/>
      <c r="W555" s="71"/>
      <c r="X555" s="71"/>
      <c r="Y555" s="71"/>
      <c r="Z555" s="71"/>
      <c r="AA555" s="71"/>
      <c r="AB555" s="71"/>
      <c r="AC555" s="71"/>
      <c r="AD555" s="71"/>
      <c r="AE555" s="71"/>
      <c r="AF555" s="71"/>
      <c r="AG555" s="71"/>
      <c r="AH555" s="71"/>
      <c r="AI555" s="71"/>
      <c r="AJ555" s="71"/>
      <c r="AK555" s="71"/>
      <c r="AL555" s="71"/>
    </row>
    <row r="556" spans="1:38" s="66" customFormat="1" ht="12" customHeight="1" x14ac:dyDescent="0.3">
      <c r="A556" s="71"/>
      <c r="B556" s="71"/>
      <c r="C556" s="160" t="s">
        <v>596</v>
      </c>
      <c r="D556" s="92"/>
      <c r="E556" s="92"/>
      <c r="F556" s="167"/>
      <c r="G556" s="167"/>
      <c r="H556" s="64"/>
      <c r="I556" s="165"/>
      <c r="J556" s="64"/>
      <c r="K556" s="164"/>
      <c r="L556" s="164"/>
      <c r="M556" s="71"/>
      <c r="N556" s="71"/>
      <c r="O556" s="71"/>
      <c r="P556" s="71"/>
      <c r="Q556" s="71"/>
      <c r="R556" s="71"/>
      <c r="S556" s="71"/>
      <c r="T556" s="71"/>
      <c r="U556" s="71"/>
      <c r="V556" s="71"/>
      <c r="W556" s="71"/>
      <c r="X556" s="71"/>
      <c r="Y556" s="71"/>
      <c r="Z556" s="71"/>
      <c r="AA556" s="71"/>
      <c r="AB556" s="71"/>
      <c r="AC556" s="71"/>
      <c r="AD556" s="71"/>
      <c r="AE556" s="71"/>
      <c r="AF556" s="71"/>
      <c r="AG556" s="71"/>
      <c r="AH556" s="71"/>
      <c r="AI556" s="71"/>
      <c r="AJ556" s="71"/>
      <c r="AK556" s="71"/>
      <c r="AL556" s="71"/>
    </row>
    <row r="557" spans="1:38" s="66" customFormat="1" ht="12" customHeight="1" x14ac:dyDescent="0.3">
      <c r="A557" s="71"/>
      <c r="B557" s="71"/>
      <c r="C557" s="160" t="s">
        <v>597</v>
      </c>
      <c r="D557" s="92"/>
      <c r="E557" s="92"/>
      <c r="F557" s="167"/>
      <c r="G557" s="167"/>
      <c r="H557" s="64"/>
      <c r="I557" s="165"/>
      <c r="J557" s="64"/>
      <c r="K557" s="164"/>
      <c r="L557" s="164"/>
      <c r="M557" s="71"/>
      <c r="N557" s="71"/>
      <c r="O557" s="71"/>
      <c r="P557" s="71"/>
      <c r="Q557" s="71"/>
      <c r="R557" s="71"/>
      <c r="S557" s="71"/>
      <c r="T557" s="71"/>
      <c r="U557" s="71"/>
      <c r="V557" s="71"/>
      <c r="W557" s="71"/>
      <c r="X557" s="71"/>
      <c r="Y557" s="71"/>
      <c r="Z557" s="71"/>
      <c r="AA557" s="71"/>
      <c r="AB557" s="71"/>
      <c r="AC557" s="71"/>
      <c r="AD557" s="71"/>
      <c r="AE557" s="71"/>
      <c r="AF557" s="71"/>
      <c r="AG557" s="71"/>
      <c r="AH557" s="71"/>
      <c r="AI557" s="71"/>
      <c r="AJ557" s="71"/>
      <c r="AK557" s="71"/>
      <c r="AL557" s="71"/>
    </row>
    <row r="558" spans="1:38" s="66" customFormat="1" ht="12" customHeight="1" x14ac:dyDescent="0.3">
      <c r="A558" s="71"/>
      <c r="B558" s="71"/>
      <c r="C558" s="160" t="s">
        <v>598</v>
      </c>
      <c r="D558" s="92"/>
      <c r="E558" s="92"/>
      <c r="F558" s="167"/>
      <c r="G558" s="167"/>
      <c r="H558" s="64"/>
      <c r="I558" s="165"/>
      <c r="J558" s="64"/>
      <c r="K558" s="164"/>
      <c r="L558" s="164"/>
      <c r="M558" s="71"/>
      <c r="N558" s="71"/>
      <c r="O558" s="71"/>
      <c r="P558" s="71"/>
      <c r="Q558" s="71"/>
      <c r="R558" s="71"/>
      <c r="S558" s="71"/>
      <c r="T558" s="71"/>
      <c r="U558" s="71"/>
      <c r="V558" s="71"/>
      <c r="W558" s="71"/>
      <c r="X558" s="71"/>
      <c r="Y558" s="71"/>
      <c r="Z558" s="71"/>
      <c r="AA558" s="71"/>
      <c r="AB558" s="71"/>
      <c r="AC558" s="71"/>
      <c r="AD558" s="71"/>
      <c r="AE558" s="71"/>
      <c r="AF558" s="71"/>
      <c r="AG558" s="71"/>
      <c r="AH558" s="71"/>
      <c r="AI558" s="71"/>
      <c r="AJ558" s="71"/>
      <c r="AK558" s="71"/>
      <c r="AL558" s="71"/>
    </row>
    <row r="559" spans="1:38" s="66" customFormat="1" ht="12" customHeight="1" x14ac:dyDescent="0.3">
      <c r="A559" s="71"/>
      <c r="B559" s="71"/>
      <c r="C559" s="160" t="s">
        <v>599</v>
      </c>
      <c r="D559" s="92"/>
      <c r="E559" s="92"/>
      <c r="F559" s="167"/>
      <c r="G559" s="167"/>
      <c r="H559" s="64"/>
      <c r="I559" s="165"/>
      <c r="J559" s="64"/>
      <c r="K559" s="164"/>
      <c r="L559" s="164"/>
      <c r="M559" s="71"/>
      <c r="N559" s="71"/>
      <c r="O559" s="71"/>
      <c r="P559" s="71"/>
      <c r="Q559" s="71"/>
      <c r="R559" s="71"/>
      <c r="S559" s="71"/>
      <c r="T559" s="71"/>
      <c r="U559" s="71"/>
      <c r="V559" s="71"/>
      <c r="W559" s="71"/>
      <c r="X559" s="71"/>
      <c r="Y559" s="71"/>
      <c r="Z559" s="71"/>
      <c r="AA559" s="71"/>
      <c r="AB559" s="71"/>
      <c r="AC559" s="71"/>
      <c r="AD559" s="71"/>
      <c r="AE559" s="71"/>
      <c r="AF559" s="71"/>
      <c r="AG559" s="71"/>
      <c r="AH559" s="71"/>
      <c r="AI559" s="71"/>
      <c r="AJ559" s="71"/>
      <c r="AK559" s="71"/>
      <c r="AL559" s="71"/>
    </row>
    <row r="560" spans="1:38" s="66" customFormat="1" ht="12" customHeight="1" x14ac:dyDescent="0.3">
      <c r="A560" s="71"/>
      <c r="B560" s="71"/>
      <c r="C560" s="160" t="s">
        <v>600</v>
      </c>
      <c r="D560" s="92"/>
      <c r="E560" s="92"/>
      <c r="F560" s="167"/>
      <c r="G560" s="167"/>
      <c r="H560" s="64"/>
      <c r="I560" s="165"/>
      <c r="J560" s="64"/>
      <c r="K560" s="164"/>
      <c r="L560" s="164"/>
      <c r="M560" s="71"/>
      <c r="N560" s="71"/>
      <c r="O560" s="71"/>
      <c r="P560" s="71"/>
      <c r="Q560" s="71"/>
      <c r="R560" s="71"/>
      <c r="S560" s="71"/>
      <c r="T560" s="71"/>
      <c r="U560" s="71"/>
      <c r="V560" s="71"/>
      <c r="W560" s="71"/>
      <c r="X560" s="71"/>
      <c r="Y560" s="71"/>
      <c r="Z560" s="71"/>
      <c r="AA560" s="71"/>
      <c r="AB560" s="71"/>
      <c r="AC560" s="71"/>
      <c r="AD560" s="71"/>
      <c r="AE560" s="71"/>
      <c r="AF560" s="71"/>
      <c r="AG560" s="71"/>
      <c r="AH560" s="71"/>
      <c r="AI560" s="71"/>
      <c r="AJ560" s="71"/>
      <c r="AK560" s="71"/>
      <c r="AL560" s="71"/>
    </row>
    <row r="561" spans="1:38" s="66" customFormat="1" ht="12" customHeight="1" x14ac:dyDescent="0.3">
      <c r="A561" s="71"/>
      <c r="B561" s="71"/>
      <c r="C561" s="160" t="s">
        <v>601</v>
      </c>
      <c r="D561" s="92"/>
      <c r="E561" s="92"/>
      <c r="F561" s="167"/>
      <c r="G561" s="167"/>
      <c r="H561" s="64"/>
      <c r="I561" s="165"/>
      <c r="J561" s="64"/>
      <c r="K561" s="164"/>
      <c r="L561" s="164"/>
      <c r="M561" s="71"/>
      <c r="N561" s="71"/>
      <c r="O561" s="71"/>
      <c r="P561" s="71"/>
      <c r="Q561" s="71"/>
      <c r="R561" s="71"/>
      <c r="S561" s="71"/>
      <c r="T561" s="71"/>
      <c r="U561" s="71"/>
      <c r="V561" s="71"/>
      <c r="W561" s="71"/>
      <c r="X561" s="71"/>
      <c r="Y561" s="71"/>
      <c r="Z561" s="71"/>
      <c r="AA561" s="71"/>
      <c r="AB561" s="71"/>
      <c r="AC561" s="71"/>
      <c r="AD561" s="71"/>
      <c r="AE561" s="71"/>
      <c r="AF561" s="71"/>
      <c r="AG561" s="71"/>
      <c r="AH561" s="71"/>
      <c r="AI561" s="71"/>
      <c r="AJ561" s="71"/>
      <c r="AK561" s="71"/>
      <c r="AL561" s="71"/>
    </row>
    <row r="562" spans="1:38" s="66" customFormat="1" ht="12" customHeight="1" x14ac:dyDescent="0.3">
      <c r="A562" s="71"/>
      <c r="B562" s="71"/>
      <c r="C562" s="160" t="s">
        <v>602</v>
      </c>
      <c r="D562" s="92"/>
      <c r="E562" s="92"/>
      <c r="F562" s="167"/>
      <c r="G562" s="167"/>
      <c r="H562" s="64"/>
      <c r="I562" s="165"/>
      <c r="J562" s="64"/>
      <c r="K562" s="164"/>
      <c r="L562" s="164"/>
      <c r="M562" s="71"/>
      <c r="N562" s="71"/>
      <c r="O562" s="71"/>
      <c r="P562" s="71"/>
      <c r="Q562" s="71"/>
      <c r="R562" s="71"/>
      <c r="S562" s="71"/>
      <c r="T562" s="71"/>
      <c r="U562" s="71"/>
      <c r="V562" s="71"/>
      <c r="W562" s="71"/>
      <c r="X562" s="71"/>
      <c r="Y562" s="71"/>
      <c r="Z562" s="71"/>
      <c r="AA562" s="71"/>
      <c r="AB562" s="71"/>
      <c r="AC562" s="71"/>
      <c r="AD562" s="71"/>
      <c r="AE562" s="71"/>
      <c r="AF562" s="71"/>
      <c r="AG562" s="71"/>
      <c r="AH562" s="71"/>
      <c r="AI562" s="71"/>
      <c r="AJ562" s="71"/>
      <c r="AK562" s="71"/>
      <c r="AL562" s="71"/>
    </row>
    <row r="563" spans="1:38" s="66" customFormat="1" ht="12" customHeight="1" x14ac:dyDescent="0.3">
      <c r="A563" s="71"/>
      <c r="B563" s="71"/>
      <c r="C563" s="160" t="s">
        <v>603</v>
      </c>
      <c r="D563" s="92"/>
      <c r="E563" s="92"/>
      <c r="F563" s="167"/>
      <c r="G563" s="167"/>
      <c r="H563" s="64"/>
      <c r="I563" s="165"/>
      <c r="J563" s="64"/>
      <c r="K563" s="164"/>
      <c r="L563" s="164"/>
      <c r="M563" s="71"/>
      <c r="N563" s="71"/>
      <c r="O563" s="71"/>
      <c r="P563" s="71"/>
      <c r="Q563" s="71"/>
      <c r="R563" s="71"/>
      <c r="S563" s="71"/>
      <c r="T563" s="71"/>
      <c r="U563" s="71"/>
      <c r="V563" s="71"/>
      <c r="W563" s="71"/>
      <c r="X563" s="71"/>
      <c r="Y563" s="71"/>
      <c r="Z563" s="71"/>
      <c r="AA563" s="71"/>
      <c r="AB563" s="71"/>
      <c r="AC563" s="71"/>
      <c r="AD563" s="71"/>
      <c r="AE563" s="71"/>
      <c r="AF563" s="71"/>
      <c r="AG563" s="71"/>
      <c r="AH563" s="71"/>
      <c r="AI563" s="71"/>
      <c r="AJ563" s="71"/>
      <c r="AK563" s="71"/>
      <c r="AL563" s="71"/>
    </row>
    <row r="564" spans="1:38" s="66" customFormat="1" ht="12" customHeight="1" x14ac:dyDescent="0.3">
      <c r="A564" s="71"/>
      <c r="B564" s="71"/>
      <c r="C564" s="160" t="s">
        <v>604</v>
      </c>
      <c r="D564" s="92"/>
      <c r="E564" s="92"/>
      <c r="F564" s="167"/>
      <c r="G564" s="167"/>
      <c r="H564" s="64"/>
      <c r="I564" s="165"/>
      <c r="J564" s="64"/>
      <c r="K564" s="164"/>
      <c r="L564" s="164"/>
      <c r="M564" s="71"/>
      <c r="N564" s="71"/>
      <c r="O564" s="71"/>
      <c r="P564" s="71"/>
      <c r="Q564" s="71"/>
      <c r="R564" s="71"/>
      <c r="S564" s="71"/>
      <c r="T564" s="71"/>
      <c r="U564" s="71"/>
      <c r="V564" s="71"/>
      <c r="W564" s="71"/>
      <c r="X564" s="71"/>
      <c r="Y564" s="71"/>
      <c r="Z564" s="71"/>
      <c r="AA564" s="71"/>
      <c r="AB564" s="71"/>
      <c r="AC564" s="71"/>
      <c r="AD564" s="71"/>
      <c r="AE564" s="71"/>
      <c r="AF564" s="71"/>
      <c r="AG564" s="71"/>
      <c r="AH564" s="71"/>
      <c r="AI564" s="71"/>
      <c r="AJ564" s="71"/>
      <c r="AK564" s="71"/>
      <c r="AL564" s="71"/>
    </row>
    <row r="565" spans="1:38" s="66" customFormat="1" ht="12" customHeight="1" x14ac:dyDescent="0.3">
      <c r="A565" s="71"/>
      <c r="B565" s="71"/>
      <c r="C565" s="160" t="s">
        <v>605</v>
      </c>
      <c r="D565" s="92"/>
      <c r="E565" s="92"/>
      <c r="F565" s="167"/>
      <c r="G565" s="167"/>
      <c r="H565" s="64"/>
      <c r="I565" s="165"/>
      <c r="J565" s="64"/>
      <c r="K565" s="164"/>
      <c r="L565" s="164"/>
      <c r="M565" s="71"/>
      <c r="N565" s="71"/>
      <c r="O565" s="71"/>
      <c r="P565" s="71"/>
      <c r="Q565" s="71"/>
      <c r="R565" s="71"/>
      <c r="S565" s="71"/>
      <c r="T565" s="71"/>
      <c r="U565" s="71"/>
      <c r="V565" s="71"/>
      <c r="W565" s="71"/>
      <c r="X565" s="71"/>
      <c r="Y565" s="71"/>
      <c r="Z565" s="71"/>
      <c r="AA565" s="71"/>
      <c r="AB565" s="71"/>
      <c r="AC565" s="71"/>
      <c r="AD565" s="71"/>
      <c r="AE565" s="71"/>
      <c r="AF565" s="71"/>
      <c r="AG565" s="71"/>
      <c r="AH565" s="71"/>
      <c r="AI565" s="71"/>
      <c r="AJ565" s="71"/>
      <c r="AK565" s="71"/>
      <c r="AL565" s="71"/>
    </row>
    <row r="566" spans="1:38" s="66" customFormat="1" ht="12" customHeight="1" x14ac:dyDescent="0.3">
      <c r="A566" s="71"/>
      <c r="B566" s="71"/>
      <c r="C566" s="160" t="s">
        <v>606</v>
      </c>
      <c r="D566" s="92"/>
      <c r="E566" s="92"/>
      <c r="F566" s="167"/>
      <c r="G566" s="167"/>
      <c r="H566" s="64"/>
      <c r="I566" s="165"/>
      <c r="J566" s="64"/>
      <c r="K566" s="164"/>
      <c r="L566" s="164"/>
      <c r="M566" s="71"/>
      <c r="N566" s="71"/>
      <c r="O566" s="71"/>
      <c r="P566" s="71"/>
      <c r="Q566" s="71"/>
      <c r="R566" s="71"/>
      <c r="S566" s="71"/>
      <c r="T566" s="71"/>
      <c r="U566" s="71"/>
      <c r="V566" s="71"/>
      <c r="W566" s="71"/>
      <c r="X566" s="71"/>
      <c r="Y566" s="71"/>
      <c r="Z566" s="71"/>
      <c r="AA566" s="71"/>
      <c r="AB566" s="71"/>
      <c r="AC566" s="71"/>
      <c r="AD566" s="71"/>
      <c r="AE566" s="71"/>
      <c r="AF566" s="71"/>
      <c r="AG566" s="71"/>
      <c r="AH566" s="71"/>
      <c r="AI566" s="71"/>
      <c r="AJ566" s="71"/>
      <c r="AK566" s="71"/>
      <c r="AL566" s="71"/>
    </row>
    <row r="567" spans="1:38" s="66" customFormat="1" ht="12" customHeight="1" x14ac:dyDescent="0.3">
      <c r="A567" s="71"/>
      <c r="B567" s="71"/>
      <c r="C567" s="160" t="s">
        <v>607</v>
      </c>
      <c r="D567" s="92"/>
      <c r="E567" s="92"/>
      <c r="F567" s="167"/>
      <c r="G567" s="167"/>
      <c r="H567" s="64"/>
      <c r="I567" s="165"/>
      <c r="J567" s="64"/>
      <c r="K567" s="164"/>
      <c r="L567" s="164"/>
      <c r="M567" s="71"/>
      <c r="N567" s="71"/>
      <c r="O567" s="71"/>
      <c r="P567" s="71"/>
      <c r="Q567" s="71"/>
      <c r="R567" s="71"/>
      <c r="S567" s="71"/>
      <c r="T567" s="71"/>
      <c r="U567" s="71"/>
      <c r="V567" s="71"/>
      <c r="W567" s="71"/>
      <c r="X567" s="71"/>
      <c r="Y567" s="71"/>
      <c r="Z567" s="71"/>
      <c r="AA567" s="71"/>
      <c r="AB567" s="71"/>
      <c r="AC567" s="71"/>
      <c r="AD567" s="71"/>
      <c r="AE567" s="71"/>
      <c r="AF567" s="71"/>
      <c r="AG567" s="71"/>
      <c r="AH567" s="71"/>
      <c r="AI567" s="71"/>
      <c r="AJ567" s="71"/>
      <c r="AK567" s="71"/>
      <c r="AL567" s="71"/>
    </row>
    <row r="568" spans="1:38" s="66" customFormat="1" ht="12" customHeight="1" x14ac:dyDescent="0.3">
      <c r="A568" s="71"/>
      <c r="B568" s="71"/>
      <c r="C568" s="160" t="s">
        <v>608</v>
      </c>
      <c r="D568" s="92"/>
      <c r="E568" s="92"/>
      <c r="F568" s="167"/>
      <c r="G568" s="167"/>
      <c r="H568" s="64"/>
      <c r="I568" s="165"/>
      <c r="J568" s="64"/>
      <c r="K568" s="164"/>
      <c r="L568" s="164"/>
      <c r="M568" s="71"/>
      <c r="N568" s="71"/>
      <c r="O568" s="71"/>
      <c r="P568" s="71"/>
      <c r="Q568" s="71"/>
      <c r="R568" s="71"/>
      <c r="S568" s="71"/>
      <c r="T568" s="71"/>
      <c r="U568" s="71"/>
      <c r="V568" s="71"/>
      <c r="W568" s="71"/>
      <c r="X568" s="71"/>
      <c r="Y568" s="71"/>
      <c r="Z568" s="71"/>
      <c r="AA568" s="71"/>
      <c r="AB568" s="71"/>
      <c r="AC568" s="71"/>
      <c r="AD568" s="71"/>
      <c r="AE568" s="71"/>
      <c r="AF568" s="71"/>
      <c r="AG568" s="71"/>
      <c r="AH568" s="71"/>
      <c r="AI568" s="71"/>
      <c r="AJ568" s="71"/>
      <c r="AK568" s="71"/>
      <c r="AL568" s="71"/>
    </row>
    <row r="569" spans="1:38" s="66" customFormat="1" ht="12" customHeight="1" x14ac:dyDescent="0.3">
      <c r="A569" s="71"/>
      <c r="B569" s="71"/>
      <c r="C569" s="160" t="s">
        <v>609</v>
      </c>
      <c r="D569" s="92"/>
      <c r="E569" s="92"/>
      <c r="F569" s="167"/>
      <c r="G569" s="167"/>
      <c r="H569" s="64"/>
      <c r="I569" s="165"/>
      <c r="J569" s="64"/>
      <c r="K569" s="164"/>
      <c r="L569" s="164"/>
      <c r="M569" s="71"/>
      <c r="N569" s="71"/>
      <c r="O569" s="71"/>
      <c r="P569" s="71"/>
      <c r="Q569" s="71"/>
      <c r="R569" s="71"/>
      <c r="S569" s="71"/>
      <c r="T569" s="71"/>
      <c r="U569" s="71"/>
      <c r="V569" s="71"/>
      <c r="W569" s="71"/>
      <c r="X569" s="71"/>
      <c r="Y569" s="71"/>
      <c r="Z569" s="71"/>
      <c r="AA569" s="71"/>
      <c r="AB569" s="71"/>
      <c r="AC569" s="71"/>
      <c r="AD569" s="71"/>
      <c r="AE569" s="71"/>
      <c r="AF569" s="71"/>
      <c r="AG569" s="71"/>
      <c r="AH569" s="71"/>
      <c r="AI569" s="71"/>
      <c r="AJ569" s="71"/>
      <c r="AK569" s="71"/>
      <c r="AL569" s="71"/>
    </row>
    <row r="570" spans="1:38" s="66" customFormat="1" ht="12" customHeight="1" x14ac:dyDescent="0.3">
      <c r="A570" s="71"/>
      <c r="B570" s="71"/>
      <c r="C570" s="160" t="s">
        <v>610</v>
      </c>
      <c r="D570" s="92"/>
      <c r="E570" s="92"/>
      <c r="F570" s="167"/>
      <c r="G570" s="167"/>
      <c r="H570" s="64"/>
      <c r="I570" s="165"/>
      <c r="J570" s="64"/>
      <c r="K570" s="164"/>
      <c r="L570" s="164"/>
      <c r="M570" s="71"/>
      <c r="N570" s="71"/>
      <c r="O570" s="71"/>
      <c r="P570" s="71"/>
      <c r="Q570" s="71"/>
      <c r="R570" s="71"/>
      <c r="S570" s="71"/>
      <c r="T570" s="71"/>
      <c r="U570" s="71"/>
      <c r="V570" s="71"/>
      <c r="W570" s="71"/>
      <c r="X570" s="71"/>
      <c r="Y570" s="71"/>
      <c r="Z570" s="71"/>
      <c r="AA570" s="71"/>
      <c r="AB570" s="71"/>
      <c r="AC570" s="71"/>
      <c r="AD570" s="71"/>
      <c r="AE570" s="71"/>
      <c r="AF570" s="71"/>
      <c r="AG570" s="71"/>
      <c r="AH570" s="71"/>
      <c r="AI570" s="71"/>
      <c r="AJ570" s="71"/>
      <c r="AK570" s="71"/>
      <c r="AL570" s="71"/>
    </row>
    <row r="571" spans="1:38" s="66" customFormat="1" ht="12" customHeight="1" x14ac:dyDescent="0.3">
      <c r="A571" s="71"/>
      <c r="B571" s="71"/>
      <c r="C571" s="160" t="s">
        <v>611</v>
      </c>
      <c r="D571" s="92"/>
      <c r="E571" s="92"/>
      <c r="F571" s="167"/>
      <c r="G571" s="167"/>
      <c r="H571" s="64"/>
      <c r="I571" s="165"/>
      <c r="J571" s="64"/>
      <c r="K571" s="164"/>
      <c r="L571" s="164"/>
      <c r="M571" s="71"/>
      <c r="N571" s="71"/>
      <c r="O571" s="71"/>
      <c r="P571" s="71"/>
      <c r="Q571" s="71"/>
      <c r="R571" s="71"/>
      <c r="S571" s="71"/>
      <c r="T571" s="71"/>
      <c r="U571" s="71"/>
      <c r="V571" s="71"/>
      <c r="W571" s="71"/>
      <c r="X571" s="71"/>
      <c r="Y571" s="71"/>
      <c r="Z571" s="71"/>
      <c r="AA571" s="71"/>
      <c r="AB571" s="71"/>
      <c r="AC571" s="71"/>
      <c r="AD571" s="71"/>
      <c r="AE571" s="71"/>
      <c r="AF571" s="71"/>
      <c r="AG571" s="71"/>
      <c r="AH571" s="71"/>
      <c r="AI571" s="71"/>
      <c r="AJ571" s="71"/>
      <c r="AK571" s="71"/>
      <c r="AL571" s="71"/>
    </row>
    <row r="572" spans="1:38" s="66" customFormat="1" ht="12" customHeight="1" x14ac:dyDescent="0.3">
      <c r="A572" s="71"/>
      <c r="B572" s="71"/>
      <c r="C572" s="160" t="s">
        <v>612</v>
      </c>
      <c r="D572" s="92"/>
      <c r="E572" s="92"/>
      <c r="F572" s="167"/>
      <c r="G572" s="167"/>
      <c r="H572" s="64"/>
      <c r="I572" s="165"/>
      <c r="J572" s="64"/>
      <c r="K572" s="164"/>
      <c r="L572" s="164"/>
      <c r="M572" s="71"/>
      <c r="N572" s="71"/>
      <c r="O572" s="71"/>
      <c r="P572" s="71"/>
      <c r="Q572" s="71"/>
      <c r="R572" s="71"/>
      <c r="S572" s="71"/>
      <c r="T572" s="71"/>
      <c r="U572" s="71"/>
      <c r="V572" s="71"/>
      <c r="W572" s="71"/>
      <c r="X572" s="71"/>
      <c r="Y572" s="71"/>
      <c r="Z572" s="71"/>
      <c r="AA572" s="71"/>
      <c r="AB572" s="71"/>
      <c r="AC572" s="71"/>
      <c r="AD572" s="71"/>
      <c r="AE572" s="71"/>
      <c r="AF572" s="71"/>
      <c r="AG572" s="71"/>
      <c r="AH572" s="71"/>
      <c r="AI572" s="71"/>
      <c r="AJ572" s="71"/>
      <c r="AK572" s="71"/>
      <c r="AL572" s="71"/>
    </row>
    <row r="573" spans="1:38" s="66" customFormat="1" ht="12" customHeight="1" x14ac:dyDescent="0.3">
      <c r="A573" s="71"/>
      <c r="B573" s="71"/>
      <c r="C573" s="160" t="s">
        <v>613</v>
      </c>
      <c r="D573" s="92"/>
      <c r="E573" s="92"/>
      <c r="F573" s="167"/>
      <c r="G573" s="167"/>
      <c r="H573" s="64"/>
      <c r="I573" s="165"/>
      <c r="J573" s="64"/>
      <c r="K573" s="164"/>
      <c r="L573" s="164"/>
      <c r="M573" s="71"/>
      <c r="N573" s="71"/>
      <c r="O573" s="71"/>
      <c r="P573" s="71"/>
      <c r="Q573" s="71"/>
      <c r="R573" s="71"/>
      <c r="S573" s="71"/>
      <c r="T573" s="71"/>
      <c r="U573" s="71"/>
      <c r="V573" s="71"/>
      <c r="W573" s="71"/>
      <c r="X573" s="71"/>
      <c r="Y573" s="71"/>
      <c r="Z573" s="71"/>
      <c r="AA573" s="71"/>
      <c r="AB573" s="71"/>
      <c r="AC573" s="71"/>
      <c r="AD573" s="71"/>
      <c r="AE573" s="71"/>
      <c r="AF573" s="71"/>
      <c r="AG573" s="71"/>
      <c r="AH573" s="71"/>
      <c r="AI573" s="71"/>
      <c r="AJ573" s="71"/>
      <c r="AK573" s="71"/>
      <c r="AL573" s="71"/>
    </row>
    <row r="574" spans="1:38" s="66" customFormat="1" ht="12" customHeight="1" x14ac:dyDescent="0.3">
      <c r="A574" s="71"/>
      <c r="B574" s="71"/>
      <c r="C574" s="160" t="s">
        <v>614</v>
      </c>
      <c r="D574" s="92"/>
      <c r="E574" s="92"/>
      <c r="F574" s="167"/>
      <c r="G574" s="167"/>
      <c r="H574" s="64"/>
      <c r="I574" s="165"/>
      <c r="J574" s="64"/>
      <c r="K574" s="164"/>
      <c r="L574" s="164"/>
      <c r="M574" s="71"/>
      <c r="N574" s="71"/>
      <c r="O574" s="71"/>
      <c r="P574" s="71"/>
      <c r="Q574" s="71"/>
      <c r="R574" s="71"/>
      <c r="S574" s="71"/>
      <c r="T574" s="71"/>
      <c r="U574" s="71"/>
      <c r="V574" s="71"/>
      <c r="W574" s="71"/>
      <c r="X574" s="71"/>
      <c r="Y574" s="71"/>
      <c r="Z574" s="71"/>
      <c r="AA574" s="71"/>
      <c r="AB574" s="71"/>
      <c r="AC574" s="71"/>
      <c r="AD574" s="71"/>
      <c r="AE574" s="71"/>
      <c r="AF574" s="71"/>
      <c r="AG574" s="71"/>
      <c r="AH574" s="71"/>
      <c r="AI574" s="71"/>
      <c r="AJ574" s="71"/>
      <c r="AK574" s="71"/>
      <c r="AL574" s="71"/>
    </row>
    <row r="575" spans="1:38" s="66" customFormat="1" ht="12" customHeight="1" x14ac:dyDescent="0.3">
      <c r="A575" s="71"/>
      <c r="B575" s="71"/>
      <c r="C575" s="160" t="s">
        <v>615</v>
      </c>
      <c r="D575" s="92"/>
      <c r="E575" s="92"/>
      <c r="F575" s="167"/>
      <c r="G575" s="167"/>
      <c r="H575" s="64"/>
      <c r="I575" s="165"/>
      <c r="J575" s="64"/>
      <c r="K575" s="164"/>
      <c r="L575" s="164"/>
      <c r="M575" s="71"/>
      <c r="N575" s="71"/>
      <c r="O575" s="71"/>
      <c r="P575" s="71"/>
      <c r="Q575" s="71"/>
      <c r="R575" s="71"/>
      <c r="S575" s="71"/>
      <c r="T575" s="71"/>
      <c r="U575" s="71"/>
      <c r="V575" s="71"/>
      <c r="W575" s="71"/>
      <c r="X575" s="71"/>
      <c r="Y575" s="71"/>
      <c r="Z575" s="71"/>
      <c r="AA575" s="71"/>
      <c r="AB575" s="71"/>
      <c r="AC575" s="71"/>
      <c r="AD575" s="71"/>
      <c r="AE575" s="71"/>
      <c r="AF575" s="71"/>
      <c r="AG575" s="71"/>
      <c r="AH575" s="71"/>
      <c r="AI575" s="71"/>
      <c r="AJ575" s="71"/>
      <c r="AK575" s="71"/>
      <c r="AL575" s="71"/>
    </row>
    <row r="576" spans="1:38" s="66" customFormat="1" ht="12" customHeight="1" x14ac:dyDescent="0.3">
      <c r="A576" s="71"/>
      <c r="B576" s="71"/>
      <c r="C576" s="160" t="s">
        <v>616</v>
      </c>
      <c r="D576" s="92"/>
      <c r="E576" s="92"/>
      <c r="F576" s="167"/>
      <c r="G576" s="167"/>
      <c r="H576" s="64"/>
      <c r="I576" s="165"/>
      <c r="J576" s="64"/>
      <c r="K576" s="164"/>
      <c r="L576" s="164"/>
      <c r="M576" s="71"/>
      <c r="N576" s="71"/>
      <c r="O576" s="71"/>
      <c r="P576" s="71"/>
      <c r="Q576" s="71"/>
      <c r="R576" s="71"/>
      <c r="S576" s="71"/>
      <c r="T576" s="71"/>
      <c r="U576" s="71"/>
      <c r="V576" s="71"/>
      <c r="W576" s="71"/>
      <c r="X576" s="71"/>
      <c r="Y576" s="71"/>
      <c r="Z576" s="71"/>
      <c r="AA576" s="71"/>
      <c r="AB576" s="71"/>
      <c r="AC576" s="71"/>
      <c r="AD576" s="71"/>
      <c r="AE576" s="71"/>
      <c r="AF576" s="71"/>
      <c r="AG576" s="71"/>
      <c r="AH576" s="71"/>
      <c r="AI576" s="71"/>
      <c r="AJ576" s="71"/>
      <c r="AK576" s="71"/>
      <c r="AL576" s="71"/>
    </row>
    <row r="577" spans="1:38" s="66" customFormat="1" ht="12" customHeight="1" x14ac:dyDescent="0.3">
      <c r="A577" s="71"/>
      <c r="B577" s="71"/>
      <c r="C577" s="160" t="s">
        <v>617</v>
      </c>
      <c r="D577" s="92"/>
      <c r="E577" s="92"/>
      <c r="F577" s="167"/>
      <c r="G577" s="167"/>
      <c r="H577" s="64"/>
      <c r="I577" s="165"/>
      <c r="J577" s="64"/>
      <c r="K577" s="164"/>
      <c r="L577" s="164"/>
      <c r="M577" s="71"/>
      <c r="N577" s="71"/>
      <c r="O577" s="71"/>
      <c r="P577" s="71"/>
      <c r="Q577" s="71"/>
      <c r="R577" s="71"/>
      <c r="S577" s="71"/>
      <c r="T577" s="71"/>
      <c r="U577" s="71"/>
      <c r="V577" s="71"/>
      <c r="W577" s="71"/>
      <c r="X577" s="71"/>
      <c r="Y577" s="71"/>
      <c r="Z577" s="71"/>
      <c r="AA577" s="71"/>
      <c r="AB577" s="71"/>
      <c r="AC577" s="71"/>
      <c r="AD577" s="71"/>
      <c r="AE577" s="71"/>
      <c r="AF577" s="71"/>
      <c r="AG577" s="71"/>
      <c r="AH577" s="71"/>
      <c r="AI577" s="71"/>
      <c r="AJ577" s="71"/>
      <c r="AK577" s="71"/>
      <c r="AL577" s="71"/>
    </row>
    <row r="578" spans="1:38" s="66" customFormat="1" ht="12" customHeight="1" x14ac:dyDescent="0.3">
      <c r="A578" s="71"/>
      <c r="B578" s="71"/>
      <c r="C578" s="160" t="s">
        <v>618</v>
      </c>
      <c r="D578" s="92"/>
      <c r="E578" s="92"/>
      <c r="F578" s="167"/>
      <c r="G578" s="167"/>
      <c r="H578" s="64"/>
      <c r="I578" s="165"/>
      <c r="J578" s="64"/>
      <c r="K578" s="164"/>
      <c r="L578" s="164"/>
      <c r="M578" s="71"/>
      <c r="N578" s="71"/>
      <c r="O578" s="71"/>
      <c r="P578" s="71"/>
      <c r="Q578" s="71"/>
      <c r="R578" s="71"/>
      <c r="S578" s="71"/>
      <c r="T578" s="71"/>
      <c r="U578" s="71"/>
      <c r="V578" s="71"/>
      <c r="W578" s="71"/>
      <c r="X578" s="71"/>
      <c r="Y578" s="71"/>
      <c r="Z578" s="71"/>
      <c r="AA578" s="71"/>
      <c r="AB578" s="71"/>
      <c r="AC578" s="71"/>
      <c r="AD578" s="71"/>
      <c r="AE578" s="71"/>
      <c r="AF578" s="71"/>
      <c r="AG578" s="71"/>
      <c r="AH578" s="71"/>
      <c r="AI578" s="71"/>
      <c r="AJ578" s="71"/>
      <c r="AK578" s="71"/>
      <c r="AL578" s="71"/>
    </row>
    <row r="579" spans="1:38" s="66" customFormat="1" ht="12" customHeight="1" x14ac:dyDescent="0.3">
      <c r="A579" s="71"/>
      <c r="B579" s="71"/>
      <c r="C579" s="160" t="s">
        <v>619</v>
      </c>
      <c r="D579" s="92"/>
      <c r="E579" s="92"/>
      <c r="F579" s="167"/>
      <c r="G579" s="167"/>
      <c r="H579" s="64"/>
      <c r="I579" s="165"/>
      <c r="J579" s="64"/>
      <c r="K579" s="164"/>
      <c r="L579" s="164"/>
      <c r="M579" s="71"/>
      <c r="N579" s="71"/>
      <c r="O579" s="71"/>
      <c r="P579" s="71"/>
      <c r="Q579" s="71"/>
      <c r="R579" s="71"/>
      <c r="S579" s="71"/>
      <c r="T579" s="71"/>
      <c r="U579" s="71"/>
      <c r="V579" s="71"/>
      <c r="W579" s="71"/>
      <c r="X579" s="71"/>
      <c r="Y579" s="71"/>
      <c r="Z579" s="71"/>
      <c r="AA579" s="71"/>
      <c r="AB579" s="71"/>
      <c r="AC579" s="71"/>
      <c r="AD579" s="71"/>
      <c r="AE579" s="71"/>
      <c r="AF579" s="71"/>
      <c r="AG579" s="71"/>
      <c r="AH579" s="71"/>
      <c r="AI579" s="71"/>
      <c r="AJ579" s="71"/>
      <c r="AK579" s="71"/>
      <c r="AL579" s="71"/>
    </row>
    <row r="580" spans="1:38" s="66" customFormat="1" ht="12" customHeight="1" x14ac:dyDescent="0.3">
      <c r="A580" s="71"/>
      <c r="B580" s="71"/>
      <c r="C580" s="160" t="s">
        <v>620</v>
      </c>
      <c r="D580" s="92"/>
      <c r="E580" s="92"/>
      <c r="F580" s="167"/>
      <c r="G580" s="167"/>
      <c r="H580" s="64"/>
      <c r="I580" s="165"/>
      <c r="J580" s="64"/>
      <c r="K580" s="164"/>
      <c r="L580" s="164"/>
      <c r="M580" s="71"/>
      <c r="N580" s="71"/>
      <c r="O580" s="71"/>
      <c r="P580" s="71"/>
      <c r="Q580" s="71"/>
      <c r="R580" s="71"/>
      <c r="S580" s="71"/>
      <c r="T580" s="71"/>
      <c r="U580" s="71"/>
      <c r="V580" s="71"/>
      <c r="W580" s="71"/>
      <c r="X580" s="71"/>
      <c r="Y580" s="71"/>
      <c r="Z580" s="71"/>
      <c r="AA580" s="71"/>
      <c r="AB580" s="71"/>
      <c r="AC580" s="71"/>
      <c r="AD580" s="71"/>
      <c r="AE580" s="71"/>
      <c r="AF580" s="71"/>
      <c r="AG580" s="71"/>
      <c r="AH580" s="71"/>
      <c r="AI580" s="71"/>
      <c r="AJ580" s="71"/>
      <c r="AK580" s="71"/>
      <c r="AL580" s="71"/>
    </row>
    <row r="581" spans="1:38" s="66" customFormat="1" ht="12" customHeight="1" x14ac:dyDescent="0.3">
      <c r="A581" s="71"/>
      <c r="B581" s="71"/>
      <c r="C581" s="160" t="s">
        <v>621</v>
      </c>
      <c r="D581" s="92"/>
      <c r="E581" s="92"/>
      <c r="F581" s="167"/>
      <c r="G581" s="167"/>
      <c r="H581" s="64"/>
      <c r="I581" s="165"/>
      <c r="J581" s="64"/>
      <c r="K581" s="164"/>
      <c r="L581" s="164"/>
      <c r="M581" s="71"/>
      <c r="N581" s="71"/>
      <c r="O581" s="71"/>
      <c r="P581" s="71"/>
      <c r="Q581" s="71"/>
      <c r="R581" s="71"/>
      <c r="S581" s="71"/>
      <c r="T581" s="71"/>
      <c r="U581" s="71"/>
      <c r="V581" s="71"/>
      <c r="W581" s="71"/>
      <c r="X581" s="71"/>
      <c r="Y581" s="71"/>
      <c r="Z581" s="71"/>
      <c r="AA581" s="71"/>
      <c r="AB581" s="71"/>
      <c r="AC581" s="71"/>
      <c r="AD581" s="71"/>
      <c r="AE581" s="71"/>
      <c r="AF581" s="71"/>
      <c r="AG581" s="71"/>
      <c r="AH581" s="71"/>
      <c r="AI581" s="71"/>
      <c r="AJ581" s="71"/>
      <c r="AK581" s="71"/>
      <c r="AL581" s="71"/>
    </row>
    <row r="582" spans="1:38" s="66" customFormat="1" ht="12" customHeight="1" x14ac:dyDescent="0.3">
      <c r="A582" s="71"/>
      <c r="B582" s="71"/>
      <c r="C582" s="160" t="s">
        <v>622</v>
      </c>
      <c r="D582" s="92"/>
      <c r="E582" s="92"/>
      <c r="F582" s="167"/>
      <c r="G582" s="167"/>
      <c r="H582" s="64"/>
      <c r="I582" s="165"/>
      <c r="J582" s="64"/>
      <c r="K582" s="164"/>
      <c r="L582" s="164"/>
      <c r="M582" s="71"/>
      <c r="N582" s="71"/>
      <c r="O582" s="71"/>
      <c r="P582" s="71"/>
      <c r="Q582" s="71"/>
      <c r="R582" s="71"/>
      <c r="S582" s="71"/>
      <c r="T582" s="71"/>
      <c r="U582" s="71"/>
      <c r="V582" s="71"/>
      <c r="W582" s="71"/>
      <c r="X582" s="71"/>
      <c r="Y582" s="71"/>
      <c r="Z582" s="71"/>
      <c r="AA582" s="71"/>
      <c r="AB582" s="71"/>
      <c r="AC582" s="71"/>
      <c r="AD582" s="71"/>
      <c r="AE582" s="71"/>
      <c r="AF582" s="71"/>
      <c r="AG582" s="71"/>
      <c r="AH582" s="71"/>
      <c r="AI582" s="71"/>
      <c r="AJ582" s="71"/>
      <c r="AK582" s="71"/>
      <c r="AL582" s="71"/>
    </row>
    <row r="583" spans="1:38" s="66" customFormat="1" ht="12" customHeight="1" x14ac:dyDescent="0.3">
      <c r="A583" s="71"/>
      <c r="B583" s="71"/>
      <c r="C583" s="160" t="s">
        <v>623</v>
      </c>
      <c r="D583" s="92"/>
      <c r="E583" s="92"/>
      <c r="F583" s="167"/>
      <c r="G583" s="167"/>
      <c r="H583" s="64"/>
      <c r="I583" s="165"/>
      <c r="J583" s="64"/>
      <c r="K583" s="164"/>
      <c r="L583" s="164"/>
      <c r="M583" s="71"/>
      <c r="N583" s="71"/>
      <c r="O583" s="71"/>
      <c r="P583" s="71"/>
      <c r="Q583" s="71"/>
      <c r="R583" s="71"/>
      <c r="S583" s="71"/>
      <c r="T583" s="71"/>
      <c r="U583" s="71"/>
      <c r="V583" s="71"/>
      <c r="W583" s="71"/>
      <c r="X583" s="71"/>
      <c r="Y583" s="71"/>
      <c r="Z583" s="71"/>
      <c r="AA583" s="71"/>
      <c r="AB583" s="71"/>
      <c r="AC583" s="71"/>
      <c r="AD583" s="71"/>
      <c r="AE583" s="71"/>
      <c r="AF583" s="71"/>
      <c r="AG583" s="71"/>
      <c r="AH583" s="71"/>
      <c r="AI583" s="71"/>
      <c r="AJ583" s="71"/>
      <c r="AK583" s="71"/>
      <c r="AL583" s="71"/>
    </row>
    <row r="584" spans="1:38" s="66" customFormat="1" ht="12" customHeight="1" x14ac:dyDescent="0.3">
      <c r="A584" s="71"/>
      <c r="B584" s="71"/>
      <c r="C584" s="160" t="s">
        <v>624</v>
      </c>
      <c r="D584" s="92"/>
      <c r="E584" s="92"/>
      <c r="F584" s="167"/>
      <c r="G584" s="167"/>
      <c r="H584" s="64"/>
      <c r="I584" s="165"/>
      <c r="J584" s="64"/>
      <c r="K584" s="164"/>
      <c r="L584" s="164"/>
      <c r="M584" s="71"/>
      <c r="N584" s="71"/>
      <c r="O584" s="71"/>
      <c r="P584" s="71"/>
      <c r="Q584" s="71"/>
      <c r="R584" s="71"/>
      <c r="S584" s="71"/>
      <c r="T584" s="71"/>
      <c r="U584" s="71"/>
      <c r="V584" s="71"/>
      <c r="W584" s="71"/>
      <c r="X584" s="71"/>
      <c r="Y584" s="71"/>
      <c r="Z584" s="71"/>
      <c r="AA584" s="71"/>
      <c r="AB584" s="71"/>
      <c r="AC584" s="71"/>
      <c r="AD584" s="71"/>
      <c r="AE584" s="71"/>
      <c r="AF584" s="71"/>
      <c r="AG584" s="71"/>
      <c r="AH584" s="71"/>
      <c r="AI584" s="71"/>
      <c r="AJ584" s="71"/>
      <c r="AK584" s="71"/>
      <c r="AL584" s="71"/>
    </row>
    <row r="585" spans="1:38" s="66" customFormat="1" ht="12" customHeight="1" x14ac:dyDescent="0.3">
      <c r="A585" s="71"/>
      <c r="B585" s="71"/>
      <c r="C585" s="160" t="s">
        <v>625</v>
      </c>
      <c r="D585" s="92"/>
      <c r="E585" s="92"/>
      <c r="F585" s="167"/>
      <c r="G585" s="167"/>
      <c r="H585" s="64"/>
      <c r="I585" s="165"/>
      <c r="J585" s="64"/>
      <c r="K585" s="164"/>
      <c r="L585" s="164"/>
      <c r="M585" s="71"/>
      <c r="N585" s="71"/>
      <c r="O585" s="71"/>
      <c r="P585" s="71"/>
      <c r="Q585" s="71"/>
      <c r="R585" s="71"/>
      <c r="S585" s="71"/>
      <c r="T585" s="71"/>
      <c r="U585" s="71"/>
      <c r="V585" s="71"/>
      <c r="W585" s="71"/>
      <c r="X585" s="71"/>
      <c r="Y585" s="71"/>
      <c r="Z585" s="71"/>
      <c r="AA585" s="71"/>
      <c r="AB585" s="71"/>
      <c r="AC585" s="71"/>
      <c r="AD585" s="71"/>
      <c r="AE585" s="71"/>
      <c r="AF585" s="71"/>
      <c r="AG585" s="71"/>
      <c r="AH585" s="71"/>
      <c r="AI585" s="71"/>
      <c r="AJ585" s="71"/>
      <c r="AK585" s="71"/>
      <c r="AL585" s="71"/>
    </row>
    <row r="586" spans="1:38" s="66" customFormat="1" ht="12" customHeight="1" x14ac:dyDescent="0.3">
      <c r="A586" s="71"/>
      <c r="B586" s="71"/>
      <c r="C586" s="160" t="s">
        <v>626</v>
      </c>
      <c r="D586" s="92"/>
      <c r="E586" s="92"/>
      <c r="F586" s="167"/>
      <c r="G586" s="167"/>
      <c r="H586" s="64"/>
      <c r="I586" s="165"/>
      <c r="J586" s="64"/>
      <c r="K586" s="164"/>
      <c r="L586" s="164"/>
      <c r="M586" s="71"/>
      <c r="N586" s="71"/>
      <c r="O586" s="71"/>
      <c r="P586" s="71"/>
      <c r="Q586" s="71"/>
      <c r="R586" s="71"/>
      <c r="S586" s="71"/>
      <c r="T586" s="71"/>
      <c r="U586" s="71"/>
      <c r="V586" s="71"/>
      <c r="W586" s="71"/>
      <c r="X586" s="71"/>
      <c r="Y586" s="71"/>
      <c r="Z586" s="71"/>
      <c r="AA586" s="71"/>
      <c r="AB586" s="71"/>
      <c r="AC586" s="71"/>
      <c r="AD586" s="71"/>
      <c r="AE586" s="71"/>
      <c r="AF586" s="71"/>
      <c r="AG586" s="71"/>
      <c r="AH586" s="71"/>
      <c r="AI586" s="71"/>
      <c r="AJ586" s="71"/>
      <c r="AK586" s="71"/>
      <c r="AL586" s="71"/>
    </row>
    <row r="587" spans="1:38" s="66" customFormat="1" ht="12" customHeight="1" x14ac:dyDescent="0.3">
      <c r="A587" s="71"/>
      <c r="B587" s="71"/>
      <c r="C587" s="160" t="s">
        <v>627</v>
      </c>
      <c r="D587" s="92"/>
      <c r="E587" s="92"/>
      <c r="F587" s="167"/>
      <c r="G587" s="167"/>
      <c r="H587" s="64"/>
      <c r="I587" s="165"/>
      <c r="J587" s="64"/>
      <c r="K587" s="164"/>
      <c r="L587" s="164"/>
      <c r="M587" s="71"/>
      <c r="N587" s="71"/>
      <c r="O587" s="71"/>
      <c r="P587" s="71"/>
      <c r="Q587" s="71"/>
      <c r="R587" s="71"/>
      <c r="S587" s="71"/>
      <c r="T587" s="71"/>
      <c r="U587" s="71"/>
      <c r="V587" s="71"/>
      <c r="W587" s="71"/>
      <c r="X587" s="71"/>
      <c r="Y587" s="71"/>
      <c r="Z587" s="71"/>
      <c r="AA587" s="71"/>
      <c r="AB587" s="71"/>
      <c r="AC587" s="71"/>
      <c r="AD587" s="71"/>
      <c r="AE587" s="71"/>
      <c r="AF587" s="71"/>
      <c r="AG587" s="71"/>
      <c r="AH587" s="71"/>
      <c r="AI587" s="71"/>
      <c r="AJ587" s="71"/>
      <c r="AK587" s="71"/>
      <c r="AL587" s="71"/>
    </row>
    <row r="588" spans="1:38" s="66" customFormat="1" ht="12" customHeight="1" x14ac:dyDescent="0.3">
      <c r="A588" s="71"/>
      <c r="B588" s="71"/>
      <c r="C588" s="160" t="s">
        <v>628</v>
      </c>
      <c r="D588" s="92"/>
      <c r="E588" s="92"/>
      <c r="F588" s="167"/>
      <c r="G588" s="167"/>
      <c r="H588" s="64"/>
      <c r="I588" s="165"/>
      <c r="J588" s="64"/>
      <c r="K588" s="164"/>
      <c r="L588" s="164"/>
      <c r="M588" s="71"/>
      <c r="N588" s="71"/>
      <c r="O588" s="71"/>
      <c r="P588" s="71"/>
      <c r="Q588" s="71"/>
      <c r="R588" s="71"/>
      <c r="S588" s="71"/>
      <c r="T588" s="71"/>
      <c r="U588" s="71"/>
      <c r="V588" s="71"/>
      <c r="W588" s="71"/>
      <c r="X588" s="71"/>
      <c r="Y588" s="71"/>
      <c r="Z588" s="71"/>
      <c r="AA588" s="71"/>
      <c r="AB588" s="71"/>
      <c r="AC588" s="71"/>
      <c r="AD588" s="71"/>
      <c r="AE588" s="71"/>
      <c r="AF588" s="71"/>
      <c r="AG588" s="71"/>
      <c r="AH588" s="71"/>
      <c r="AI588" s="71"/>
      <c r="AJ588" s="71"/>
      <c r="AK588" s="71"/>
      <c r="AL588" s="71"/>
    </row>
    <row r="589" spans="1:38" s="66" customFormat="1" ht="12" customHeight="1" x14ac:dyDescent="0.3">
      <c r="A589" s="71"/>
      <c r="B589" s="71"/>
      <c r="C589" s="160" t="s">
        <v>629</v>
      </c>
      <c r="D589" s="92"/>
      <c r="E589" s="92"/>
      <c r="F589" s="167"/>
      <c r="G589" s="167"/>
      <c r="H589" s="64"/>
      <c r="I589" s="165"/>
      <c r="J589" s="64"/>
      <c r="K589" s="164"/>
      <c r="L589" s="164"/>
      <c r="M589" s="71"/>
      <c r="N589" s="71"/>
      <c r="O589" s="71"/>
      <c r="P589" s="71"/>
      <c r="Q589" s="71"/>
      <c r="R589" s="71"/>
      <c r="S589" s="71"/>
      <c r="T589" s="71"/>
      <c r="U589" s="71"/>
      <c r="V589" s="71"/>
      <c r="W589" s="71"/>
      <c r="X589" s="71"/>
      <c r="Y589" s="71"/>
      <c r="Z589" s="71"/>
      <c r="AA589" s="71"/>
      <c r="AB589" s="71"/>
      <c r="AC589" s="71"/>
      <c r="AD589" s="71"/>
      <c r="AE589" s="71"/>
      <c r="AF589" s="71"/>
      <c r="AG589" s="71"/>
      <c r="AH589" s="71"/>
      <c r="AI589" s="71"/>
      <c r="AJ589" s="71"/>
      <c r="AK589" s="71"/>
      <c r="AL589" s="71"/>
    </row>
    <row r="590" spans="1:38" s="66" customFormat="1" ht="12" customHeight="1" x14ac:dyDescent="0.3">
      <c r="A590" s="71"/>
      <c r="B590" s="71"/>
      <c r="C590" s="160" t="s">
        <v>630</v>
      </c>
      <c r="D590" s="92"/>
      <c r="E590" s="92"/>
      <c r="F590" s="167"/>
      <c r="G590" s="167"/>
      <c r="H590" s="64"/>
      <c r="I590" s="165"/>
      <c r="J590" s="64"/>
      <c r="K590" s="164"/>
      <c r="L590" s="164"/>
      <c r="M590" s="71"/>
      <c r="N590" s="71"/>
      <c r="O590" s="71"/>
      <c r="P590" s="71"/>
      <c r="Q590" s="71"/>
      <c r="R590" s="71"/>
      <c r="S590" s="71"/>
      <c r="T590" s="71"/>
      <c r="U590" s="71"/>
      <c r="V590" s="71"/>
      <c r="W590" s="71"/>
      <c r="X590" s="71"/>
      <c r="Y590" s="71"/>
      <c r="Z590" s="71"/>
      <c r="AA590" s="71"/>
      <c r="AB590" s="71"/>
      <c r="AC590" s="71"/>
      <c r="AD590" s="71"/>
      <c r="AE590" s="71"/>
      <c r="AF590" s="71"/>
      <c r="AG590" s="71"/>
      <c r="AH590" s="71"/>
      <c r="AI590" s="71"/>
      <c r="AJ590" s="71"/>
      <c r="AK590" s="71"/>
      <c r="AL590" s="71"/>
    </row>
    <row r="591" spans="1:38" s="66" customFormat="1" ht="12" customHeight="1" x14ac:dyDescent="0.3">
      <c r="A591" s="71"/>
      <c r="B591" s="71"/>
      <c r="C591" s="160" t="s">
        <v>631</v>
      </c>
      <c r="D591" s="92"/>
      <c r="E591" s="92"/>
      <c r="F591" s="167"/>
      <c r="G591" s="167"/>
      <c r="H591" s="64"/>
      <c r="I591" s="165"/>
      <c r="J591" s="64"/>
      <c r="K591" s="164"/>
      <c r="L591" s="164"/>
      <c r="M591" s="71"/>
      <c r="N591" s="71"/>
      <c r="O591" s="71"/>
      <c r="P591" s="71"/>
      <c r="Q591" s="71"/>
      <c r="R591" s="71"/>
      <c r="S591" s="71"/>
      <c r="T591" s="71"/>
      <c r="U591" s="71"/>
      <c r="V591" s="71"/>
      <c r="W591" s="71"/>
      <c r="X591" s="71"/>
      <c r="Y591" s="71"/>
      <c r="Z591" s="71"/>
      <c r="AA591" s="71"/>
      <c r="AB591" s="71"/>
      <c r="AC591" s="71"/>
      <c r="AD591" s="71"/>
      <c r="AE591" s="71"/>
      <c r="AF591" s="71"/>
      <c r="AG591" s="71"/>
      <c r="AH591" s="71"/>
      <c r="AI591" s="71"/>
      <c r="AJ591" s="71"/>
      <c r="AK591" s="71"/>
      <c r="AL591" s="71"/>
    </row>
    <row r="592" spans="1:38" s="66" customFormat="1" ht="12" customHeight="1" x14ac:dyDescent="0.3">
      <c r="A592" s="71"/>
      <c r="B592" s="71"/>
      <c r="C592" s="160" t="s">
        <v>632</v>
      </c>
      <c r="D592" s="92"/>
      <c r="E592" s="92"/>
      <c r="F592" s="167"/>
      <c r="G592" s="167"/>
      <c r="H592" s="64"/>
      <c r="I592" s="165"/>
      <c r="J592" s="64"/>
      <c r="K592" s="164"/>
      <c r="L592" s="164"/>
      <c r="M592" s="71"/>
      <c r="N592" s="71"/>
      <c r="O592" s="71"/>
      <c r="P592" s="71"/>
      <c r="Q592" s="71"/>
      <c r="R592" s="71"/>
      <c r="S592" s="71"/>
      <c r="T592" s="71"/>
      <c r="U592" s="71"/>
      <c r="V592" s="71"/>
      <c r="W592" s="71"/>
      <c r="X592" s="71"/>
      <c r="Y592" s="71"/>
      <c r="Z592" s="71"/>
      <c r="AA592" s="71"/>
      <c r="AB592" s="71"/>
      <c r="AC592" s="71"/>
      <c r="AD592" s="71"/>
      <c r="AE592" s="71"/>
      <c r="AF592" s="71"/>
      <c r="AG592" s="71"/>
      <c r="AH592" s="71"/>
      <c r="AI592" s="71"/>
      <c r="AJ592" s="71"/>
      <c r="AK592" s="71"/>
      <c r="AL592" s="71"/>
    </row>
    <row r="593" spans="1:38" s="66" customFormat="1" ht="12" customHeight="1" x14ac:dyDescent="0.3">
      <c r="A593" s="71"/>
      <c r="B593" s="71"/>
      <c r="C593" s="160" t="s">
        <v>633</v>
      </c>
      <c r="D593" s="92"/>
      <c r="E593" s="92"/>
      <c r="F593" s="167"/>
      <c r="G593" s="167"/>
      <c r="H593" s="64"/>
      <c r="I593" s="165"/>
      <c r="J593" s="64"/>
      <c r="K593" s="164"/>
      <c r="L593" s="164"/>
      <c r="M593" s="71"/>
      <c r="N593" s="71"/>
      <c r="O593" s="71"/>
      <c r="P593" s="71"/>
      <c r="Q593" s="71"/>
      <c r="R593" s="71"/>
      <c r="S593" s="71"/>
      <c r="T593" s="71"/>
      <c r="U593" s="71"/>
      <c r="V593" s="71"/>
      <c r="W593" s="71"/>
      <c r="X593" s="71"/>
      <c r="Y593" s="71"/>
      <c r="Z593" s="71"/>
      <c r="AA593" s="71"/>
      <c r="AB593" s="71"/>
      <c r="AC593" s="71"/>
      <c r="AD593" s="71"/>
      <c r="AE593" s="71"/>
      <c r="AF593" s="71"/>
      <c r="AG593" s="71"/>
      <c r="AH593" s="71"/>
      <c r="AI593" s="71"/>
      <c r="AJ593" s="71"/>
      <c r="AK593" s="71"/>
      <c r="AL593" s="71"/>
    </row>
    <row r="594" spans="1:38" s="66" customFormat="1" ht="12" customHeight="1" x14ac:dyDescent="0.3">
      <c r="A594" s="71"/>
      <c r="B594" s="71"/>
      <c r="C594" s="160" t="s">
        <v>634</v>
      </c>
      <c r="D594" s="92"/>
      <c r="E594" s="92"/>
      <c r="F594" s="167"/>
      <c r="G594" s="167"/>
      <c r="H594" s="64"/>
      <c r="I594" s="165"/>
      <c r="J594" s="64"/>
      <c r="K594" s="164"/>
      <c r="L594" s="164"/>
      <c r="M594" s="71"/>
      <c r="N594" s="71"/>
      <c r="O594" s="71"/>
      <c r="P594" s="71"/>
      <c r="Q594" s="71"/>
      <c r="R594" s="71"/>
      <c r="S594" s="71"/>
      <c r="T594" s="71"/>
      <c r="U594" s="71"/>
      <c r="V594" s="71"/>
      <c r="W594" s="71"/>
      <c r="X594" s="71"/>
      <c r="Y594" s="71"/>
      <c r="Z594" s="71"/>
      <c r="AA594" s="71"/>
      <c r="AB594" s="71"/>
      <c r="AC594" s="71"/>
      <c r="AD594" s="71"/>
      <c r="AE594" s="71"/>
      <c r="AF594" s="71"/>
      <c r="AG594" s="71"/>
      <c r="AH594" s="71"/>
      <c r="AI594" s="71"/>
      <c r="AJ594" s="71"/>
      <c r="AK594" s="71"/>
      <c r="AL594" s="71"/>
    </row>
    <row r="595" spans="1:38" s="66" customFormat="1" ht="12" customHeight="1" x14ac:dyDescent="0.3">
      <c r="A595" s="71"/>
      <c r="B595" s="71"/>
      <c r="C595" s="160" t="s">
        <v>635</v>
      </c>
      <c r="D595" s="92"/>
      <c r="E595" s="92"/>
      <c r="F595" s="167"/>
      <c r="G595" s="167"/>
      <c r="H595" s="64"/>
      <c r="I595" s="165"/>
      <c r="J595" s="64"/>
      <c r="K595" s="164"/>
      <c r="L595" s="164"/>
      <c r="M595" s="71"/>
      <c r="N595" s="71"/>
      <c r="O595" s="71"/>
      <c r="P595" s="71"/>
      <c r="Q595" s="71"/>
      <c r="R595" s="71"/>
      <c r="S595" s="71"/>
      <c r="T595" s="71"/>
      <c r="U595" s="71"/>
      <c r="V595" s="71"/>
      <c r="W595" s="71"/>
      <c r="X595" s="71"/>
      <c r="Y595" s="71"/>
      <c r="Z595" s="71"/>
      <c r="AA595" s="71"/>
      <c r="AB595" s="71"/>
      <c r="AC595" s="71"/>
      <c r="AD595" s="71"/>
      <c r="AE595" s="71"/>
      <c r="AF595" s="71"/>
      <c r="AG595" s="71"/>
      <c r="AH595" s="71"/>
      <c r="AI595" s="71"/>
      <c r="AJ595" s="71"/>
      <c r="AK595" s="71"/>
      <c r="AL595" s="71"/>
    </row>
    <row r="596" spans="1:38" s="66" customFormat="1" ht="12" customHeight="1" x14ac:dyDescent="0.3">
      <c r="A596" s="71"/>
      <c r="B596" s="71"/>
      <c r="C596" s="160" t="s">
        <v>636</v>
      </c>
      <c r="D596" s="92"/>
      <c r="E596" s="92"/>
      <c r="F596" s="167"/>
      <c r="G596" s="167"/>
      <c r="H596" s="64"/>
      <c r="I596" s="165"/>
      <c r="J596" s="64"/>
      <c r="K596" s="164"/>
      <c r="L596" s="164"/>
      <c r="M596" s="71"/>
      <c r="N596" s="71"/>
      <c r="O596" s="71"/>
      <c r="P596" s="71"/>
      <c r="Q596" s="71"/>
      <c r="R596" s="71"/>
      <c r="S596" s="71"/>
      <c r="T596" s="71"/>
      <c r="U596" s="71"/>
      <c r="V596" s="71"/>
      <c r="W596" s="71"/>
      <c r="X596" s="71"/>
      <c r="Y596" s="71"/>
      <c r="Z596" s="71"/>
      <c r="AA596" s="71"/>
      <c r="AB596" s="71"/>
      <c r="AC596" s="71"/>
      <c r="AD596" s="71"/>
      <c r="AE596" s="71"/>
      <c r="AF596" s="71"/>
      <c r="AG596" s="71"/>
      <c r="AH596" s="71"/>
      <c r="AI596" s="71"/>
      <c r="AJ596" s="71"/>
      <c r="AK596" s="71"/>
      <c r="AL596" s="71"/>
    </row>
    <row r="597" spans="1:38" s="66" customFormat="1" ht="12" customHeight="1" x14ac:dyDescent="0.3">
      <c r="A597" s="71"/>
      <c r="B597" s="71"/>
      <c r="C597" s="160" t="s">
        <v>637</v>
      </c>
      <c r="D597" s="92"/>
      <c r="E597" s="92"/>
      <c r="F597" s="167"/>
      <c r="G597" s="167"/>
      <c r="H597" s="64"/>
      <c r="I597" s="165"/>
      <c r="J597" s="64"/>
      <c r="K597" s="164"/>
      <c r="L597" s="164"/>
      <c r="M597" s="71"/>
      <c r="N597" s="71"/>
      <c r="O597" s="71"/>
      <c r="P597" s="71"/>
      <c r="Q597" s="71"/>
      <c r="R597" s="71"/>
      <c r="S597" s="71"/>
      <c r="T597" s="71"/>
      <c r="U597" s="71"/>
      <c r="V597" s="71"/>
      <c r="W597" s="71"/>
      <c r="X597" s="71"/>
      <c r="Y597" s="71"/>
      <c r="Z597" s="71"/>
      <c r="AA597" s="71"/>
      <c r="AB597" s="71"/>
      <c r="AC597" s="71"/>
      <c r="AD597" s="71"/>
      <c r="AE597" s="71"/>
      <c r="AF597" s="71"/>
      <c r="AG597" s="71"/>
      <c r="AH597" s="71"/>
      <c r="AI597" s="71"/>
      <c r="AJ597" s="71"/>
      <c r="AK597" s="71"/>
      <c r="AL597" s="71"/>
    </row>
    <row r="598" spans="1:38" s="66" customFormat="1" ht="12" customHeight="1" x14ac:dyDescent="0.3">
      <c r="A598" s="71"/>
      <c r="B598" s="71"/>
      <c r="C598" s="160" t="s">
        <v>638</v>
      </c>
      <c r="D598" s="92"/>
      <c r="E598" s="92"/>
      <c r="F598" s="167"/>
      <c r="G598" s="167"/>
      <c r="H598" s="64"/>
      <c r="I598" s="165"/>
      <c r="J598" s="64"/>
      <c r="K598" s="164"/>
      <c r="L598" s="164"/>
      <c r="M598" s="71"/>
      <c r="N598" s="71"/>
      <c r="O598" s="71"/>
      <c r="P598" s="71"/>
      <c r="Q598" s="71"/>
      <c r="R598" s="71"/>
      <c r="S598" s="71"/>
      <c r="T598" s="71"/>
      <c r="U598" s="71"/>
      <c r="V598" s="71"/>
      <c r="W598" s="71"/>
      <c r="X598" s="71"/>
      <c r="Y598" s="71"/>
      <c r="Z598" s="71"/>
      <c r="AA598" s="71"/>
      <c r="AB598" s="71"/>
      <c r="AC598" s="71"/>
      <c r="AD598" s="71"/>
      <c r="AE598" s="71"/>
      <c r="AF598" s="71"/>
      <c r="AG598" s="71"/>
      <c r="AH598" s="71"/>
      <c r="AI598" s="71"/>
      <c r="AJ598" s="71"/>
      <c r="AK598" s="71"/>
      <c r="AL598" s="71"/>
    </row>
    <row r="599" spans="1:38" s="66" customFormat="1" ht="12" customHeight="1" x14ac:dyDescent="0.3">
      <c r="A599" s="71"/>
      <c r="B599" s="71"/>
      <c r="C599" s="160" t="s">
        <v>639</v>
      </c>
      <c r="D599" s="92"/>
      <c r="E599" s="92"/>
      <c r="F599" s="167"/>
      <c r="G599" s="167"/>
      <c r="H599" s="64"/>
      <c r="I599" s="165"/>
      <c r="J599" s="64"/>
      <c r="K599" s="164"/>
      <c r="L599" s="164"/>
      <c r="M599" s="71"/>
      <c r="N599" s="71"/>
      <c r="O599" s="71"/>
      <c r="P599" s="71"/>
      <c r="Q599" s="71"/>
      <c r="R599" s="71"/>
      <c r="S599" s="71"/>
      <c r="T599" s="71"/>
      <c r="U599" s="71"/>
      <c r="V599" s="71"/>
      <c r="W599" s="71"/>
      <c r="X599" s="71"/>
      <c r="Y599" s="71"/>
      <c r="Z599" s="71"/>
      <c r="AA599" s="71"/>
      <c r="AB599" s="71"/>
      <c r="AC599" s="71"/>
      <c r="AD599" s="71"/>
      <c r="AE599" s="71"/>
      <c r="AF599" s="71"/>
      <c r="AG599" s="71"/>
      <c r="AH599" s="71"/>
      <c r="AI599" s="71"/>
      <c r="AJ599" s="71"/>
      <c r="AK599" s="71"/>
      <c r="AL599" s="71"/>
    </row>
    <row r="600" spans="1:38" s="66" customFormat="1" ht="12" customHeight="1" x14ac:dyDescent="0.3">
      <c r="A600" s="71"/>
      <c r="B600" s="71"/>
      <c r="C600" s="160" t="s">
        <v>640</v>
      </c>
      <c r="D600" s="92"/>
      <c r="E600" s="92"/>
      <c r="F600" s="167"/>
      <c r="G600" s="167"/>
      <c r="H600" s="64"/>
      <c r="I600" s="165"/>
      <c r="J600" s="64"/>
      <c r="K600" s="164"/>
      <c r="L600" s="164"/>
      <c r="M600" s="71"/>
      <c r="N600" s="71"/>
      <c r="O600" s="71"/>
      <c r="P600" s="71"/>
      <c r="Q600" s="71"/>
      <c r="R600" s="71"/>
      <c r="S600" s="71"/>
      <c r="T600" s="71"/>
      <c r="U600" s="71"/>
      <c r="V600" s="71"/>
      <c r="W600" s="71"/>
      <c r="X600" s="71"/>
      <c r="Y600" s="71"/>
      <c r="Z600" s="71"/>
      <c r="AA600" s="71"/>
      <c r="AB600" s="71"/>
      <c r="AC600" s="71"/>
      <c r="AD600" s="71"/>
      <c r="AE600" s="71"/>
      <c r="AF600" s="71"/>
      <c r="AG600" s="71"/>
      <c r="AH600" s="71"/>
      <c r="AI600" s="71"/>
      <c r="AJ600" s="71"/>
      <c r="AK600" s="71"/>
      <c r="AL600" s="71"/>
    </row>
    <row r="601" spans="1:38" s="66" customFormat="1" ht="12" customHeight="1" x14ac:dyDescent="0.3">
      <c r="A601" s="71"/>
      <c r="B601" s="71"/>
      <c r="C601" s="160" t="s">
        <v>641</v>
      </c>
      <c r="D601" s="92"/>
      <c r="E601" s="92"/>
      <c r="F601" s="167"/>
      <c r="G601" s="167"/>
      <c r="H601" s="64"/>
      <c r="I601" s="165"/>
      <c r="J601" s="64"/>
      <c r="K601" s="164"/>
      <c r="L601" s="164"/>
      <c r="M601" s="71"/>
      <c r="N601" s="71"/>
      <c r="O601" s="71"/>
      <c r="P601" s="71"/>
      <c r="Q601" s="71"/>
      <c r="R601" s="71"/>
      <c r="S601" s="71"/>
      <c r="T601" s="71"/>
      <c r="U601" s="71"/>
      <c r="V601" s="71"/>
      <c r="W601" s="71"/>
      <c r="X601" s="71"/>
      <c r="Y601" s="71"/>
      <c r="Z601" s="71"/>
      <c r="AA601" s="71"/>
      <c r="AB601" s="71"/>
      <c r="AC601" s="71"/>
      <c r="AD601" s="71"/>
      <c r="AE601" s="71"/>
      <c r="AF601" s="71"/>
      <c r="AG601" s="71"/>
      <c r="AH601" s="71"/>
      <c r="AI601" s="71"/>
      <c r="AJ601" s="71"/>
      <c r="AK601" s="71"/>
      <c r="AL601" s="71"/>
    </row>
    <row r="602" spans="1:38" s="66" customFormat="1" ht="12" customHeight="1" x14ac:dyDescent="0.3">
      <c r="A602" s="71"/>
      <c r="B602" s="71"/>
      <c r="C602" s="160" t="s">
        <v>642</v>
      </c>
      <c r="D602" s="92"/>
      <c r="E602" s="92"/>
      <c r="F602" s="167"/>
      <c r="G602" s="167"/>
      <c r="H602" s="64"/>
      <c r="I602" s="165"/>
      <c r="J602" s="64"/>
      <c r="K602" s="164"/>
      <c r="L602" s="164"/>
      <c r="M602" s="71"/>
      <c r="N602" s="71"/>
      <c r="O602" s="71"/>
      <c r="P602" s="71"/>
      <c r="Q602" s="71"/>
      <c r="R602" s="71"/>
      <c r="S602" s="71"/>
      <c r="T602" s="71"/>
      <c r="U602" s="71"/>
      <c r="V602" s="71"/>
      <c r="W602" s="71"/>
      <c r="X602" s="71"/>
      <c r="Y602" s="71"/>
      <c r="Z602" s="71"/>
      <c r="AA602" s="71"/>
      <c r="AB602" s="71"/>
      <c r="AC602" s="71"/>
      <c r="AD602" s="71"/>
      <c r="AE602" s="71"/>
      <c r="AF602" s="71"/>
      <c r="AG602" s="71"/>
      <c r="AH602" s="71"/>
      <c r="AI602" s="71"/>
      <c r="AJ602" s="71"/>
      <c r="AK602" s="71"/>
      <c r="AL602" s="71"/>
    </row>
    <row r="603" spans="1:38" s="66" customFormat="1" ht="12" customHeight="1" x14ac:dyDescent="0.3">
      <c r="A603" s="71"/>
      <c r="B603" s="71"/>
      <c r="C603" s="160" t="s">
        <v>643</v>
      </c>
      <c r="D603" s="92"/>
      <c r="E603" s="92"/>
      <c r="F603" s="167"/>
      <c r="G603" s="167"/>
      <c r="H603" s="64"/>
      <c r="I603" s="165"/>
      <c r="J603" s="64"/>
      <c r="K603" s="164"/>
      <c r="L603" s="164"/>
      <c r="M603" s="71"/>
      <c r="N603" s="71"/>
      <c r="O603" s="71"/>
      <c r="P603" s="71"/>
      <c r="Q603" s="71"/>
      <c r="R603" s="71"/>
      <c r="S603" s="71"/>
      <c r="T603" s="71"/>
      <c r="U603" s="71"/>
      <c r="V603" s="71"/>
      <c r="W603" s="71"/>
      <c r="X603" s="71"/>
      <c r="Y603" s="71"/>
      <c r="Z603" s="71"/>
      <c r="AA603" s="71"/>
      <c r="AB603" s="71"/>
      <c r="AC603" s="71"/>
      <c r="AD603" s="71"/>
      <c r="AE603" s="71"/>
      <c r="AF603" s="71"/>
      <c r="AG603" s="71"/>
      <c r="AH603" s="71"/>
      <c r="AI603" s="71"/>
      <c r="AJ603" s="71"/>
      <c r="AK603" s="71"/>
      <c r="AL603" s="71"/>
    </row>
    <row r="604" spans="1:38" s="66" customFormat="1" ht="12" customHeight="1" x14ac:dyDescent="0.3">
      <c r="A604" s="71"/>
      <c r="B604" s="71"/>
      <c r="C604" s="160" t="s">
        <v>644</v>
      </c>
      <c r="D604" s="92"/>
      <c r="E604" s="92"/>
      <c r="F604" s="167"/>
      <c r="G604" s="167"/>
      <c r="H604" s="64"/>
      <c r="I604" s="165"/>
      <c r="J604" s="64"/>
      <c r="K604" s="164"/>
      <c r="L604" s="164"/>
      <c r="M604" s="71"/>
      <c r="N604" s="71"/>
      <c r="O604" s="71"/>
      <c r="P604" s="71"/>
      <c r="Q604" s="71"/>
      <c r="R604" s="71"/>
      <c r="S604" s="71"/>
      <c r="T604" s="71"/>
      <c r="U604" s="71"/>
      <c r="V604" s="71"/>
      <c r="W604" s="71"/>
      <c r="X604" s="71"/>
      <c r="Y604" s="71"/>
      <c r="Z604" s="71"/>
      <c r="AA604" s="71"/>
      <c r="AB604" s="71"/>
      <c r="AC604" s="71"/>
      <c r="AD604" s="71"/>
      <c r="AE604" s="71"/>
      <c r="AF604" s="71"/>
      <c r="AG604" s="71"/>
      <c r="AH604" s="71"/>
      <c r="AI604" s="71"/>
      <c r="AJ604" s="71"/>
      <c r="AK604" s="71"/>
      <c r="AL604" s="71"/>
    </row>
    <row r="605" spans="1:38" s="66" customFormat="1" ht="12" customHeight="1" x14ac:dyDescent="0.3">
      <c r="A605" s="71"/>
      <c r="B605" s="71"/>
      <c r="C605" s="160" t="s">
        <v>645</v>
      </c>
      <c r="D605" s="92"/>
      <c r="E605" s="92"/>
      <c r="F605" s="167"/>
      <c r="G605" s="167"/>
      <c r="H605" s="64"/>
      <c r="I605" s="165"/>
      <c r="J605" s="64"/>
      <c r="K605" s="164"/>
      <c r="L605" s="164"/>
      <c r="M605" s="71"/>
      <c r="N605" s="71"/>
      <c r="O605" s="71"/>
      <c r="P605" s="71"/>
      <c r="Q605" s="71"/>
      <c r="R605" s="71"/>
      <c r="S605" s="71"/>
      <c r="T605" s="71"/>
      <c r="U605" s="71"/>
      <c r="V605" s="71"/>
      <c r="W605" s="71"/>
      <c r="X605" s="71"/>
      <c r="Y605" s="71"/>
      <c r="Z605" s="71"/>
      <c r="AA605" s="71"/>
      <c r="AB605" s="71"/>
      <c r="AC605" s="71"/>
      <c r="AD605" s="71"/>
      <c r="AE605" s="71"/>
      <c r="AF605" s="71"/>
      <c r="AG605" s="71"/>
      <c r="AH605" s="71"/>
      <c r="AI605" s="71"/>
      <c r="AJ605" s="71"/>
      <c r="AK605" s="71"/>
      <c r="AL605" s="71"/>
    </row>
    <row r="606" spans="1:38" s="66" customFormat="1" ht="12" customHeight="1" x14ac:dyDescent="0.3">
      <c r="A606" s="71"/>
      <c r="B606" s="71"/>
      <c r="C606" s="160" t="s">
        <v>646</v>
      </c>
      <c r="D606" s="92"/>
      <c r="E606" s="92"/>
      <c r="F606" s="167"/>
      <c r="G606" s="167"/>
      <c r="H606" s="64"/>
      <c r="I606" s="165"/>
      <c r="J606" s="64"/>
      <c r="K606" s="164"/>
      <c r="L606" s="164"/>
      <c r="M606" s="71"/>
      <c r="N606" s="71"/>
      <c r="O606" s="71"/>
      <c r="P606" s="71"/>
      <c r="Q606" s="71"/>
      <c r="R606" s="71"/>
      <c r="S606" s="71"/>
      <c r="T606" s="71"/>
      <c r="U606" s="71"/>
      <c r="V606" s="71"/>
      <c r="W606" s="71"/>
      <c r="X606" s="71"/>
      <c r="Y606" s="71"/>
      <c r="Z606" s="71"/>
      <c r="AA606" s="71"/>
      <c r="AB606" s="71"/>
      <c r="AC606" s="71"/>
      <c r="AD606" s="71"/>
      <c r="AE606" s="71"/>
      <c r="AF606" s="71"/>
      <c r="AG606" s="71"/>
      <c r="AH606" s="71"/>
      <c r="AI606" s="71"/>
      <c r="AJ606" s="71"/>
      <c r="AK606" s="71"/>
      <c r="AL606" s="71"/>
    </row>
    <row r="607" spans="1:38" s="66" customFormat="1" ht="12" customHeight="1" x14ac:dyDescent="0.3">
      <c r="A607" s="71"/>
      <c r="B607" s="71"/>
      <c r="C607" s="160" t="s">
        <v>647</v>
      </c>
      <c r="D607" s="92"/>
      <c r="E607" s="92"/>
      <c r="F607" s="167"/>
      <c r="G607" s="167"/>
      <c r="H607" s="64"/>
      <c r="I607" s="165"/>
      <c r="J607" s="64"/>
      <c r="K607" s="164"/>
      <c r="L607" s="164"/>
      <c r="M607" s="71"/>
      <c r="N607" s="71"/>
      <c r="O607" s="71"/>
      <c r="P607" s="71"/>
      <c r="Q607" s="71"/>
      <c r="R607" s="71"/>
      <c r="S607" s="71"/>
      <c r="T607" s="71"/>
      <c r="U607" s="71"/>
      <c r="V607" s="71"/>
      <c r="W607" s="71"/>
      <c r="X607" s="71"/>
      <c r="Y607" s="71"/>
      <c r="Z607" s="71"/>
      <c r="AA607" s="71"/>
      <c r="AB607" s="71"/>
      <c r="AC607" s="71"/>
      <c r="AD607" s="71"/>
      <c r="AE607" s="71"/>
      <c r="AF607" s="71"/>
      <c r="AG607" s="71"/>
      <c r="AH607" s="71"/>
      <c r="AI607" s="71"/>
      <c r="AJ607" s="71"/>
      <c r="AK607" s="71"/>
      <c r="AL607" s="71"/>
    </row>
    <row r="608" spans="1:38" s="66" customFormat="1" ht="12" customHeight="1" x14ac:dyDescent="0.3">
      <c r="A608" s="71"/>
      <c r="B608" s="71"/>
      <c r="C608" s="160" t="s">
        <v>648</v>
      </c>
      <c r="D608" s="92"/>
      <c r="E608" s="92"/>
      <c r="F608" s="167"/>
      <c r="G608" s="167"/>
      <c r="H608" s="64"/>
      <c r="I608" s="165"/>
      <c r="J608" s="64"/>
      <c r="K608" s="164"/>
      <c r="L608" s="164"/>
      <c r="M608" s="71"/>
      <c r="N608" s="71"/>
      <c r="O608" s="71"/>
      <c r="P608" s="71"/>
      <c r="Q608" s="71"/>
      <c r="R608" s="71"/>
      <c r="S608" s="71"/>
      <c r="T608" s="71"/>
      <c r="U608" s="71"/>
      <c r="V608" s="71"/>
      <c r="W608" s="71"/>
      <c r="X608" s="71"/>
      <c r="Y608" s="71"/>
      <c r="Z608" s="71"/>
      <c r="AA608" s="71"/>
      <c r="AB608" s="71"/>
      <c r="AC608" s="71"/>
      <c r="AD608" s="71"/>
      <c r="AE608" s="71"/>
      <c r="AF608" s="71"/>
      <c r="AG608" s="71"/>
      <c r="AH608" s="71"/>
      <c r="AI608" s="71"/>
      <c r="AJ608" s="71"/>
      <c r="AK608" s="71"/>
      <c r="AL608" s="71"/>
    </row>
    <row r="609" spans="1:38" s="66" customFormat="1" ht="12" customHeight="1" x14ac:dyDescent="0.3">
      <c r="A609" s="71"/>
      <c r="B609" s="71"/>
      <c r="C609" s="160" t="s">
        <v>649</v>
      </c>
      <c r="D609" s="92"/>
      <c r="E609" s="92"/>
      <c r="F609" s="167"/>
      <c r="G609" s="167"/>
      <c r="H609" s="64"/>
      <c r="I609" s="165"/>
      <c r="J609" s="64"/>
      <c r="K609" s="164"/>
      <c r="L609" s="164"/>
      <c r="M609" s="71"/>
      <c r="N609" s="71"/>
      <c r="O609" s="71"/>
      <c r="P609" s="71"/>
      <c r="Q609" s="71"/>
      <c r="R609" s="71"/>
      <c r="S609" s="71"/>
      <c r="T609" s="71"/>
      <c r="U609" s="71"/>
      <c r="V609" s="71"/>
      <c r="W609" s="71"/>
      <c r="X609" s="71"/>
      <c r="Y609" s="71"/>
      <c r="Z609" s="71"/>
      <c r="AA609" s="71"/>
      <c r="AB609" s="71"/>
      <c r="AC609" s="71"/>
      <c r="AD609" s="71"/>
      <c r="AE609" s="71"/>
      <c r="AF609" s="71"/>
      <c r="AG609" s="71"/>
      <c r="AH609" s="71"/>
      <c r="AI609" s="71"/>
      <c r="AJ609" s="71"/>
      <c r="AK609" s="71"/>
      <c r="AL609" s="71"/>
    </row>
    <row r="610" spans="1:38" s="66" customFormat="1" ht="12" customHeight="1" x14ac:dyDescent="0.3">
      <c r="A610" s="71"/>
      <c r="B610" s="71"/>
      <c r="C610" s="160" t="s">
        <v>650</v>
      </c>
      <c r="D610" s="92"/>
      <c r="E610" s="92"/>
      <c r="F610" s="167"/>
      <c r="G610" s="167"/>
      <c r="H610" s="64"/>
      <c r="I610" s="165"/>
      <c r="J610" s="64"/>
      <c r="K610" s="164"/>
      <c r="L610" s="164"/>
      <c r="M610" s="71"/>
      <c r="N610" s="71"/>
      <c r="O610" s="71"/>
      <c r="P610" s="71"/>
      <c r="Q610" s="71"/>
      <c r="R610" s="71"/>
      <c r="S610" s="71"/>
      <c r="T610" s="71"/>
      <c r="U610" s="71"/>
      <c r="V610" s="71"/>
      <c r="W610" s="71"/>
      <c r="X610" s="71"/>
      <c r="Y610" s="71"/>
      <c r="Z610" s="71"/>
      <c r="AA610" s="71"/>
      <c r="AB610" s="71"/>
      <c r="AC610" s="71"/>
      <c r="AD610" s="71"/>
      <c r="AE610" s="71"/>
      <c r="AF610" s="71"/>
      <c r="AG610" s="71"/>
      <c r="AH610" s="71"/>
      <c r="AI610" s="71"/>
      <c r="AJ610" s="71"/>
      <c r="AK610" s="71"/>
      <c r="AL610" s="71"/>
    </row>
    <row r="611" spans="1:38" s="66" customFormat="1" ht="12" customHeight="1" x14ac:dyDescent="0.3">
      <c r="A611" s="71"/>
      <c r="B611" s="71"/>
      <c r="C611" s="160" t="s">
        <v>651</v>
      </c>
      <c r="D611" s="92"/>
      <c r="E611" s="92"/>
      <c r="F611" s="167"/>
      <c r="G611" s="167"/>
      <c r="H611" s="64"/>
      <c r="I611" s="165"/>
      <c r="J611" s="64"/>
      <c r="K611" s="164"/>
      <c r="L611" s="164"/>
      <c r="M611" s="71"/>
      <c r="N611" s="71"/>
      <c r="O611" s="71"/>
      <c r="P611" s="71"/>
      <c r="Q611" s="71"/>
      <c r="R611" s="71"/>
      <c r="S611" s="71"/>
      <c r="T611" s="71"/>
      <c r="U611" s="71"/>
      <c r="V611" s="71"/>
      <c r="W611" s="71"/>
      <c r="X611" s="71"/>
      <c r="Y611" s="71"/>
      <c r="Z611" s="71"/>
      <c r="AA611" s="71"/>
      <c r="AB611" s="71"/>
      <c r="AC611" s="71"/>
      <c r="AD611" s="71"/>
      <c r="AE611" s="71"/>
      <c r="AF611" s="71"/>
      <c r="AG611" s="71"/>
      <c r="AH611" s="71"/>
      <c r="AI611" s="71"/>
      <c r="AJ611" s="71"/>
      <c r="AK611" s="71"/>
      <c r="AL611" s="71"/>
    </row>
    <row r="612" spans="1:38" s="66" customFormat="1" ht="12" customHeight="1" x14ac:dyDescent="0.3">
      <c r="A612" s="71"/>
      <c r="B612" s="71"/>
      <c r="C612" s="160" t="s">
        <v>652</v>
      </c>
      <c r="D612" s="92"/>
      <c r="E612" s="92"/>
      <c r="F612" s="167"/>
      <c r="G612" s="167"/>
      <c r="H612" s="64"/>
      <c r="I612" s="165"/>
      <c r="J612" s="64"/>
      <c r="K612" s="164"/>
      <c r="L612" s="164"/>
      <c r="M612" s="71"/>
      <c r="N612" s="71"/>
      <c r="O612" s="71"/>
      <c r="P612" s="71"/>
      <c r="Q612" s="71"/>
      <c r="R612" s="71"/>
      <c r="S612" s="71"/>
      <c r="T612" s="71"/>
      <c r="U612" s="71"/>
      <c r="V612" s="71"/>
      <c r="W612" s="71"/>
      <c r="X612" s="71"/>
      <c r="Y612" s="71"/>
      <c r="Z612" s="71"/>
      <c r="AA612" s="71"/>
      <c r="AB612" s="71"/>
      <c r="AC612" s="71"/>
      <c r="AD612" s="71"/>
      <c r="AE612" s="71"/>
      <c r="AF612" s="71"/>
      <c r="AG612" s="71"/>
      <c r="AH612" s="71"/>
      <c r="AI612" s="71"/>
      <c r="AJ612" s="71"/>
      <c r="AK612" s="71"/>
      <c r="AL612" s="71"/>
    </row>
    <row r="613" spans="1:38" s="66" customFormat="1" ht="12" customHeight="1" x14ac:dyDescent="0.3">
      <c r="A613" s="71"/>
      <c r="B613" s="71"/>
      <c r="C613" s="160" t="s">
        <v>653</v>
      </c>
      <c r="D613" s="92"/>
      <c r="E613" s="92"/>
      <c r="F613" s="167"/>
      <c r="G613" s="167"/>
      <c r="H613" s="64"/>
      <c r="I613" s="165"/>
      <c r="J613" s="64"/>
      <c r="K613" s="164"/>
      <c r="L613" s="164"/>
      <c r="M613" s="71"/>
      <c r="N613" s="71"/>
      <c r="O613" s="71"/>
      <c r="P613" s="71"/>
      <c r="Q613" s="71"/>
      <c r="R613" s="71"/>
      <c r="S613" s="71"/>
      <c r="T613" s="71"/>
      <c r="U613" s="71"/>
      <c r="V613" s="71"/>
      <c r="W613" s="71"/>
      <c r="X613" s="71"/>
      <c r="Y613" s="71"/>
      <c r="Z613" s="71"/>
      <c r="AA613" s="71"/>
      <c r="AB613" s="71"/>
      <c r="AC613" s="71"/>
      <c r="AD613" s="71"/>
      <c r="AE613" s="71"/>
      <c r="AF613" s="71"/>
      <c r="AG613" s="71"/>
      <c r="AH613" s="71"/>
      <c r="AI613" s="71"/>
      <c r="AJ613" s="71"/>
      <c r="AK613" s="71"/>
      <c r="AL613" s="71"/>
    </row>
    <row r="614" spans="1:38" s="66" customFormat="1" ht="12" customHeight="1" x14ac:dyDescent="0.3">
      <c r="A614" s="71"/>
      <c r="B614" s="71"/>
      <c r="C614" s="160" t="s">
        <v>654</v>
      </c>
      <c r="D614" s="92"/>
      <c r="E614" s="92"/>
      <c r="F614" s="167"/>
      <c r="G614" s="167"/>
      <c r="H614" s="64"/>
      <c r="I614" s="165"/>
      <c r="J614" s="64"/>
      <c r="K614" s="164"/>
      <c r="L614" s="164"/>
      <c r="M614" s="71"/>
      <c r="N614" s="71"/>
      <c r="O614" s="71"/>
      <c r="P614" s="71"/>
      <c r="Q614" s="71"/>
      <c r="R614" s="71"/>
      <c r="S614" s="71"/>
      <c r="T614" s="71"/>
      <c r="U614" s="71"/>
      <c r="V614" s="71"/>
      <c r="W614" s="71"/>
      <c r="X614" s="71"/>
      <c r="Y614" s="71"/>
      <c r="Z614" s="71"/>
      <c r="AA614" s="71"/>
      <c r="AB614" s="71"/>
      <c r="AC614" s="71"/>
      <c r="AD614" s="71"/>
      <c r="AE614" s="71"/>
      <c r="AF614" s="71"/>
      <c r="AG614" s="71"/>
      <c r="AH614" s="71"/>
      <c r="AI614" s="71"/>
      <c r="AJ614" s="71"/>
      <c r="AK614" s="71"/>
      <c r="AL614" s="71"/>
    </row>
    <row r="615" spans="1:38" s="66" customFormat="1" ht="12" customHeight="1" x14ac:dyDescent="0.3">
      <c r="A615" s="71"/>
      <c r="B615" s="71"/>
      <c r="C615" s="160" t="s">
        <v>655</v>
      </c>
      <c r="D615" s="92"/>
      <c r="E615" s="92"/>
      <c r="F615" s="167"/>
      <c r="G615" s="167"/>
      <c r="H615" s="64"/>
      <c r="I615" s="165"/>
      <c r="J615" s="64"/>
      <c r="K615" s="164"/>
      <c r="L615" s="164"/>
      <c r="M615" s="71"/>
      <c r="N615" s="71"/>
      <c r="O615" s="71"/>
      <c r="P615" s="71"/>
      <c r="Q615" s="71"/>
      <c r="R615" s="71"/>
      <c r="S615" s="71"/>
      <c r="T615" s="71"/>
      <c r="U615" s="71"/>
      <c r="V615" s="71"/>
      <c r="W615" s="71"/>
      <c r="X615" s="71"/>
      <c r="Y615" s="71"/>
      <c r="Z615" s="71"/>
      <c r="AA615" s="71"/>
      <c r="AB615" s="71"/>
      <c r="AC615" s="71"/>
      <c r="AD615" s="71"/>
      <c r="AE615" s="71"/>
      <c r="AF615" s="71"/>
      <c r="AG615" s="71"/>
      <c r="AH615" s="71"/>
      <c r="AI615" s="71"/>
      <c r="AJ615" s="71"/>
      <c r="AK615" s="71"/>
      <c r="AL615" s="71"/>
    </row>
    <row r="616" spans="1:38" s="66" customFormat="1" ht="12" customHeight="1" x14ac:dyDescent="0.3">
      <c r="A616" s="71"/>
      <c r="B616" s="71"/>
      <c r="C616" s="160" t="s">
        <v>656</v>
      </c>
      <c r="D616" s="92"/>
      <c r="E616" s="92"/>
      <c r="F616" s="167"/>
      <c r="G616" s="167"/>
      <c r="H616" s="64"/>
      <c r="I616" s="165"/>
      <c r="J616" s="64"/>
      <c r="K616" s="164"/>
      <c r="L616" s="164"/>
      <c r="M616" s="71"/>
      <c r="N616" s="71"/>
      <c r="O616" s="71"/>
      <c r="P616" s="71"/>
      <c r="Q616" s="71"/>
      <c r="R616" s="71"/>
      <c r="S616" s="71"/>
      <c r="T616" s="71"/>
      <c r="U616" s="71"/>
      <c r="V616" s="71"/>
      <c r="W616" s="71"/>
      <c r="X616" s="71"/>
      <c r="Y616" s="71"/>
      <c r="Z616" s="71"/>
      <c r="AA616" s="71"/>
      <c r="AB616" s="71"/>
      <c r="AC616" s="71"/>
      <c r="AD616" s="71"/>
      <c r="AE616" s="71"/>
      <c r="AF616" s="71"/>
      <c r="AG616" s="71"/>
      <c r="AH616" s="71"/>
      <c r="AI616" s="71"/>
      <c r="AJ616" s="71"/>
      <c r="AK616" s="71"/>
      <c r="AL616" s="71"/>
    </row>
    <row r="617" spans="1:38" s="66" customFormat="1" ht="12" customHeight="1" x14ac:dyDescent="0.3">
      <c r="A617" s="71"/>
      <c r="B617" s="71"/>
      <c r="C617" s="160" t="s">
        <v>657</v>
      </c>
      <c r="D617" s="92"/>
      <c r="E617" s="92"/>
      <c r="F617" s="167"/>
      <c r="G617" s="167"/>
      <c r="H617" s="64"/>
      <c r="I617" s="165"/>
      <c r="J617" s="64"/>
      <c r="K617" s="164"/>
      <c r="L617" s="164"/>
      <c r="M617" s="71"/>
      <c r="N617" s="71"/>
      <c r="O617" s="71"/>
      <c r="P617" s="71"/>
      <c r="Q617" s="71"/>
      <c r="R617" s="71"/>
      <c r="S617" s="71"/>
      <c r="T617" s="71"/>
      <c r="U617" s="71"/>
      <c r="V617" s="71"/>
      <c r="W617" s="71"/>
      <c r="X617" s="71"/>
      <c r="Y617" s="71"/>
      <c r="Z617" s="71"/>
      <c r="AA617" s="71"/>
      <c r="AB617" s="71"/>
      <c r="AC617" s="71"/>
      <c r="AD617" s="71"/>
      <c r="AE617" s="71"/>
      <c r="AF617" s="71"/>
      <c r="AG617" s="71"/>
      <c r="AH617" s="71"/>
      <c r="AI617" s="71"/>
      <c r="AJ617" s="71"/>
      <c r="AK617" s="71"/>
      <c r="AL617" s="71"/>
    </row>
    <row r="618" spans="1:38" s="66" customFormat="1" ht="12" customHeight="1" x14ac:dyDescent="0.3">
      <c r="A618" s="71"/>
      <c r="B618" s="71"/>
      <c r="C618" s="160" t="s">
        <v>658</v>
      </c>
      <c r="D618" s="92"/>
      <c r="E618" s="92"/>
      <c r="F618" s="167"/>
      <c r="G618" s="167"/>
      <c r="H618" s="64"/>
      <c r="I618" s="165"/>
      <c r="J618" s="64"/>
      <c r="K618" s="164"/>
      <c r="L618" s="164"/>
      <c r="M618" s="71"/>
      <c r="N618" s="71"/>
      <c r="O618" s="71"/>
      <c r="P618" s="71"/>
      <c r="Q618" s="71"/>
      <c r="R618" s="71"/>
      <c r="S618" s="71"/>
      <c r="T618" s="71"/>
      <c r="U618" s="71"/>
      <c r="V618" s="71"/>
      <c r="W618" s="71"/>
      <c r="X618" s="71"/>
      <c r="Y618" s="71"/>
      <c r="Z618" s="71"/>
      <c r="AA618" s="71"/>
      <c r="AB618" s="71"/>
      <c r="AC618" s="71"/>
      <c r="AD618" s="71"/>
      <c r="AE618" s="71"/>
      <c r="AF618" s="71"/>
      <c r="AG618" s="71"/>
      <c r="AH618" s="71"/>
      <c r="AI618" s="71"/>
      <c r="AJ618" s="71"/>
      <c r="AK618" s="71"/>
      <c r="AL618" s="71"/>
    </row>
    <row r="619" spans="1:38" s="66" customFormat="1" ht="12" customHeight="1" x14ac:dyDescent="0.3">
      <c r="A619" s="71"/>
      <c r="B619" s="71"/>
      <c r="C619" s="160" t="s">
        <v>659</v>
      </c>
      <c r="D619" s="92"/>
      <c r="E619" s="92"/>
      <c r="F619" s="167"/>
      <c r="G619" s="167"/>
      <c r="H619" s="64"/>
      <c r="I619" s="165"/>
      <c r="J619" s="64"/>
      <c r="K619" s="164"/>
      <c r="L619" s="164"/>
      <c r="M619" s="71"/>
      <c r="N619" s="71"/>
      <c r="O619" s="71"/>
      <c r="P619" s="71"/>
      <c r="Q619" s="71"/>
      <c r="R619" s="71"/>
      <c r="S619" s="71"/>
      <c r="T619" s="71"/>
      <c r="U619" s="71"/>
      <c r="V619" s="71"/>
      <c r="W619" s="71"/>
      <c r="X619" s="71"/>
      <c r="Y619" s="71"/>
      <c r="Z619" s="71"/>
      <c r="AA619" s="71"/>
      <c r="AB619" s="71"/>
      <c r="AC619" s="71"/>
      <c r="AD619" s="71"/>
      <c r="AE619" s="71"/>
      <c r="AF619" s="71"/>
      <c r="AG619" s="71"/>
      <c r="AH619" s="71"/>
      <c r="AI619" s="71"/>
      <c r="AJ619" s="71"/>
      <c r="AK619" s="71"/>
      <c r="AL619" s="71"/>
    </row>
    <row r="620" spans="1:38" s="66" customFormat="1" ht="12" customHeight="1" x14ac:dyDescent="0.3">
      <c r="A620" s="71"/>
      <c r="B620" s="71"/>
      <c r="C620" s="160" t="s">
        <v>660</v>
      </c>
      <c r="D620" s="92"/>
      <c r="E620" s="92"/>
      <c r="F620" s="167"/>
      <c r="G620" s="167"/>
      <c r="H620" s="64"/>
      <c r="I620" s="165"/>
      <c r="J620" s="64"/>
      <c r="K620" s="164"/>
      <c r="L620" s="164"/>
      <c r="M620" s="71"/>
      <c r="N620" s="71"/>
      <c r="O620" s="71"/>
      <c r="P620" s="71"/>
      <c r="Q620" s="71"/>
      <c r="R620" s="71"/>
      <c r="S620" s="71"/>
      <c r="T620" s="71"/>
      <c r="U620" s="71"/>
      <c r="V620" s="71"/>
      <c r="W620" s="71"/>
      <c r="X620" s="71"/>
      <c r="Y620" s="71"/>
      <c r="Z620" s="71"/>
      <c r="AA620" s="71"/>
      <c r="AB620" s="71"/>
      <c r="AC620" s="71"/>
      <c r="AD620" s="71"/>
      <c r="AE620" s="71"/>
      <c r="AF620" s="71"/>
      <c r="AG620" s="71"/>
      <c r="AH620" s="71"/>
      <c r="AI620" s="71"/>
      <c r="AJ620" s="71"/>
      <c r="AK620" s="71"/>
      <c r="AL620" s="71"/>
    </row>
    <row r="621" spans="1:38" s="66" customFormat="1" ht="12" customHeight="1" x14ac:dyDescent="0.3">
      <c r="A621" s="71"/>
      <c r="B621" s="71"/>
      <c r="C621" s="160" t="s">
        <v>661</v>
      </c>
      <c r="D621" s="92"/>
      <c r="E621" s="92"/>
      <c r="F621" s="167"/>
      <c r="G621" s="167"/>
      <c r="H621" s="64"/>
      <c r="I621" s="165"/>
      <c r="J621" s="64"/>
      <c r="K621" s="164"/>
      <c r="L621" s="164"/>
      <c r="M621" s="71"/>
      <c r="N621" s="71"/>
      <c r="O621" s="71"/>
      <c r="P621" s="71"/>
      <c r="Q621" s="71"/>
      <c r="R621" s="71"/>
      <c r="S621" s="71"/>
      <c r="T621" s="71"/>
      <c r="U621" s="71"/>
      <c r="V621" s="71"/>
      <c r="W621" s="71"/>
      <c r="X621" s="71"/>
      <c r="Y621" s="71"/>
      <c r="Z621" s="71"/>
      <c r="AA621" s="71"/>
      <c r="AB621" s="71"/>
      <c r="AC621" s="71"/>
      <c r="AD621" s="71"/>
      <c r="AE621" s="71"/>
      <c r="AF621" s="71"/>
      <c r="AG621" s="71"/>
      <c r="AH621" s="71"/>
      <c r="AI621" s="71"/>
      <c r="AJ621" s="71"/>
      <c r="AK621" s="71"/>
      <c r="AL621" s="71"/>
    </row>
    <row r="622" spans="1:38" s="66" customFormat="1" ht="12" customHeight="1" x14ac:dyDescent="0.3">
      <c r="A622" s="71"/>
      <c r="B622" s="71"/>
      <c r="C622" s="160" t="s">
        <v>662</v>
      </c>
      <c r="D622" s="92"/>
      <c r="E622" s="92"/>
      <c r="F622" s="167"/>
      <c r="G622" s="167"/>
      <c r="H622" s="64"/>
      <c r="I622" s="165"/>
      <c r="J622" s="64"/>
      <c r="K622" s="164"/>
      <c r="L622" s="164"/>
      <c r="M622" s="71"/>
      <c r="N622" s="71"/>
      <c r="O622" s="71"/>
      <c r="P622" s="71"/>
      <c r="Q622" s="71"/>
      <c r="R622" s="71"/>
      <c r="S622" s="71"/>
      <c r="T622" s="71"/>
      <c r="U622" s="71"/>
      <c r="V622" s="71"/>
      <c r="W622" s="71"/>
      <c r="X622" s="71"/>
      <c r="Y622" s="71"/>
      <c r="Z622" s="71"/>
      <c r="AA622" s="71"/>
      <c r="AB622" s="71"/>
      <c r="AC622" s="71"/>
      <c r="AD622" s="71"/>
      <c r="AE622" s="71"/>
      <c r="AF622" s="71"/>
      <c r="AG622" s="71"/>
      <c r="AH622" s="71"/>
      <c r="AI622" s="71"/>
      <c r="AJ622" s="71"/>
      <c r="AK622" s="71"/>
      <c r="AL622" s="71"/>
    </row>
    <row r="623" spans="1:38" s="66" customFormat="1" ht="12" customHeight="1" x14ac:dyDescent="0.3">
      <c r="A623" s="71"/>
      <c r="B623" s="71"/>
      <c r="C623" s="160" t="s">
        <v>663</v>
      </c>
      <c r="D623" s="92"/>
      <c r="E623" s="92"/>
      <c r="F623" s="167"/>
      <c r="G623" s="167"/>
      <c r="H623" s="64"/>
      <c r="I623" s="165"/>
      <c r="J623" s="64"/>
      <c r="K623" s="164"/>
      <c r="L623" s="164"/>
      <c r="M623" s="71"/>
      <c r="N623" s="71"/>
      <c r="O623" s="71"/>
      <c r="P623" s="71"/>
      <c r="Q623" s="71"/>
      <c r="R623" s="71"/>
      <c r="S623" s="71"/>
      <c r="T623" s="71"/>
      <c r="U623" s="71"/>
      <c r="V623" s="71"/>
      <c r="W623" s="71"/>
      <c r="X623" s="71"/>
      <c r="Y623" s="71"/>
      <c r="Z623" s="71"/>
      <c r="AA623" s="71"/>
      <c r="AB623" s="71"/>
      <c r="AC623" s="71"/>
      <c r="AD623" s="71"/>
      <c r="AE623" s="71"/>
      <c r="AF623" s="71"/>
      <c r="AG623" s="71"/>
      <c r="AH623" s="71"/>
      <c r="AI623" s="71"/>
      <c r="AJ623" s="71"/>
      <c r="AK623" s="71"/>
      <c r="AL623" s="71"/>
    </row>
    <row r="624" spans="1:38" s="66" customFormat="1" ht="12" customHeight="1" x14ac:dyDescent="0.3">
      <c r="A624" s="71"/>
      <c r="B624" s="71"/>
      <c r="C624" s="160" t="s">
        <v>664</v>
      </c>
      <c r="D624" s="92"/>
      <c r="E624" s="92"/>
      <c r="F624" s="167"/>
      <c r="G624" s="167"/>
      <c r="H624" s="64"/>
      <c r="I624" s="165"/>
      <c r="J624" s="64"/>
      <c r="K624" s="164"/>
      <c r="L624" s="164"/>
      <c r="M624" s="71"/>
      <c r="N624" s="71"/>
      <c r="O624" s="71"/>
      <c r="P624" s="71"/>
      <c r="Q624" s="71"/>
      <c r="R624" s="71"/>
      <c r="S624" s="71"/>
      <c r="T624" s="71"/>
      <c r="U624" s="71"/>
      <c r="V624" s="71"/>
      <c r="W624" s="71"/>
      <c r="X624" s="71"/>
      <c r="Y624" s="71"/>
      <c r="Z624" s="71"/>
      <c r="AA624" s="71"/>
      <c r="AB624" s="71"/>
      <c r="AC624" s="71"/>
      <c r="AD624" s="71"/>
      <c r="AE624" s="71"/>
      <c r="AF624" s="71"/>
      <c r="AG624" s="71"/>
      <c r="AH624" s="71"/>
      <c r="AI624" s="71"/>
      <c r="AJ624" s="71"/>
      <c r="AK624" s="71"/>
      <c r="AL624" s="71"/>
    </row>
    <row r="625" spans="1:38" s="66" customFormat="1" ht="12" customHeight="1" x14ac:dyDescent="0.3">
      <c r="A625" s="71"/>
      <c r="B625" s="71"/>
      <c r="C625" s="160" t="s">
        <v>665</v>
      </c>
      <c r="D625" s="92"/>
      <c r="E625" s="92"/>
      <c r="F625" s="167"/>
      <c r="G625" s="167"/>
      <c r="H625" s="64"/>
      <c r="I625" s="165"/>
      <c r="J625" s="64"/>
      <c r="K625" s="164"/>
      <c r="L625" s="164"/>
      <c r="M625" s="71"/>
      <c r="N625" s="71"/>
      <c r="O625" s="71"/>
      <c r="P625" s="71"/>
      <c r="Q625" s="71"/>
      <c r="R625" s="71"/>
      <c r="S625" s="71"/>
      <c r="T625" s="71"/>
      <c r="U625" s="71"/>
      <c r="V625" s="71"/>
      <c r="W625" s="71"/>
      <c r="X625" s="71"/>
      <c r="Y625" s="71"/>
      <c r="Z625" s="71"/>
      <c r="AA625" s="71"/>
      <c r="AB625" s="71"/>
      <c r="AC625" s="71"/>
      <c r="AD625" s="71"/>
      <c r="AE625" s="71"/>
      <c r="AF625" s="71"/>
      <c r="AG625" s="71"/>
      <c r="AH625" s="71"/>
      <c r="AI625" s="71"/>
      <c r="AJ625" s="71"/>
      <c r="AK625" s="71"/>
      <c r="AL625" s="71"/>
    </row>
    <row r="626" spans="1:38" s="66" customFormat="1" ht="12" customHeight="1" x14ac:dyDescent="0.3">
      <c r="A626" s="71"/>
      <c r="B626" s="71"/>
      <c r="C626" s="160" t="s">
        <v>666</v>
      </c>
      <c r="D626" s="92"/>
      <c r="E626" s="92"/>
      <c r="F626" s="167"/>
      <c r="G626" s="167"/>
      <c r="H626" s="64"/>
      <c r="I626" s="165"/>
      <c r="J626" s="64"/>
      <c r="K626" s="164"/>
      <c r="L626" s="164"/>
      <c r="M626" s="71"/>
      <c r="N626" s="71"/>
      <c r="O626" s="71"/>
      <c r="P626" s="71"/>
      <c r="Q626" s="71"/>
      <c r="R626" s="71"/>
      <c r="S626" s="71"/>
      <c r="T626" s="71"/>
      <c r="U626" s="71"/>
      <c r="V626" s="71"/>
      <c r="W626" s="71"/>
      <c r="X626" s="71"/>
      <c r="Y626" s="71"/>
      <c r="Z626" s="71"/>
      <c r="AA626" s="71"/>
      <c r="AB626" s="71"/>
      <c r="AC626" s="71"/>
      <c r="AD626" s="71"/>
      <c r="AE626" s="71"/>
      <c r="AF626" s="71"/>
      <c r="AG626" s="71"/>
      <c r="AH626" s="71"/>
      <c r="AI626" s="71"/>
      <c r="AJ626" s="71"/>
      <c r="AK626" s="71"/>
      <c r="AL626" s="71"/>
    </row>
    <row r="627" spans="1:38" s="66" customFormat="1" ht="12" customHeight="1" x14ac:dyDescent="0.3">
      <c r="A627" s="71"/>
      <c r="B627" s="71"/>
      <c r="C627" s="160" t="s">
        <v>667</v>
      </c>
      <c r="D627" s="92"/>
      <c r="E627" s="92"/>
      <c r="F627" s="167"/>
      <c r="G627" s="167"/>
      <c r="H627" s="64"/>
      <c r="I627" s="165"/>
      <c r="J627" s="64"/>
      <c r="K627" s="164"/>
      <c r="L627" s="164"/>
      <c r="M627" s="71"/>
      <c r="N627" s="71"/>
      <c r="O627" s="71"/>
      <c r="P627" s="71"/>
      <c r="Q627" s="71"/>
      <c r="R627" s="71"/>
      <c r="S627" s="71"/>
      <c r="T627" s="71"/>
      <c r="U627" s="71"/>
      <c r="V627" s="71"/>
      <c r="W627" s="71"/>
      <c r="X627" s="71"/>
      <c r="Y627" s="71"/>
      <c r="Z627" s="71"/>
      <c r="AA627" s="71"/>
      <c r="AB627" s="71"/>
      <c r="AC627" s="71"/>
      <c r="AD627" s="71"/>
      <c r="AE627" s="71"/>
      <c r="AF627" s="71"/>
      <c r="AG627" s="71"/>
      <c r="AH627" s="71"/>
      <c r="AI627" s="71"/>
      <c r="AJ627" s="71"/>
      <c r="AK627" s="71"/>
      <c r="AL627" s="71"/>
    </row>
    <row r="628" spans="1:38" s="66" customFormat="1" ht="12" customHeight="1" x14ac:dyDescent="0.3">
      <c r="A628" s="71"/>
      <c r="B628" s="71"/>
      <c r="C628" s="160" t="s">
        <v>668</v>
      </c>
      <c r="D628" s="92"/>
      <c r="E628" s="92"/>
      <c r="F628" s="167"/>
      <c r="G628" s="167"/>
      <c r="H628" s="64"/>
      <c r="I628" s="165"/>
      <c r="J628" s="64"/>
      <c r="K628" s="164"/>
      <c r="L628" s="164"/>
      <c r="M628" s="71"/>
      <c r="N628" s="71"/>
      <c r="O628" s="71"/>
      <c r="P628" s="71"/>
      <c r="Q628" s="71"/>
      <c r="R628" s="71"/>
      <c r="S628" s="71"/>
      <c r="T628" s="71"/>
      <c r="U628" s="71"/>
      <c r="V628" s="71"/>
      <c r="W628" s="71"/>
      <c r="X628" s="71"/>
      <c r="Y628" s="71"/>
      <c r="Z628" s="71"/>
      <c r="AA628" s="71"/>
      <c r="AB628" s="71"/>
      <c r="AC628" s="71"/>
      <c r="AD628" s="71"/>
      <c r="AE628" s="71"/>
      <c r="AF628" s="71"/>
      <c r="AG628" s="71"/>
      <c r="AH628" s="71"/>
      <c r="AI628" s="71"/>
      <c r="AJ628" s="71"/>
      <c r="AK628" s="71"/>
      <c r="AL628" s="71"/>
    </row>
    <row r="629" spans="1:38" s="66" customFormat="1" ht="12" customHeight="1" x14ac:dyDescent="0.3">
      <c r="A629" s="71"/>
      <c r="B629" s="71"/>
      <c r="C629" s="160" t="s">
        <v>669</v>
      </c>
      <c r="D629" s="92"/>
      <c r="E629" s="92"/>
      <c r="F629" s="167"/>
      <c r="G629" s="167"/>
      <c r="H629" s="64"/>
      <c r="I629" s="165"/>
      <c r="J629" s="64"/>
      <c r="K629" s="164"/>
      <c r="L629" s="164"/>
      <c r="M629" s="71"/>
      <c r="N629" s="71"/>
      <c r="O629" s="71"/>
      <c r="P629" s="71"/>
      <c r="Q629" s="71"/>
      <c r="R629" s="71"/>
      <c r="S629" s="71"/>
      <c r="T629" s="71"/>
      <c r="U629" s="71"/>
      <c r="V629" s="71"/>
      <c r="W629" s="71"/>
      <c r="X629" s="71"/>
      <c r="Y629" s="71"/>
      <c r="Z629" s="71"/>
      <c r="AA629" s="71"/>
      <c r="AB629" s="71"/>
      <c r="AC629" s="71"/>
      <c r="AD629" s="71"/>
      <c r="AE629" s="71"/>
      <c r="AF629" s="71"/>
      <c r="AG629" s="71"/>
      <c r="AH629" s="71"/>
      <c r="AI629" s="71"/>
      <c r="AJ629" s="71"/>
      <c r="AK629" s="71"/>
      <c r="AL629" s="71"/>
    </row>
    <row r="630" spans="1:38" s="66" customFormat="1" ht="12" customHeight="1" x14ac:dyDescent="0.3">
      <c r="A630" s="71"/>
      <c r="B630" s="71"/>
      <c r="C630" s="160" t="s">
        <v>670</v>
      </c>
      <c r="D630" s="92"/>
      <c r="E630" s="92"/>
      <c r="F630" s="167"/>
      <c r="G630" s="167"/>
      <c r="H630" s="64"/>
      <c r="I630" s="165"/>
      <c r="J630" s="64"/>
      <c r="K630" s="164"/>
      <c r="L630" s="164"/>
      <c r="M630" s="71"/>
      <c r="N630" s="71"/>
      <c r="O630" s="71"/>
      <c r="P630" s="71"/>
      <c r="Q630" s="71"/>
      <c r="R630" s="71"/>
      <c r="S630" s="71"/>
      <c r="T630" s="71"/>
      <c r="U630" s="71"/>
      <c r="V630" s="71"/>
      <c r="W630" s="71"/>
      <c r="X630" s="71"/>
      <c r="Y630" s="71"/>
      <c r="Z630" s="71"/>
      <c r="AA630" s="71"/>
      <c r="AB630" s="71"/>
      <c r="AC630" s="71"/>
      <c r="AD630" s="71"/>
      <c r="AE630" s="71"/>
      <c r="AF630" s="71"/>
      <c r="AG630" s="71"/>
      <c r="AH630" s="71"/>
      <c r="AI630" s="71"/>
      <c r="AJ630" s="71"/>
      <c r="AK630" s="71"/>
      <c r="AL630" s="71"/>
    </row>
    <row r="631" spans="1:38" s="66" customFormat="1" ht="12" customHeight="1" x14ac:dyDescent="0.3">
      <c r="A631" s="71"/>
      <c r="B631" s="71"/>
      <c r="C631" s="160" t="s">
        <v>671</v>
      </c>
      <c r="D631" s="92"/>
      <c r="E631" s="92"/>
      <c r="F631" s="167"/>
      <c r="G631" s="167"/>
      <c r="H631" s="64"/>
      <c r="I631" s="165"/>
      <c r="J631" s="64"/>
      <c r="K631" s="164"/>
      <c r="L631" s="164"/>
      <c r="M631" s="71"/>
      <c r="N631" s="71"/>
      <c r="O631" s="71"/>
      <c r="P631" s="71"/>
      <c r="Q631" s="71"/>
      <c r="R631" s="71"/>
      <c r="S631" s="71"/>
      <c r="T631" s="71"/>
      <c r="U631" s="71"/>
      <c r="V631" s="71"/>
      <c r="W631" s="71"/>
      <c r="X631" s="71"/>
      <c r="Y631" s="71"/>
      <c r="Z631" s="71"/>
      <c r="AA631" s="71"/>
      <c r="AB631" s="71"/>
      <c r="AC631" s="71"/>
      <c r="AD631" s="71"/>
      <c r="AE631" s="71"/>
      <c r="AF631" s="71"/>
      <c r="AG631" s="71"/>
      <c r="AH631" s="71"/>
      <c r="AI631" s="71"/>
      <c r="AJ631" s="71"/>
      <c r="AK631" s="71"/>
      <c r="AL631" s="71"/>
    </row>
    <row r="632" spans="1:38" s="66" customFormat="1" ht="12" customHeight="1" x14ac:dyDescent="0.3">
      <c r="A632" s="71"/>
      <c r="B632" s="71"/>
      <c r="C632" s="160" t="s">
        <v>672</v>
      </c>
      <c r="D632" s="92"/>
      <c r="E632" s="92"/>
      <c r="F632" s="167"/>
      <c r="G632" s="167"/>
      <c r="H632" s="64"/>
      <c r="I632" s="165"/>
      <c r="J632" s="64"/>
      <c r="K632" s="164"/>
      <c r="L632" s="164"/>
      <c r="M632" s="71"/>
      <c r="N632" s="71"/>
      <c r="O632" s="71"/>
      <c r="P632" s="71"/>
      <c r="Q632" s="71"/>
      <c r="R632" s="71"/>
      <c r="S632" s="71"/>
      <c r="T632" s="71"/>
      <c r="U632" s="71"/>
      <c r="V632" s="71"/>
      <c r="W632" s="71"/>
      <c r="X632" s="71"/>
      <c r="Y632" s="71"/>
      <c r="Z632" s="71"/>
      <c r="AA632" s="71"/>
      <c r="AB632" s="71"/>
      <c r="AC632" s="71"/>
      <c r="AD632" s="71"/>
      <c r="AE632" s="71"/>
      <c r="AF632" s="71"/>
      <c r="AG632" s="71"/>
      <c r="AH632" s="71"/>
      <c r="AI632" s="71"/>
      <c r="AJ632" s="71"/>
      <c r="AK632" s="71"/>
      <c r="AL632" s="71"/>
    </row>
    <row r="633" spans="1:38" s="66" customFormat="1" ht="12" customHeight="1" x14ac:dyDescent="0.3">
      <c r="A633" s="71"/>
      <c r="B633" s="71"/>
      <c r="C633" s="160" t="s">
        <v>673</v>
      </c>
      <c r="D633" s="92"/>
      <c r="E633" s="92"/>
      <c r="F633" s="167"/>
      <c r="G633" s="167"/>
      <c r="H633" s="64"/>
      <c r="I633" s="165"/>
      <c r="J633" s="64"/>
      <c r="K633" s="164"/>
      <c r="L633" s="164"/>
      <c r="M633" s="71"/>
      <c r="N633" s="71"/>
      <c r="O633" s="71"/>
      <c r="P633" s="71"/>
      <c r="Q633" s="71"/>
      <c r="R633" s="71"/>
      <c r="S633" s="71"/>
      <c r="T633" s="71"/>
      <c r="U633" s="71"/>
      <c r="V633" s="71"/>
      <c r="W633" s="71"/>
      <c r="X633" s="71"/>
      <c r="Y633" s="71"/>
      <c r="Z633" s="71"/>
      <c r="AA633" s="71"/>
      <c r="AB633" s="71"/>
      <c r="AC633" s="71"/>
      <c r="AD633" s="71"/>
      <c r="AE633" s="71"/>
      <c r="AF633" s="71"/>
      <c r="AG633" s="71"/>
      <c r="AH633" s="71"/>
      <c r="AI633" s="71"/>
      <c r="AJ633" s="71"/>
      <c r="AK633" s="71"/>
      <c r="AL633" s="71"/>
    </row>
    <row r="634" spans="1:38" s="66" customFormat="1" ht="12" customHeight="1" x14ac:dyDescent="0.3">
      <c r="A634" s="71"/>
      <c r="B634" s="71"/>
      <c r="C634" s="160" t="s">
        <v>674</v>
      </c>
      <c r="D634" s="92"/>
      <c r="E634" s="92"/>
      <c r="F634" s="167"/>
      <c r="G634" s="167"/>
      <c r="H634" s="64"/>
      <c r="I634" s="165"/>
      <c r="J634" s="64"/>
      <c r="K634" s="164"/>
      <c r="L634" s="164"/>
      <c r="M634" s="71"/>
      <c r="N634" s="71"/>
      <c r="O634" s="71"/>
      <c r="P634" s="71"/>
      <c r="Q634" s="71"/>
      <c r="R634" s="71"/>
      <c r="S634" s="71"/>
      <c r="T634" s="71"/>
      <c r="U634" s="71"/>
      <c r="V634" s="71"/>
      <c r="W634" s="71"/>
      <c r="X634" s="71"/>
      <c r="Y634" s="71"/>
      <c r="Z634" s="71"/>
      <c r="AA634" s="71"/>
      <c r="AB634" s="71"/>
      <c r="AC634" s="71"/>
      <c r="AD634" s="71"/>
      <c r="AE634" s="71"/>
      <c r="AF634" s="71"/>
      <c r="AG634" s="71"/>
      <c r="AH634" s="71"/>
      <c r="AI634" s="71"/>
      <c r="AJ634" s="71"/>
      <c r="AK634" s="71"/>
      <c r="AL634" s="71"/>
    </row>
    <row r="635" spans="1:38" s="66" customFormat="1" ht="12" customHeight="1" x14ac:dyDescent="0.3">
      <c r="A635" s="71"/>
      <c r="B635" s="71"/>
      <c r="C635" s="160" t="s">
        <v>675</v>
      </c>
      <c r="D635" s="92"/>
      <c r="E635" s="92"/>
      <c r="F635" s="167"/>
      <c r="G635" s="167"/>
      <c r="H635" s="64"/>
      <c r="I635" s="165"/>
      <c r="J635" s="64"/>
      <c r="K635" s="164"/>
      <c r="L635" s="164"/>
      <c r="M635" s="71"/>
      <c r="N635" s="71"/>
      <c r="O635" s="71"/>
      <c r="P635" s="71"/>
      <c r="Q635" s="71"/>
      <c r="R635" s="71"/>
      <c r="S635" s="71"/>
      <c r="T635" s="71"/>
      <c r="U635" s="71"/>
      <c r="V635" s="71"/>
      <c r="W635" s="71"/>
      <c r="X635" s="71"/>
      <c r="Y635" s="71"/>
      <c r="Z635" s="71"/>
      <c r="AA635" s="71"/>
      <c r="AB635" s="71"/>
      <c r="AC635" s="71"/>
      <c r="AD635" s="71"/>
      <c r="AE635" s="71"/>
      <c r="AF635" s="71"/>
      <c r="AG635" s="71"/>
      <c r="AH635" s="71"/>
      <c r="AI635" s="71"/>
      <c r="AJ635" s="71"/>
      <c r="AK635" s="71"/>
      <c r="AL635" s="71"/>
    </row>
    <row r="636" spans="1:38" s="66" customFormat="1" ht="12" customHeight="1" x14ac:dyDescent="0.3">
      <c r="A636" s="71"/>
      <c r="B636" s="71"/>
      <c r="C636" s="160" t="s">
        <v>676</v>
      </c>
      <c r="D636" s="92"/>
      <c r="E636" s="92"/>
      <c r="F636" s="167"/>
      <c r="G636" s="167"/>
      <c r="H636" s="64"/>
      <c r="I636" s="165"/>
      <c r="J636" s="64"/>
      <c r="K636" s="164"/>
      <c r="L636" s="164"/>
      <c r="M636" s="71"/>
      <c r="N636" s="71"/>
      <c r="O636" s="71"/>
      <c r="P636" s="71"/>
      <c r="Q636" s="71"/>
      <c r="R636" s="71"/>
      <c r="S636" s="71"/>
      <c r="T636" s="71"/>
      <c r="U636" s="71"/>
      <c r="V636" s="71"/>
      <c r="W636" s="71"/>
      <c r="X636" s="71"/>
      <c r="Y636" s="71"/>
      <c r="Z636" s="71"/>
      <c r="AA636" s="71"/>
      <c r="AB636" s="71"/>
      <c r="AC636" s="71"/>
      <c r="AD636" s="71"/>
      <c r="AE636" s="71"/>
      <c r="AF636" s="71"/>
      <c r="AG636" s="71"/>
      <c r="AH636" s="71"/>
      <c r="AI636" s="71"/>
      <c r="AJ636" s="71"/>
      <c r="AK636" s="71"/>
      <c r="AL636" s="71"/>
    </row>
    <row r="637" spans="1:38" s="66" customFormat="1" ht="12" customHeight="1" x14ac:dyDescent="0.3">
      <c r="A637" s="71"/>
      <c r="B637" s="71"/>
      <c r="C637" s="160" t="s">
        <v>677</v>
      </c>
      <c r="D637" s="92"/>
      <c r="E637" s="92"/>
      <c r="F637" s="167"/>
      <c r="G637" s="167"/>
      <c r="H637" s="64"/>
      <c r="I637" s="165"/>
      <c r="J637" s="64"/>
      <c r="K637" s="164"/>
      <c r="L637" s="164"/>
      <c r="M637" s="71"/>
      <c r="N637" s="71"/>
      <c r="O637" s="71"/>
      <c r="P637" s="71"/>
      <c r="Q637" s="71"/>
      <c r="R637" s="71"/>
      <c r="S637" s="71"/>
      <c r="T637" s="71"/>
      <c r="U637" s="71"/>
      <c r="V637" s="71"/>
      <c r="W637" s="71"/>
      <c r="X637" s="71"/>
      <c r="Y637" s="71"/>
      <c r="Z637" s="71"/>
      <c r="AA637" s="71"/>
      <c r="AB637" s="71"/>
      <c r="AC637" s="71"/>
      <c r="AD637" s="71"/>
      <c r="AE637" s="71"/>
      <c r="AF637" s="71"/>
      <c r="AG637" s="71"/>
      <c r="AH637" s="71"/>
      <c r="AI637" s="71"/>
      <c r="AJ637" s="71"/>
      <c r="AK637" s="71"/>
      <c r="AL637" s="71"/>
    </row>
    <row r="638" spans="1:38" s="66" customFormat="1" ht="12" customHeight="1" x14ac:dyDescent="0.3">
      <c r="A638" s="71"/>
      <c r="B638" s="71"/>
      <c r="C638" s="160" t="s">
        <v>678</v>
      </c>
      <c r="D638" s="92"/>
      <c r="E638" s="92"/>
      <c r="F638" s="167"/>
      <c r="G638" s="167"/>
      <c r="H638" s="64"/>
      <c r="I638" s="165"/>
      <c r="J638" s="64"/>
      <c r="K638" s="164"/>
      <c r="L638" s="164"/>
      <c r="M638" s="71"/>
      <c r="N638" s="71"/>
      <c r="O638" s="71"/>
      <c r="P638" s="71"/>
      <c r="Q638" s="71"/>
      <c r="R638" s="71"/>
      <c r="S638" s="71"/>
      <c r="T638" s="71"/>
      <c r="U638" s="71"/>
      <c r="V638" s="71"/>
      <c r="W638" s="71"/>
      <c r="X638" s="71"/>
      <c r="Y638" s="71"/>
      <c r="Z638" s="71"/>
      <c r="AA638" s="71"/>
      <c r="AB638" s="71"/>
      <c r="AC638" s="71"/>
      <c r="AD638" s="71"/>
      <c r="AE638" s="71"/>
      <c r="AF638" s="71"/>
      <c r="AG638" s="71"/>
      <c r="AH638" s="71"/>
      <c r="AI638" s="71"/>
      <c r="AJ638" s="71"/>
      <c r="AK638" s="71"/>
      <c r="AL638" s="71"/>
    </row>
    <row r="639" spans="1:38" s="66" customFormat="1" ht="12" customHeight="1" x14ac:dyDescent="0.3">
      <c r="A639" s="71"/>
      <c r="B639" s="71"/>
      <c r="C639" s="160" t="s">
        <v>679</v>
      </c>
      <c r="D639" s="92"/>
      <c r="E639" s="92"/>
      <c r="F639" s="167"/>
      <c r="G639" s="167"/>
      <c r="H639" s="64"/>
      <c r="I639" s="165"/>
      <c r="J639" s="64"/>
      <c r="K639" s="164"/>
      <c r="L639" s="164"/>
      <c r="M639" s="71"/>
      <c r="N639" s="71"/>
      <c r="O639" s="71"/>
      <c r="P639" s="71"/>
      <c r="Q639" s="71"/>
      <c r="R639" s="71"/>
      <c r="S639" s="71"/>
      <c r="T639" s="71"/>
      <c r="U639" s="71"/>
      <c r="V639" s="71"/>
      <c r="W639" s="71"/>
      <c r="X639" s="71"/>
      <c r="Y639" s="71"/>
      <c r="Z639" s="71"/>
      <c r="AA639" s="71"/>
      <c r="AB639" s="71"/>
      <c r="AC639" s="71"/>
      <c r="AD639" s="71"/>
      <c r="AE639" s="71"/>
      <c r="AF639" s="71"/>
      <c r="AG639" s="71"/>
      <c r="AH639" s="71"/>
      <c r="AI639" s="71"/>
      <c r="AJ639" s="71"/>
      <c r="AK639" s="71"/>
      <c r="AL639" s="71"/>
    </row>
    <row r="640" spans="1:38" s="66" customFormat="1" ht="12" customHeight="1" x14ac:dyDescent="0.3">
      <c r="A640" s="71"/>
      <c r="B640" s="71"/>
      <c r="C640" s="160" t="s">
        <v>680</v>
      </c>
      <c r="D640" s="92"/>
      <c r="E640" s="92"/>
      <c r="F640" s="167"/>
      <c r="G640" s="167"/>
      <c r="H640" s="64"/>
      <c r="I640" s="165"/>
      <c r="J640" s="64"/>
      <c r="K640" s="164"/>
      <c r="L640" s="164"/>
      <c r="M640" s="71"/>
      <c r="N640" s="71"/>
      <c r="O640" s="71"/>
      <c r="P640" s="71"/>
      <c r="Q640" s="71"/>
      <c r="R640" s="71"/>
      <c r="S640" s="71"/>
      <c r="T640" s="71"/>
      <c r="U640" s="71"/>
      <c r="V640" s="71"/>
      <c r="W640" s="71"/>
      <c r="X640" s="71"/>
      <c r="Y640" s="71"/>
      <c r="Z640" s="71"/>
      <c r="AA640" s="71"/>
      <c r="AB640" s="71"/>
      <c r="AC640" s="71"/>
      <c r="AD640" s="71"/>
      <c r="AE640" s="71"/>
      <c r="AF640" s="71"/>
      <c r="AG640" s="71"/>
      <c r="AH640" s="71"/>
      <c r="AI640" s="71"/>
      <c r="AJ640" s="71"/>
      <c r="AK640" s="71"/>
      <c r="AL640" s="71"/>
    </row>
    <row r="641" spans="1:38" s="66" customFormat="1" ht="12" customHeight="1" x14ac:dyDescent="0.3">
      <c r="A641" s="71"/>
      <c r="B641" s="71"/>
      <c r="C641" s="160" t="s">
        <v>681</v>
      </c>
      <c r="D641" s="92"/>
      <c r="E641" s="92"/>
      <c r="F641" s="167"/>
      <c r="G641" s="167"/>
      <c r="H641" s="64"/>
      <c r="I641" s="165"/>
      <c r="J641" s="64"/>
      <c r="K641" s="164"/>
      <c r="L641" s="164"/>
      <c r="M641" s="71"/>
      <c r="N641" s="71"/>
      <c r="O641" s="71"/>
      <c r="P641" s="71"/>
      <c r="Q641" s="71"/>
      <c r="R641" s="71"/>
      <c r="S641" s="71"/>
      <c r="T641" s="71"/>
      <c r="U641" s="71"/>
      <c r="V641" s="71"/>
      <c r="W641" s="71"/>
      <c r="X641" s="71"/>
      <c r="Y641" s="71"/>
      <c r="Z641" s="71"/>
      <c r="AA641" s="71"/>
      <c r="AB641" s="71"/>
      <c r="AC641" s="71"/>
      <c r="AD641" s="71"/>
      <c r="AE641" s="71"/>
      <c r="AF641" s="71"/>
      <c r="AG641" s="71"/>
      <c r="AH641" s="71"/>
      <c r="AI641" s="71"/>
      <c r="AJ641" s="71"/>
      <c r="AK641" s="71"/>
      <c r="AL641" s="71"/>
    </row>
    <row r="642" spans="1:38" s="66" customFormat="1" ht="12" customHeight="1" x14ac:dyDescent="0.3">
      <c r="A642" s="71"/>
      <c r="B642" s="71"/>
      <c r="C642" s="160" t="s">
        <v>682</v>
      </c>
      <c r="D642" s="92"/>
      <c r="E642" s="92"/>
      <c r="F642" s="167"/>
      <c r="G642" s="167"/>
      <c r="H642" s="64"/>
      <c r="I642" s="165"/>
      <c r="J642" s="64"/>
      <c r="K642" s="164"/>
      <c r="L642" s="164"/>
      <c r="M642" s="71"/>
      <c r="N642" s="71"/>
      <c r="O642" s="71"/>
      <c r="P642" s="71"/>
      <c r="Q642" s="71"/>
      <c r="R642" s="71"/>
      <c r="S642" s="71"/>
      <c r="T642" s="71"/>
      <c r="U642" s="71"/>
      <c r="V642" s="71"/>
      <c r="W642" s="71"/>
      <c r="X642" s="71"/>
      <c r="Y642" s="71"/>
      <c r="Z642" s="71"/>
      <c r="AA642" s="71"/>
      <c r="AB642" s="71"/>
      <c r="AC642" s="71"/>
      <c r="AD642" s="71"/>
      <c r="AE642" s="71"/>
      <c r="AF642" s="71"/>
      <c r="AG642" s="71"/>
      <c r="AH642" s="71"/>
      <c r="AI642" s="71"/>
      <c r="AJ642" s="71"/>
      <c r="AK642" s="71"/>
      <c r="AL642" s="71"/>
    </row>
    <row r="643" spans="1:38" s="66" customFormat="1" ht="12" customHeight="1" x14ac:dyDescent="0.3">
      <c r="A643" s="71"/>
      <c r="B643" s="71"/>
      <c r="C643" s="160" t="s">
        <v>683</v>
      </c>
      <c r="D643" s="92"/>
      <c r="E643" s="92"/>
      <c r="F643" s="167"/>
      <c r="G643" s="167"/>
      <c r="H643" s="64"/>
      <c r="I643" s="165"/>
      <c r="J643" s="64"/>
      <c r="K643" s="164"/>
      <c r="L643" s="164"/>
      <c r="M643" s="71"/>
      <c r="N643" s="71"/>
      <c r="O643" s="71"/>
      <c r="P643" s="71"/>
      <c r="Q643" s="71"/>
      <c r="R643" s="71"/>
      <c r="S643" s="71"/>
      <c r="T643" s="71"/>
      <c r="U643" s="71"/>
      <c r="V643" s="71"/>
      <c r="W643" s="71"/>
      <c r="X643" s="71"/>
      <c r="Y643" s="71"/>
      <c r="Z643" s="71"/>
      <c r="AA643" s="71"/>
      <c r="AB643" s="71"/>
      <c r="AC643" s="71"/>
      <c r="AD643" s="71"/>
      <c r="AE643" s="71"/>
      <c r="AF643" s="71"/>
      <c r="AG643" s="71"/>
      <c r="AH643" s="71"/>
      <c r="AI643" s="71"/>
      <c r="AJ643" s="71"/>
      <c r="AK643" s="71"/>
      <c r="AL643" s="71"/>
    </row>
    <row r="644" spans="1:38" s="66" customFormat="1" ht="12" customHeight="1" x14ac:dyDescent="0.3">
      <c r="A644" s="71"/>
      <c r="B644" s="71"/>
      <c r="C644" s="160" t="s">
        <v>684</v>
      </c>
      <c r="D644" s="92"/>
      <c r="E644" s="92"/>
      <c r="F644" s="167"/>
      <c r="G644" s="167"/>
      <c r="H644" s="64"/>
      <c r="I644" s="165"/>
      <c r="J644" s="64"/>
      <c r="K644" s="164"/>
      <c r="L644" s="164"/>
      <c r="M644" s="71"/>
      <c r="N644" s="71"/>
      <c r="O644" s="71"/>
      <c r="P644" s="71"/>
      <c r="Q644" s="71"/>
      <c r="R644" s="71"/>
      <c r="S644" s="71"/>
      <c r="T644" s="71"/>
      <c r="U644" s="71"/>
      <c r="V644" s="71"/>
      <c r="W644" s="71"/>
      <c r="X644" s="71"/>
      <c r="Y644" s="71"/>
      <c r="Z644" s="71"/>
      <c r="AA644" s="71"/>
      <c r="AB644" s="71"/>
      <c r="AC644" s="71"/>
      <c r="AD644" s="71"/>
      <c r="AE644" s="71"/>
      <c r="AF644" s="71"/>
      <c r="AG644" s="71"/>
      <c r="AH644" s="71"/>
      <c r="AI644" s="71"/>
      <c r="AJ644" s="71"/>
      <c r="AK644" s="71"/>
      <c r="AL644" s="71"/>
    </row>
    <row r="645" spans="1:38" s="66" customFormat="1" ht="12" customHeight="1" x14ac:dyDescent="0.3">
      <c r="A645" s="71"/>
      <c r="B645" s="71"/>
      <c r="C645" s="160" t="s">
        <v>685</v>
      </c>
      <c r="D645" s="92"/>
      <c r="E645" s="92"/>
      <c r="F645" s="167"/>
      <c r="G645" s="167"/>
      <c r="H645" s="64"/>
      <c r="I645" s="165"/>
      <c r="J645" s="64"/>
      <c r="K645" s="164"/>
      <c r="L645" s="164"/>
      <c r="M645" s="71"/>
      <c r="N645" s="71"/>
      <c r="O645" s="71"/>
      <c r="P645" s="71"/>
      <c r="Q645" s="71"/>
      <c r="R645" s="71"/>
      <c r="S645" s="71"/>
      <c r="T645" s="71"/>
      <c r="U645" s="71"/>
      <c r="V645" s="71"/>
      <c r="W645" s="71"/>
      <c r="X645" s="71"/>
      <c r="Y645" s="71"/>
      <c r="Z645" s="71"/>
      <c r="AA645" s="71"/>
      <c r="AB645" s="71"/>
      <c r="AC645" s="71"/>
      <c r="AD645" s="71"/>
      <c r="AE645" s="71"/>
      <c r="AF645" s="71"/>
      <c r="AG645" s="71"/>
      <c r="AH645" s="71"/>
      <c r="AI645" s="71"/>
      <c r="AJ645" s="71"/>
      <c r="AK645" s="71"/>
      <c r="AL645" s="71"/>
    </row>
    <row r="646" spans="1:38" s="66" customFormat="1" ht="12" customHeight="1" x14ac:dyDescent="0.3">
      <c r="A646" s="71"/>
      <c r="B646" s="71"/>
      <c r="C646" s="160" t="s">
        <v>686</v>
      </c>
      <c r="D646" s="92"/>
      <c r="E646" s="92"/>
      <c r="F646" s="167"/>
      <c r="G646" s="167"/>
      <c r="H646" s="64"/>
      <c r="I646" s="165"/>
      <c r="J646" s="64"/>
      <c r="K646" s="164"/>
      <c r="L646" s="164"/>
      <c r="M646" s="71"/>
      <c r="N646" s="71"/>
      <c r="O646" s="71"/>
      <c r="P646" s="71"/>
      <c r="Q646" s="71"/>
      <c r="R646" s="71"/>
      <c r="S646" s="71"/>
      <c r="T646" s="71"/>
      <c r="U646" s="71"/>
      <c r="V646" s="71"/>
      <c r="W646" s="71"/>
      <c r="X646" s="71"/>
      <c r="Y646" s="71"/>
      <c r="Z646" s="71"/>
      <c r="AA646" s="71"/>
      <c r="AB646" s="71"/>
      <c r="AC646" s="71"/>
      <c r="AD646" s="71"/>
      <c r="AE646" s="71"/>
      <c r="AF646" s="71"/>
      <c r="AG646" s="71"/>
      <c r="AH646" s="71"/>
      <c r="AI646" s="71"/>
      <c r="AJ646" s="71"/>
      <c r="AK646" s="71"/>
      <c r="AL646" s="71"/>
    </row>
    <row r="647" spans="1:38" s="66" customFormat="1" ht="12" customHeight="1" x14ac:dyDescent="0.3">
      <c r="A647" s="71"/>
      <c r="B647" s="71"/>
      <c r="C647" s="160" t="s">
        <v>687</v>
      </c>
      <c r="D647" s="92"/>
      <c r="E647" s="92"/>
      <c r="F647" s="167"/>
      <c r="G647" s="167"/>
      <c r="H647" s="64"/>
      <c r="I647" s="165"/>
      <c r="J647" s="64"/>
      <c r="K647" s="164"/>
      <c r="L647" s="164"/>
      <c r="M647" s="71"/>
      <c r="N647" s="71"/>
      <c r="O647" s="71"/>
      <c r="P647" s="71"/>
      <c r="Q647" s="71"/>
      <c r="R647" s="71"/>
      <c r="S647" s="71"/>
      <c r="T647" s="71"/>
      <c r="U647" s="71"/>
      <c r="V647" s="71"/>
      <c r="W647" s="71"/>
      <c r="X647" s="71"/>
      <c r="Y647" s="71"/>
      <c r="Z647" s="71"/>
      <c r="AA647" s="71"/>
      <c r="AB647" s="71"/>
      <c r="AC647" s="71"/>
      <c r="AD647" s="71"/>
      <c r="AE647" s="71"/>
      <c r="AF647" s="71"/>
      <c r="AG647" s="71"/>
      <c r="AH647" s="71"/>
      <c r="AI647" s="71"/>
      <c r="AJ647" s="71"/>
      <c r="AK647" s="71"/>
      <c r="AL647" s="71"/>
    </row>
    <row r="648" spans="1:38" s="66" customFormat="1" ht="12" customHeight="1" x14ac:dyDescent="0.3">
      <c r="A648" s="71"/>
      <c r="B648" s="71"/>
      <c r="C648" s="160" t="s">
        <v>688</v>
      </c>
      <c r="D648" s="92"/>
      <c r="E648" s="92"/>
      <c r="F648" s="167"/>
      <c r="G648" s="167"/>
      <c r="H648" s="64"/>
      <c r="I648" s="165"/>
      <c r="J648" s="64"/>
      <c r="K648" s="164"/>
      <c r="L648" s="164"/>
      <c r="M648" s="71"/>
      <c r="N648" s="71"/>
      <c r="O648" s="71"/>
      <c r="P648" s="71"/>
      <c r="Q648" s="71"/>
      <c r="R648" s="71"/>
      <c r="S648" s="71"/>
      <c r="T648" s="71"/>
      <c r="U648" s="71"/>
      <c r="V648" s="71"/>
      <c r="W648" s="71"/>
      <c r="X648" s="71"/>
      <c r="Y648" s="71"/>
      <c r="Z648" s="71"/>
      <c r="AA648" s="71"/>
      <c r="AB648" s="71"/>
      <c r="AC648" s="71"/>
      <c r="AD648" s="71"/>
      <c r="AE648" s="71"/>
      <c r="AF648" s="71"/>
      <c r="AG648" s="71"/>
      <c r="AH648" s="71"/>
      <c r="AI648" s="71"/>
      <c r="AJ648" s="71"/>
      <c r="AK648" s="71"/>
      <c r="AL648" s="71"/>
    </row>
    <row r="649" spans="1:38" s="66" customFormat="1" ht="12" customHeight="1" x14ac:dyDescent="0.3">
      <c r="A649" s="71"/>
      <c r="B649" s="71"/>
      <c r="C649" s="160" t="s">
        <v>689</v>
      </c>
      <c r="D649" s="92"/>
      <c r="E649" s="92"/>
      <c r="F649" s="167"/>
      <c r="G649" s="167"/>
      <c r="H649" s="64"/>
      <c r="I649" s="165"/>
      <c r="J649" s="64"/>
      <c r="K649" s="164"/>
      <c r="L649" s="164"/>
      <c r="M649" s="71"/>
      <c r="N649" s="71"/>
      <c r="O649" s="71"/>
      <c r="P649" s="71"/>
      <c r="Q649" s="71"/>
      <c r="R649" s="71"/>
      <c r="S649" s="71"/>
      <c r="T649" s="71"/>
      <c r="U649" s="71"/>
      <c r="V649" s="71"/>
      <c r="W649" s="71"/>
      <c r="X649" s="71"/>
      <c r="Y649" s="71"/>
      <c r="Z649" s="71"/>
      <c r="AA649" s="71"/>
      <c r="AB649" s="71"/>
      <c r="AC649" s="71"/>
      <c r="AD649" s="71"/>
      <c r="AE649" s="71"/>
      <c r="AF649" s="71"/>
      <c r="AG649" s="71"/>
      <c r="AH649" s="71"/>
      <c r="AI649" s="71"/>
      <c r="AJ649" s="71"/>
      <c r="AK649" s="71"/>
      <c r="AL649" s="71"/>
    </row>
    <row r="650" spans="1:38" s="66" customFormat="1" ht="12" customHeight="1" x14ac:dyDescent="0.3">
      <c r="A650" s="71"/>
      <c r="B650" s="71"/>
      <c r="C650" s="160" t="s">
        <v>690</v>
      </c>
      <c r="D650" s="92"/>
      <c r="E650" s="92"/>
      <c r="F650" s="167"/>
      <c r="G650" s="167"/>
      <c r="H650" s="64"/>
      <c r="I650" s="165"/>
      <c r="J650" s="64"/>
      <c r="K650" s="164"/>
      <c r="L650" s="164"/>
      <c r="M650" s="71"/>
      <c r="N650" s="71"/>
      <c r="O650" s="71"/>
      <c r="P650" s="71"/>
      <c r="Q650" s="71"/>
      <c r="R650" s="71"/>
      <c r="S650" s="71"/>
      <c r="T650" s="71"/>
      <c r="U650" s="71"/>
      <c r="V650" s="71"/>
      <c r="W650" s="71"/>
      <c r="X650" s="71"/>
      <c r="Y650" s="71"/>
      <c r="Z650" s="71"/>
      <c r="AA650" s="71"/>
      <c r="AB650" s="71"/>
      <c r="AC650" s="71"/>
      <c r="AD650" s="71"/>
      <c r="AE650" s="71"/>
      <c r="AF650" s="71"/>
      <c r="AG650" s="71"/>
      <c r="AH650" s="71"/>
      <c r="AI650" s="71"/>
      <c r="AJ650" s="71"/>
      <c r="AK650" s="71"/>
      <c r="AL650" s="71"/>
    </row>
    <row r="651" spans="1:38" s="66" customFormat="1" ht="12" customHeight="1" x14ac:dyDescent="0.3">
      <c r="A651" s="71"/>
      <c r="B651" s="71"/>
      <c r="C651" s="160" t="s">
        <v>691</v>
      </c>
      <c r="D651" s="92"/>
      <c r="E651" s="92"/>
      <c r="F651" s="167"/>
      <c r="G651" s="167"/>
      <c r="H651" s="64"/>
      <c r="I651" s="165"/>
      <c r="J651" s="64"/>
      <c r="K651" s="164"/>
      <c r="L651" s="164"/>
      <c r="M651" s="71"/>
      <c r="N651" s="71"/>
      <c r="O651" s="71"/>
      <c r="P651" s="71"/>
      <c r="Q651" s="71"/>
      <c r="R651" s="71"/>
      <c r="S651" s="71"/>
      <c r="T651" s="71"/>
      <c r="U651" s="71"/>
      <c r="V651" s="71"/>
      <c r="W651" s="71"/>
      <c r="X651" s="71"/>
      <c r="Y651" s="71"/>
      <c r="Z651" s="71"/>
      <c r="AA651" s="71"/>
      <c r="AB651" s="71"/>
      <c r="AC651" s="71"/>
      <c r="AD651" s="71"/>
      <c r="AE651" s="71"/>
      <c r="AF651" s="71"/>
      <c r="AG651" s="71"/>
      <c r="AH651" s="71"/>
      <c r="AI651" s="71"/>
      <c r="AJ651" s="71"/>
      <c r="AK651" s="71"/>
      <c r="AL651" s="71"/>
    </row>
    <row r="652" spans="1:38" s="66" customFormat="1" ht="12" customHeight="1" x14ac:dyDescent="0.3">
      <c r="A652" s="71"/>
      <c r="B652" s="71"/>
      <c r="C652" s="160" t="s">
        <v>692</v>
      </c>
      <c r="D652" s="92"/>
      <c r="E652" s="92"/>
      <c r="F652" s="167"/>
      <c r="G652" s="167"/>
      <c r="H652" s="64"/>
      <c r="I652" s="165"/>
      <c r="J652" s="64"/>
      <c r="K652" s="164"/>
      <c r="L652" s="164"/>
      <c r="M652" s="71"/>
      <c r="N652" s="71"/>
      <c r="O652" s="71"/>
      <c r="P652" s="71"/>
      <c r="Q652" s="71"/>
      <c r="R652" s="71"/>
      <c r="S652" s="71"/>
      <c r="T652" s="71"/>
      <c r="U652" s="71"/>
      <c r="V652" s="71"/>
      <c r="W652" s="71"/>
      <c r="X652" s="71"/>
      <c r="Y652" s="71"/>
      <c r="Z652" s="71"/>
      <c r="AA652" s="71"/>
      <c r="AB652" s="71"/>
      <c r="AC652" s="71"/>
      <c r="AD652" s="71"/>
      <c r="AE652" s="71"/>
      <c r="AF652" s="71"/>
      <c r="AG652" s="71"/>
      <c r="AH652" s="71"/>
      <c r="AI652" s="71"/>
      <c r="AJ652" s="71"/>
      <c r="AK652" s="71"/>
      <c r="AL652" s="71"/>
    </row>
    <row r="653" spans="1:38" s="66" customFormat="1" ht="12" customHeight="1" x14ac:dyDescent="0.3">
      <c r="A653" s="71"/>
      <c r="B653" s="71"/>
      <c r="C653" s="160" t="s">
        <v>693</v>
      </c>
      <c r="D653" s="92"/>
      <c r="E653" s="92"/>
      <c r="F653" s="167"/>
      <c r="G653" s="167"/>
      <c r="H653" s="64"/>
      <c r="I653" s="165"/>
      <c r="J653" s="64"/>
      <c r="K653" s="164"/>
      <c r="L653" s="164"/>
      <c r="M653" s="71"/>
      <c r="N653" s="71"/>
      <c r="O653" s="71"/>
      <c r="P653" s="71"/>
      <c r="Q653" s="71"/>
      <c r="R653" s="71"/>
      <c r="S653" s="71"/>
      <c r="T653" s="71"/>
      <c r="U653" s="71"/>
      <c r="V653" s="71"/>
      <c r="W653" s="71"/>
      <c r="X653" s="71"/>
      <c r="Y653" s="71"/>
      <c r="Z653" s="71"/>
      <c r="AA653" s="71"/>
      <c r="AB653" s="71"/>
      <c r="AC653" s="71"/>
      <c r="AD653" s="71"/>
      <c r="AE653" s="71"/>
      <c r="AF653" s="71"/>
      <c r="AG653" s="71"/>
      <c r="AH653" s="71"/>
      <c r="AI653" s="71"/>
      <c r="AJ653" s="71"/>
      <c r="AK653" s="71"/>
      <c r="AL653" s="71"/>
    </row>
    <row r="654" spans="1:38" s="66" customFormat="1" ht="12" customHeight="1" x14ac:dyDescent="0.3">
      <c r="A654" s="71"/>
      <c r="B654" s="71"/>
      <c r="C654" s="160" t="s">
        <v>694</v>
      </c>
      <c r="D654" s="92"/>
      <c r="E654" s="92"/>
      <c r="F654" s="167"/>
      <c r="G654" s="167"/>
      <c r="H654" s="64"/>
      <c r="I654" s="165"/>
      <c r="J654" s="64"/>
      <c r="K654" s="164"/>
      <c r="L654" s="164"/>
      <c r="M654" s="71"/>
      <c r="N654" s="71"/>
      <c r="O654" s="71"/>
      <c r="P654" s="71"/>
      <c r="Q654" s="71"/>
      <c r="R654" s="71"/>
      <c r="S654" s="71"/>
      <c r="T654" s="71"/>
      <c r="U654" s="71"/>
      <c r="V654" s="71"/>
      <c r="W654" s="71"/>
      <c r="X654" s="71"/>
      <c r="Y654" s="71"/>
      <c r="Z654" s="71"/>
      <c r="AA654" s="71"/>
      <c r="AB654" s="71"/>
      <c r="AC654" s="71"/>
      <c r="AD654" s="71"/>
      <c r="AE654" s="71"/>
      <c r="AF654" s="71"/>
      <c r="AG654" s="71"/>
      <c r="AH654" s="71"/>
      <c r="AI654" s="71"/>
      <c r="AJ654" s="71"/>
      <c r="AK654" s="71"/>
      <c r="AL654" s="71"/>
    </row>
    <row r="655" spans="1:38" s="66" customFormat="1" ht="12" customHeight="1" x14ac:dyDescent="0.3">
      <c r="A655" s="71"/>
      <c r="B655" s="71"/>
      <c r="C655" s="160" t="s">
        <v>695</v>
      </c>
      <c r="D655" s="92"/>
      <c r="E655" s="92"/>
      <c r="F655" s="167"/>
      <c r="G655" s="167"/>
      <c r="H655" s="64"/>
      <c r="I655" s="165"/>
      <c r="J655" s="64"/>
      <c r="K655" s="164"/>
      <c r="L655" s="164"/>
      <c r="M655" s="71"/>
      <c r="N655" s="71"/>
      <c r="O655" s="71"/>
      <c r="P655" s="71"/>
      <c r="Q655" s="71"/>
      <c r="R655" s="71"/>
      <c r="S655" s="71"/>
      <c r="T655" s="71"/>
      <c r="U655" s="71"/>
      <c r="V655" s="71"/>
      <c r="W655" s="71"/>
      <c r="X655" s="71"/>
      <c r="Y655" s="71"/>
      <c r="Z655" s="71"/>
      <c r="AA655" s="71"/>
      <c r="AB655" s="71"/>
      <c r="AC655" s="71"/>
      <c r="AD655" s="71"/>
      <c r="AE655" s="71"/>
      <c r="AF655" s="71"/>
      <c r="AG655" s="71"/>
      <c r="AH655" s="71"/>
      <c r="AI655" s="71"/>
      <c r="AJ655" s="71"/>
      <c r="AK655" s="71"/>
      <c r="AL655" s="71"/>
    </row>
    <row r="656" spans="1:38" s="66" customFormat="1" ht="12" customHeight="1" x14ac:dyDescent="0.3">
      <c r="A656" s="71"/>
      <c r="B656" s="71"/>
      <c r="C656" s="160" t="s">
        <v>696</v>
      </c>
      <c r="D656" s="92"/>
      <c r="E656" s="92"/>
      <c r="F656" s="167"/>
      <c r="G656" s="167"/>
      <c r="H656" s="64"/>
      <c r="I656" s="165"/>
      <c r="J656" s="64"/>
      <c r="K656" s="164"/>
      <c r="L656" s="164"/>
      <c r="M656" s="71"/>
      <c r="N656" s="71"/>
      <c r="O656" s="71"/>
      <c r="P656" s="71"/>
      <c r="Q656" s="71"/>
      <c r="R656" s="71"/>
      <c r="S656" s="71"/>
      <c r="T656" s="71"/>
      <c r="U656" s="71"/>
      <c r="V656" s="71"/>
      <c r="W656" s="71"/>
      <c r="X656" s="71"/>
      <c r="Y656" s="71"/>
      <c r="Z656" s="71"/>
      <c r="AA656" s="71"/>
      <c r="AB656" s="71"/>
      <c r="AC656" s="71"/>
      <c r="AD656" s="71"/>
      <c r="AE656" s="71"/>
      <c r="AF656" s="71"/>
      <c r="AG656" s="71"/>
      <c r="AH656" s="71"/>
      <c r="AI656" s="71"/>
      <c r="AJ656" s="71"/>
      <c r="AK656" s="71"/>
      <c r="AL656" s="71"/>
    </row>
    <row r="657" spans="1:38" s="66" customFormat="1" ht="12" customHeight="1" x14ac:dyDescent="0.3">
      <c r="A657" s="71"/>
      <c r="B657" s="71"/>
      <c r="C657" s="160" t="s">
        <v>697</v>
      </c>
      <c r="D657" s="92"/>
      <c r="E657" s="92"/>
      <c r="F657" s="167"/>
      <c r="G657" s="167"/>
      <c r="H657" s="64"/>
      <c r="I657" s="165"/>
      <c r="J657" s="64"/>
      <c r="K657" s="164"/>
      <c r="L657" s="164"/>
      <c r="M657" s="71"/>
      <c r="N657" s="71"/>
      <c r="O657" s="71"/>
      <c r="P657" s="71"/>
      <c r="Q657" s="71"/>
      <c r="R657" s="71"/>
      <c r="S657" s="71"/>
      <c r="T657" s="71"/>
      <c r="U657" s="71"/>
      <c r="V657" s="71"/>
      <c r="W657" s="71"/>
      <c r="X657" s="71"/>
      <c r="Y657" s="71"/>
      <c r="Z657" s="71"/>
      <c r="AA657" s="71"/>
      <c r="AB657" s="71"/>
      <c r="AC657" s="71"/>
      <c r="AD657" s="71"/>
      <c r="AE657" s="71"/>
      <c r="AF657" s="71"/>
      <c r="AG657" s="71"/>
      <c r="AH657" s="71"/>
      <c r="AI657" s="71"/>
      <c r="AJ657" s="71"/>
      <c r="AK657" s="71"/>
      <c r="AL657" s="71"/>
    </row>
    <row r="658" spans="1:38" s="66" customFormat="1" ht="12" customHeight="1" x14ac:dyDescent="0.3">
      <c r="A658" s="71"/>
      <c r="B658" s="71"/>
      <c r="C658" s="160" t="s">
        <v>698</v>
      </c>
      <c r="D658" s="92"/>
      <c r="E658" s="92"/>
      <c r="F658" s="167"/>
      <c r="G658" s="167"/>
      <c r="H658" s="64"/>
      <c r="I658" s="165"/>
      <c r="J658" s="64"/>
      <c r="K658" s="164"/>
      <c r="L658" s="164"/>
      <c r="M658" s="71"/>
      <c r="N658" s="71"/>
      <c r="O658" s="71"/>
      <c r="P658" s="71"/>
      <c r="Q658" s="71"/>
      <c r="R658" s="71"/>
      <c r="S658" s="71"/>
      <c r="T658" s="71"/>
      <c r="U658" s="71"/>
      <c r="V658" s="71"/>
      <c r="W658" s="71"/>
      <c r="X658" s="71"/>
      <c r="Y658" s="71"/>
      <c r="Z658" s="71"/>
      <c r="AA658" s="71"/>
      <c r="AB658" s="71"/>
      <c r="AC658" s="71"/>
      <c r="AD658" s="71"/>
      <c r="AE658" s="71"/>
      <c r="AF658" s="71"/>
      <c r="AG658" s="71"/>
      <c r="AH658" s="71"/>
      <c r="AI658" s="71"/>
      <c r="AJ658" s="71"/>
      <c r="AK658" s="71"/>
      <c r="AL658" s="71"/>
    </row>
    <row r="659" spans="1:38" s="66" customFormat="1" ht="12" customHeight="1" x14ac:dyDescent="0.3">
      <c r="A659" s="71"/>
      <c r="B659" s="71"/>
      <c r="C659" s="160" t="s">
        <v>699</v>
      </c>
      <c r="D659" s="92"/>
      <c r="E659" s="92"/>
      <c r="F659" s="167"/>
      <c r="G659" s="167"/>
      <c r="H659" s="64"/>
      <c r="I659" s="165"/>
      <c r="J659" s="64"/>
      <c r="K659" s="164"/>
      <c r="L659" s="164"/>
      <c r="M659" s="71"/>
      <c r="N659" s="71"/>
      <c r="O659" s="71"/>
      <c r="P659" s="71"/>
      <c r="Q659" s="71"/>
      <c r="R659" s="71"/>
      <c r="S659" s="71"/>
      <c r="T659" s="71"/>
      <c r="U659" s="71"/>
      <c r="V659" s="71"/>
      <c r="W659" s="71"/>
      <c r="X659" s="71"/>
      <c r="Y659" s="71"/>
      <c r="Z659" s="71"/>
      <c r="AA659" s="71"/>
      <c r="AB659" s="71"/>
      <c r="AC659" s="71"/>
      <c r="AD659" s="71"/>
      <c r="AE659" s="71"/>
      <c r="AF659" s="71"/>
      <c r="AG659" s="71"/>
      <c r="AH659" s="71"/>
      <c r="AI659" s="71"/>
      <c r="AJ659" s="71"/>
      <c r="AK659" s="71"/>
      <c r="AL659" s="71"/>
    </row>
    <row r="660" spans="1:38" s="66" customFormat="1" ht="12" customHeight="1" x14ac:dyDescent="0.3">
      <c r="A660" s="71"/>
      <c r="B660" s="71"/>
      <c r="C660" s="160" t="s">
        <v>700</v>
      </c>
      <c r="D660" s="92"/>
      <c r="E660" s="92"/>
      <c r="F660" s="167"/>
      <c r="G660" s="167"/>
      <c r="H660" s="64"/>
      <c r="I660" s="165"/>
      <c r="J660" s="64"/>
      <c r="K660" s="164"/>
      <c r="L660" s="164"/>
      <c r="M660" s="71"/>
      <c r="N660" s="71"/>
      <c r="O660" s="71"/>
      <c r="P660" s="71"/>
      <c r="Q660" s="71"/>
      <c r="R660" s="71"/>
      <c r="S660" s="71"/>
      <c r="T660" s="71"/>
      <c r="U660" s="71"/>
      <c r="V660" s="71"/>
      <c r="W660" s="71"/>
      <c r="X660" s="71"/>
      <c r="Y660" s="71"/>
      <c r="Z660" s="71"/>
      <c r="AA660" s="71"/>
      <c r="AB660" s="71"/>
      <c r="AC660" s="71"/>
      <c r="AD660" s="71"/>
      <c r="AE660" s="71"/>
      <c r="AF660" s="71"/>
      <c r="AG660" s="71"/>
      <c r="AH660" s="71"/>
      <c r="AI660" s="71"/>
      <c r="AJ660" s="71"/>
      <c r="AK660" s="71"/>
      <c r="AL660" s="71"/>
    </row>
    <row r="661" spans="1:38" s="66" customFormat="1" ht="12" customHeight="1" x14ac:dyDescent="0.3">
      <c r="A661" s="71"/>
      <c r="B661" s="71"/>
      <c r="C661" s="160" t="s">
        <v>701</v>
      </c>
      <c r="D661" s="92"/>
      <c r="E661" s="92"/>
      <c r="F661" s="167"/>
      <c r="G661" s="167"/>
      <c r="H661" s="64"/>
      <c r="I661" s="165"/>
      <c r="J661" s="64"/>
      <c r="K661" s="164"/>
      <c r="L661" s="164"/>
      <c r="M661" s="71"/>
      <c r="N661" s="71"/>
      <c r="O661" s="71"/>
      <c r="P661" s="71"/>
      <c r="Q661" s="71"/>
      <c r="R661" s="71"/>
      <c r="S661" s="71"/>
      <c r="T661" s="71"/>
      <c r="U661" s="71"/>
      <c r="V661" s="71"/>
      <c r="W661" s="71"/>
      <c r="X661" s="71"/>
      <c r="Y661" s="71"/>
      <c r="Z661" s="71"/>
      <c r="AA661" s="71"/>
      <c r="AB661" s="71"/>
      <c r="AC661" s="71"/>
      <c r="AD661" s="71"/>
      <c r="AE661" s="71"/>
      <c r="AF661" s="71"/>
      <c r="AG661" s="71"/>
      <c r="AH661" s="71"/>
      <c r="AI661" s="71"/>
      <c r="AJ661" s="71"/>
      <c r="AK661" s="71"/>
      <c r="AL661" s="71"/>
    </row>
    <row r="662" spans="1:38" s="66" customFormat="1" ht="12" customHeight="1" x14ac:dyDescent="0.3">
      <c r="A662" s="71"/>
      <c r="B662" s="71"/>
      <c r="C662" s="160" t="s">
        <v>702</v>
      </c>
      <c r="D662" s="92"/>
      <c r="E662" s="92"/>
      <c r="F662" s="167"/>
      <c r="G662" s="167"/>
      <c r="H662" s="64"/>
      <c r="I662" s="165"/>
      <c r="J662" s="64"/>
      <c r="K662" s="164"/>
      <c r="L662" s="164"/>
      <c r="M662" s="71"/>
      <c r="N662" s="71"/>
      <c r="O662" s="71"/>
      <c r="P662" s="71"/>
      <c r="Q662" s="71"/>
      <c r="R662" s="71"/>
      <c r="S662" s="71"/>
      <c r="T662" s="71"/>
      <c r="U662" s="71"/>
      <c r="V662" s="71"/>
      <c r="W662" s="71"/>
      <c r="X662" s="71"/>
      <c r="Y662" s="71"/>
      <c r="Z662" s="71"/>
      <c r="AA662" s="71"/>
      <c r="AB662" s="71"/>
      <c r="AC662" s="71"/>
      <c r="AD662" s="71"/>
      <c r="AE662" s="71"/>
      <c r="AF662" s="71"/>
      <c r="AG662" s="71"/>
      <c r="AH662" s="71"/>
      <c r="AI662" s="71"/>
      <c r="AJ662" s="71"/>
      <c r="AK662" s="71"/>
      <c r="AL662" s="71"/>
    </row>
    <row r="663" spans="1:38" s="66" customFormat="1" ht="12" customHeight="1" x14ac:dyDescent="0.3">
      <c r="A663" s="71"/>
      <c r="B663" s="71"/>
      <c r="C663" s="160" t="s">
        <v>703</v>
      </c>
      <c r="D663" s="92"/>
      <c r="E663" s="92"/>
      <c r="F663" s="167"/>
      <c r="G663" s="167"/>
      <c r="H663" s="64"/>
      <c r="I663" s="165"/>
      <c r="J663" s="64"/>
      <c r="K663" s="164"/>
      <c r="L663" s="164"/>
      <c r="M663" s="71"/>
      <c r="N663" s="71"/>
      <c r="O663" s="71"/>
      <c r="P663" s="71"/>
      <c r="Q663" s="71"/>
      <c r="R663" s="71"/>
      <c r="S663" s="71"/>
      <c r="T663" s="71"/>
      <c r="U663" s="71"/>
      <c r="V663" s="71"/>
      <c r="W663" s="71"/>
      <c r="X663" s="71"/>
      <c r="Y663" s="71"/>
      <c r="Z663" s="71"/>
      <c r="AA663" s="71"/>
      <c r="AB663" s="71"/>
      <c r="AC663" s="71"/>
      <c r="AD663" s="71"/>
      <c r="AE663" s="71"/>
      <c r="AF663" s="71"/>
      <c r="AG663" s="71"/>
      <c r="AH663" s="71"/>
      <c r="AI663" s="71"/>
      <c r="AJ663" s="71"/>
      <c r="AK663" s="71"/>
      <c r="AL663" s="71"/>
    </row>
    <row r="664" spans="1:38" s="66" customFormat="1" ht="12" customHeight="1" x14ac:dyDescent="0.3">
      <c r="A664" s="71"/>
      <c r="B664" s="71"/>
      <c r="C664" s="160" t="s">
        <v>704</v>
      </c>
      <c r="D664" s="92"/>
      <c r="E664" s="92"/>
      <c r="F664" s="167"/>
      <c r="G664" s="167"/>
      <c r="H664" s="64"/>
      <c r="I664" s="165"/>
      <c r="J664" s="64"/>
      <c r="K664" s="164"/>
      <c r="L664" s="164"/>
      <c r="M664" s="71"/>
      <c r="N664" s="71"/>
      <c r="O664" s="71"/>
      <c r="P664" s="71"/>
      <c r="Q664" s="71"/>
      <c r="R664" s="71"/>
      <c r="S664" s="71"/>
      <c r="T664" s="71"/>
      <c r="U664" s="71"/>
      <c r="V664" s="71"/>
      <c r="W664" s="71"/>
      <c r="X664" s="71"/>
      <c r="Y664" s="71"/>
      <c r="Z664" s="71"/>
      <c r="AA664" s="71"/>
      <c r="AB664" s="71"/>
      <c r="AC664" s="71"/>
      <c r="AD664" s="71"/>
      <c r="AE664" s="71"/>
      <c r="AF664" s="71"/>
      <c r="AG664" s="71"/>
      <c r="AH664" s="71"/>
      <c r="AI664" s="71"/>
      <c r="AJ664" s="71"/>
      <c r="AK664" s="71"/>
      <c r="AL664" s="71"/>
    </row>
    <row r="665" spans="1:38" s="66" customFormat="1" ht="12" customHeight="1" x14ac:dyDescent="0.3">
      <c r="A665" s="71"/>
      <c r="B665" s="71"/>
      <c r="C665" s="160" t="s">
        <v>705</v>
      </c>
      <c r="D665" s="92"/>
      <c r="E665" s="92"/>
      <c r="F665" s="167"/>
      <c r="G665" s="167"/>
      <c r="H665" s="64"/>
      <c r="I665" s="165"/>
      <c r="J665" s="64"/>
      <c r="K665" s="164"/>
      <c r="L665" s="164"/>
      <c r="M665" s="71"/>
      <c r="N665" s="71"/>
      <c r="O665" s="71"/>
      <c r="P665" s="71"/>
      <c r="Q665" s="71"/>
      <c r="R665" s="71"/>
      <c r="S665" s="71"/>
      <c r="T665" s="71"/>
      <c r="U665" s="71"/>
      <c r="V665" s="71"/>
      <c r="W665" s="71"/>
      <c r="X665" s="71"/>
      <c r="Y665" s="71"/>
      <c r="Z665" s="71"/>
      <c r="AA665" s="71"/>
      <c r="AB665" s="71"/>
      <c r="AC665" s="71"/>
      <c r="AD665" s="71"/>
      <c r="AE665" s="71"/>
      <c r="AF665" s="71"/>
      <c r="AG665" s="71"/>
      <c r="AH665" s="71"/>
      <c r="AI665" s="71"/>
      <c r="AJ665" s="71"/>
      <c r="AK665" s="71"/>
      <c r="AL665" s="71"/>
    </row>
    <row r="666" spans="1:38" s="66" customFormat="1" ht="12" customHeight="1" x14ac:dyDescent="0.3">
      <c r="A666" s="71"/>
      <c r="B666" s="71"/>
      <c r="C666" s="160" t="s">
        <v>706</v>
      </c>
      <c r="D666" s="92"/>
      <c r="E666" s="92"/>
      <c r="F666" s="167"/>
      <c r="G666" s="167"/>
      <c r="H666" s="64"/>
      <c r="I666" s="165"/>
      <c r="J666" s="64"/>
      <c r="K666" s="164"/>
      <c r="L666" s="164"/>
      <c r="M666" s="71"/>
      <c r="N666" s="71"/>
      <c r="O666" s="71"/>
      <c r="P666" s="71"/>
      <c r="Q666" s="71"/>
      <c r="R666" s="71"/>
      <c r="S666" s="71"/>
      <c r="T666" s="71"/>
      <c r="U666" s="71"/>
      <c r="V666" s="71"/>
      <c r="W666" s="71"/>
      <c r="X666" s="71"/>
      <c r="Y666" s="71"/>
      <c r="Z666" s="71"/>
      <c r="AA666" s="71"/>
      <c r="AB666" s="71"/>
      <c r="AC666" s="71"/>
      <c r="AD666" s="71"/>
      <c r="AE666" s="71"/>
      <c r="AF666" s="71"/>
      <c r="AG666" s="71"/>
      <c r="AH666" s="71"/>
      <c r="AI666" s="71"/>
      <c r="AJ666" s="71"/>
      <c r="AK666" s="71"/>
      <c r="AL666" s="71"/>
    </row>
    <row r="667" spans="1:38" s="66" customFormat="1" ht="12" customHeight="1" x14ac:dyDescent="0.3">
      <c r="A667" s="71"/>
      <c r="B667" s="71"/>
      <c r="C667" s="160" t="s">
        <v>707</v>
      </c>
      <c r="D667" s="92"/>
      <c r="E667" s="92"/>
      <c r="F667" s="167"/>
      <c r="G667" s="167"/>
      <c r="H667" s="64"/>
      <c r="I667" s="165"/>
      <c r="J667" s="64"/>
      <c r="K667" s="164"/>
      <c r="L667" s="164"/>
      <c r="M667" s="71"/>
      <c r="N667" s="71"/>
      <c r="O667" s="71"/>
      <c r="P667" s="71"/>
      <c r="Q667" s="71"/>
      <c r="R667" s="71"/>
      <c r="S667" s="71"/>
      <c r="T667" s="71"/>
      <c r="U667" s="71"/>
      <c r="V667" s="71"/>
      <c r="W667" s="71"/>
      <c r="X667" s="71"/>
      <c r="Y667" s="71"/>
      <c r="Z667" s="71"/>
      <c r="AA667" s="71"/>
      <c r="AB667" s="71"/>
      <c r="AC667" s="71"/>
      <c r="AD667" s="71"/>
      <c r="AE667" s="71"/>
      <c r="AF667" s="71"/>
      <c r="AG667" s="71"/>
      <c r="AH667" s="71"/>
      <c r="AI667" s="71"/>
      <c r="AJ667" s="71"/>
      <c r="AK667" s="71"/>
      <c r="AL667" s="71"/>
    </row>
    <row r="668" spans="1:38" s="66" customFormat="1" ht="12" customHeight="1" x14ac:dyDescent="0.3">
      <c r="A668" s="71"/>
      <c r="B668" s="71"/>
      <c r="C668" s="160" t="s">
        <v>708</v>
      </c>
      <c r="D668" s="92"/>
      <c r="E668" s="92"/>
      <c r="F668" s="167"/>
      <c r="G668" s="167"/>
      <c r="H668" s="64"/>
      <c r="I668" s="165"/>
      <c r="J668" s="64"/>
      <c r="K668" s="164"/>
      <c r="L668" s="164"/>
      <c r="M668" s="71"/>
      <c r="N668" s="71"/>
      <c r="O668" s="71"/>
      <c r="P668" s="71"/>
      <c r="Q668" s="71"/>
      <c r="R668" s="71"/>
      <c r="S668" s="71"/>
      <c r="T668" s="71"/>
      <c r="U668" s="71"/>
      <c r="V668" s="71"/>
      <c r="W668" s="71"/>
      <c r="X668" s="71"/>
      <c r="Y668" s="71"/>
      <c r="Z668" s="71"/>
      <c r="AA668" s="71"/>
      <c r="AB668" s="71"/>
      <c r="AC668" s="71"/>
      <c r="AD668" s="71"/>
      <c r="AE668" s="71"/>
      <c r="AF668" s="71"/>
      <c r="AG668" s="71"/>
      <c r="AH668" s="71"/>
      <c r="AI668" s="71"/>
      <c r="AJ668" s="71"/>
      <c r="AK668" s="71"/>
      <c r="AL668" s="71"/>
    </row>
    <row r="669" spans="1:38" s="66" customFormat="1" ht="12" customHeight="1" x14ac:dyDescent="0.3">
      <c r="A669" s="71"/>
      <c r="B669" s="71"/>
      <c r="C669" s="160" t="s">
        <v>709</v>
      </c>
      <c r="D669" s="92"/>
      <c r="E669" s="92"/>
      <c r="F669" s="167"/>
      <c r="G669" s="167"/>
      <c r="H669" s="64"/>
      <c r="I669" s="165"/>
      <c r="J669" s="64"/>
      <c r="K669" s="164"/>
      <c r="L669" s="164"/>
      <c r="M669" s="71"/>
      <c r="N669" s="71"/>
      <c r="O669" s="71"/>
      <c r="P669" s="71"/>
      <c r="Q669" s="71"/>
      <c r="R669" s="71"/>
      <c r="S669" s="71"/>
      <c r="T669" s="71"/>
      <c r="U669" s="71"/>
      <c r="V669" s="71"/>
      <c r="W669" s="71"/>
      <c r="X669" s="71"/>
      <c r="Y669" s="71"/>
      <c r="Z669" s="71"/>
      <c r="AA669" s="71"/>
      <c r="AB669" s="71"/>
      <c r="AC669" s="71"/>
      <c r="AD669" s="71"/>
      <c r="AE669" s="71"/>
      <c r="AF669" s="71"/>
      <c r="AG669" s="71"/>
      <c r="AH669" s="71"/>
      <c r="AI669" s="71"/>
      <c r="AJ669" s="71"/>
      <c r="AK669" s="71"/>
      <c r="AL669" s="71"/>
    </row>
    <row r="670" spans="1:38" s="66" customFormat="1" ht="12" customHeight="1" x14ac:dyDescent="0.3">
      <c r="A670" s="71"/>
      <c r="B670" s="71"/>
      <c r="C670" s="160" t="s">
        <v>710</v>
      </c>
      <c r="D670" s="92"/>
      <c r="E670" s="92"/>
      <c r="F670" s="167"/>
      <c r="G670" s="167"/>
      <c r="H670" s="64"/>
      <c r="I670" s="165"/>
      <c r="J670" s="64"/>
      <c r="K670" s="164"/>
      <c r="L670" s="164"/>
      <c r="M670" s="71"/>
      <c r="N670" s="71"/>
      <c r="O670" s="71"/>
      <c r="P670" s="71"/>
      <c r="Q670" s="71"/>
      <c r="R670" s="71"/>
      <c r="S670" s="71"/>
      <c r="T670" s="71"/>
      <c r="U670" s="71"/>
      <c r="V670" s="71"/>
      <c r="W670" s="71"/>
      <c r="X670" s="71"/>
      <c r="Y670" s="71"/>
      <c r="Z670" s="71"/>
      <c r="AA670" s="71"/>
      <c r="AB670" s="71"/>
      <c r="AC670" s="71"/>
      <c r="AD670" s="71"/>
      <c r="AE670" s="71"/>
      <c r="AF670" s="71"/>
      <c r="AG670" s="71"/>
      <c r="AH670" s="71"/>
      <c r="AI670" s="71"/>
      <c r="AJ670" s="71"/>
      <c r="AK670" s="71"/>
      <c r="AL670" s="71"/>
    </row>
    <row r="671" spans="1:38" s="66" customFormat="1" ht="12" customHeight="1" x14ac:dyDescent="0.3">
      <c r="A671" s="71"/>
      <c r="B671" s="71"/>
      <c r="C671" s="160" t="s">
        <v>711</v>
      </c>
      <c r="D671" s="92"/>
      <c r="E671" s="92"/>
      <c r="F671" s="167"/>
      <c r="G671" s="167"/>
      <c r="H671" s="64"/>
      <c r="I671" s="165"/>
      <c r="J671" s="64"/>
      <c r="K671" s="164"/>
      <c r="L671" s="164"/>
      <c r="M671" s="71"/>
      <c r="N671" s="71"/>
      <c r="O671" s="71"/>
      <c r="P671" s="71"/>
      <c r="Q671" s="71"/>
      <c r="R671" s="71"/>
      <c r="S671" s="71"/>
      <c r="T671" s="71"/>
      <c r="U671" s="71"/>
      <c r="V671" s="71"/>
      <c r="W671" s="71"/>
      <c r="X671" s="71"/>
      <c r="Y671" s="71"/>
      <c r="Z671" s="71"/>
      <c r="AA671" s="71"/>
      <c r="AB671" s="71"/>
      <c r="AC671" s="71"/>
      <c r="AD671" s="71"/>
      <c r="AE671" s="71"/>
      <c r="AF671" s="71"/>
      <c r="AG671" s="71"/>
      <c r="AH671" s="71"/>
      <c r="AI671" s="71"/>
      <c r="AJ671" s="71"/>
      <c r="AK671" s="71"/>
      <c r="AL671" s="71"/>
    </row>
    <row r="672" spans="1:38" s="66" customFormat="1" ht="12" customHeight="1" x14ac:dyDescent="0.3">
      <c r="A672" s="71"/>
      <c r="B672" s="71"/>
      <c r="C672" s="160" t="s">
        <v>712</v>
      </c>
      <c r="D672" s="92"/>
      <c r="E672" s="92"/>
      <c r="F672" s="167"/>
      <c r="G672" s="167"/>
      <c r="H672" s="64"/>
      <c r="I672" s="165"/>
      <c r="J672" s="64"/>
      <c r="K672" s="164"/>
      <c r="L672" s="164"/>
      <c r="M672" s="71"/>
      <c r="N672" s="71"/>
      <c r="O672" s="71"/>
      <c r="P672" s="71"/>
      <c r="Q672" s="71"/>
      <c r="R672" s="71"/>
      <c r="S672" s="71"/>
      <c r="T672" s="71"/>
      <c r="U672" s="71"/>
      <c r="V672" s="71"/>
      <c r="W672" s="71"/>
      <c r="X672" s="71"/>
      <c r="Y672" s="71"/>
      <c r="Z672" s="71"/>
      <c r="AA672" s="71"/>
      <c r="AB672" s="71"/>
      <c r="AC672" s="71"/>
      <c r="AD672" s="71"/>
      <c r="AE672" s="71"/>
      <c r="AF672" s="71"/>
      <c r="AG672" s="71"/>
      <c r="AH672" s="71"/>
      <c r="AI672" s="71"/>
      <c r="AJ672" s="71"/>
      <c r="AK672" s="71"/>
      <c r="AL672" s="71"/>
    </row>
    <row r="673" spans="1:38" s="66" customFormat="1" ht="12" customHeight="1" x14ac:dyDescent="0.3">
      <c r="A673" s="71"/>
      <c r="B673" s="71"/>
      <c r="C673" s="160" t="s">
        <v>713</v>
      </c>
      <c r="D673" s="92"/>
      <c r="E673" s="92"/>
      <c r="F673" s="167"/>
      <c r="G673" s="167"/>
      <c r="H673" s="64"/>
      <c r="I673" s="165"/>
      <c r="J673" s="64"/>
      <c r="K673" s="164"/>
      <c r="L673" s="164"/>
      <c r="M673" s="71"/>
      <c r="N673" s="71"/>
      <c r="O673" s="71"/>
      <c r="P673" s="71"/>
      <c r="Q673" s="71"/>
      <c r="R673" s="71"/>
      <c r="S673" s="71"/>
      <c r="T673" s="71"/>
      <c r="U673" s="71"/>
      <c r="V673" s="71"/>
      <c r="W673" s="71"/>
      <c r="X673" s="71"/>
      <c r="Y673" s="71"/>
      <c r="Z673" s="71"/>
      <c r="AA673" s="71"/>
      <c r="AB673" s="71"/>
      <c r="AC673" s="71"/>
      <c r="AD673" s="71"/>
      <c r="AE673" s="71"/>
      <c r="AF673" s="71"/>
      <c r="AG673" s="71"/>
      <c r="AH673" s="71"/>
      <c r="AI673" s="71"/>
      <c r="AJ673" s="71"/>
      <c r="AK673" s="71"/>
      <c r="AL673" s="71"/>
    </row>
    <row r="674" spans="1:38" s="66" customFormat="1" ht="12" customHeight="1" x14ac:dyDescent="0.3">
      <c r="A674" s="71"/>
      <c r="B674" s="71"/>
      <c r="C674" s="160" t="s">
        <v>714</v>
      </c>
      <c r="D674" s="92"/>
      <c r="E674" s="92"/>
      <c r="F674" s="167"/>
      <c r="G674" s="167"/>
      <c r="H674" s="64"/>
      <c r="I674" s="165"/>
      <c r="J674" s="64"/>
      <c r="K674" s="164"/>
      <c r="L674" s="164"/>
      <c r="M674" s="71"/>
      <c r="N674" s="71"/>
      <c r="O674" s="71"/>
      <c r="P674" s="71"/>
      <c r="Q674" s="71"/>
      <c r="R674" s="71"/>
      <c r="S674" s="71"/>
      <c r="T674" s="71"/>
      <c r="U674" s="71"/>
      <c r="V674" s="71"/>
      <c r="W674" s="71"/>
      <c r="X674" s="71"/>
      <c r="Y674" s="71"/>
      <c r="Z674" s="71"/>
      <c r="AA674" s="71"/>
      <c r="AB674" s="71"/>
      <c r="AC674" s="71"/>
      <c r="AD674" s="71"/>
      <c r="AE674" s="71"/>
      <c r="AF674" s="71"/>
      <c r="AG674" s="71"/>
      <c r="AH674" s="71"/>
      <c r="AI674" s="71"/>
      <c r="AJ674" s="71"/>
      <c r="AK674" s="71"/>
      <c r="AL674" s="71"/>
    </row>
    <row r="675" spans="1:38" s="66" customFormat="1" ht="12" customHeight="1" x14ac:dyDescent="0.3">
      <c r="A675" s="71"/>
      <c r="B675" s="71"/>
      <c r="C675" s="160" t="s">
        <v>715</v>
      </c>
      <c r="D675" s="92"/>
      <c r="E675" s="92"/>
      <c r="F675" s="167"/>
      <c r="G675" s="167"/>
      <c r="H675" s="64"/>
      <c r="I675" s="165"/>
      <c r="J675" s="64"/>
      <c r="K675" s="164"/>
      <c r="L675" s="164"/>
      <c r="M675" s="71"/>
      <c r="N675" s="71"/>
      <c r="O675" s="71"/>
      <c r="P675" s="71"/>
      <c r="Q675" s="71"/>
      <c r="R675" s="71"/>
      <c r="S675" s="71"/>
      <c r="T675" s="71"/>
      <c r="U675" s="71"/>
      <c r="V675" s="71"/>
      <c r="W675" s="71"/>
      <c r="X675" s="71"/>
      <c r="Y675" s="71"/>
      <c r="Z675" s="71"/>
      <c r="AA675" s="71"/>
      <c r="AB675" s="71"/>
      <c r="AC675" s="71"/>
      <c r="AD675" s="71"/>
      <c r="AE675" s="71"/>
      <c r="AF675" s="71"/>
      <c r="AG675" s="71"/>
      <c r="AH675" s="71"/>
      <c r="AI675" s="71"/>
      <c r="AJ675" s="71"/>
      <c r="AK675" s="71"/>
      <c r="AL675" s="71"/>
    </row>
    <row r="676" spans="1:38" s="66" customFormat="1" ht="12" customHeight="1" x14ac:dyDescent="0.3">
      <c r="A676" s="71"/>
      <c r="B676" s="71"/>
      <c r="C676" s="160" t="s">
        <v>716</v>
      </c>
      <c r="D676" s="92"/>
      <c r="E676" s="92"/>
      <c r="F676" s="167"/>
      <c r="G676" s="167"/>
      <c r="H676" s="64"/>
      <c r="I676" s="165"/>
      <c r="J676" s="64"/>
      <c r="K676" s="164"/>
      <c r="L676" s="164"/>
      <c r="M676" s="71"/>
      <c r="N676" s="71"/>
      <c r="O676" s="71"/>
      <c r="P676" s="71"/>
      <c r="Q676" s="71"/>
      <c r="R676" s="71"/>
      <c r="S676" s="71"/>
      <c r="T676" s="71"/>
      <c r="U676" s="71"/>
      <c r="V676" s="71"/>
      <c r="W676" s="71"/>
      <c r="X676" s="71"/>
      <c r="Y676" s="71"/>
      <c r="Z676" s="71"/>
      <c r="AA676" s="71"/>
      <c r="AB676" s="71"/>
      <c r="AC676" s="71"/>
      <c r="AD676" s="71"/>
      <c r="AE676" s="71"/>
      <c r="AF676" s="71"/>
      <c r="AG676" s="71"/>
      <c r="AH676" s="71"/>
      <c r="AI676" s="71"/>
      <c r="AJ676" s="71"/>
      <c r="AK676" s="71"/>
      <c r="AL676" s="71"/>
    </row>
    <row r="677" spans="1:38" s="66" customFormat="1" ht="12" customHeight="1" x14ac:dyDescent="0.3">
      <c r="A677" s="71"/>
      <c r="B677" s="71"/>
      <c r="C677" s="160" t="s">
        <v>717</v>
      </c>
      <c r="D677" s="92"/>
      <c r="E677" s="92"/>
      <c r="F677" s="167"/>
      <c r="G677" s="167"/>
      <c r="H677" s="64"/>
      <c r="I677" s="165"/>
      <c r="J677" s="64"/>
      <c r="K677" s="164"/>
      <c r="L677" s="164"/>
      <c r="M677" s="71"/>
      <c r="N677" s="71"/>
      <c r="O677" s="71"/>
      <c r="P677" s="71"/>
      <c r="Q677" s="71"/>
      <c r="R677" s="71"/>
      <c r="S677" s="71"/>
      <c r="T677" s="71"/>
      <c r="U677" s="71"/>
      <c r="V677" s="71"/>
      <c r="W677" s="71"/>
      <c r="X677" s="71"/>
      <c r="Y677" s="71"/>
      <c r="Z677" s="71"/>
      <c r="AA677" s="71"/>
      <c r="AB677" s="71"/>
      <c r="AC677" s="71"/>
      <c r="AD677" s="71"/>
      <c r="AE677" s="71"/>
      <c r="AF677" s="71"/>
      <c r="AG677" s="71"/>
      <c r="AH677" s="71"/>
      <c r="AI677" s="71"/>
      <c r="AJ677" s="71"/>
      <c r="AK677" s="71"/>
      <c r="AL677" s="71"/>
    </row>
    <row r="678" spans="1:38" s="66" customFormat="1" ht="12" customHeight="1" x14ac:dyDescent="0.3">
      <c r="A678" s="71"/>
      <c r="B678" s="71"/>
      <c r="C678" s="160" t="s">
        <v>718</v>
      </c>
      <c r="D678" s="92"/>
      <c r="E678" s="92"/>
      <c r="F678" s="167"/>
      <c r="G678" s="167"/>
      <c r="H678" s="64"/>
      <c r="I678" s="165"/>
      <c r="J678" s="64"/>
      <c r="K678" s="164"/>
      <c r="L678" s="164"/>
      <c r="M678" s="71"/>
      <c r="N678" s="71"/>
      <c r="O678" s="71"/>
      <c r="P678" s="71"/>
      <c r="Q678" s="71"/>
      <c r="R678" s="71"/>
      <c r="S678" s="71"/>
      <c r="T678" s="71"/>
      <c r="U678" s="71"/>
      <c r="V678" s="71"/>
      <c r="W678" s="71"/>
      <c r="X678" s="71"/>
      <c r="Y678" s="71"/>
      <c r="Z678" s="71"/>
      <c r="AA678" s="71"/>
      <c r="AB678" s="71"/>
      <c r="AC678" s="71"/>
      <c r="AD678" s="71"/>
      <c r="AE678" s="71"/>
      <c r="AF678" s="71"/>
      <c r="AG678" s="71"/>
      <c r="AH678" s="71"/>
      <c r="AI678" s="71"/>
      <c r="AJ678" s="71"/>
      <c r="AK678" s="71"/>
      <c r="AL678" s="71"/>
    </row>
    <row r="679" spans="1:38" s="66" customFormat="1" ht="12" customHeight="1" x14ac:dyDescent="0.3">
      <c r="A679" s="71"/>
      <c r="B679" s="71"/>
      <c r="C679" s="160" t="s">
        <v>719</v>
      </c>
      <c r="D679" s="92"/>
      <c r="E679" s="92"/>
      <c r="F679" s="167"/>
      <c r="G679" s="167"/>
      <c r="H679" s="64"/>
      <c r="I679" s="165"/>
      <c r="J679" s="64"/>
      <c r="K679" s="164"/>
      <c r="L679" s="164"/>
      <c r="M679" s="71"/>
      <c r="N679" s="71"/>
      <c r="O679" s="71"/>
      <c r="P679" s="71"/>
      <c r="Q679" s="71"/>
      <c r="R679" s="71"/>
      <c r="S679" s="71"/>
      <c r="T679" s="71"/>
      <c r="U679" s="71"/>
      <c r="V679" s="71"/>
      <c r="W679" s="71"/>
      <c r="X679" s="71"/>
      <c r="Y679" s="71"/>
      <c r="Z679" s="71"/>
      <c r="AA679" s="71"/>
      <c r="AB679" s="71"/>
      <c r="AC679" s="71"/>
      <c r="AD679" s="71"/>
      <c r="AE679" s="71"/>
      <c r="AF679" s="71"/>
      <c r="AG679" s="71"/>
      <c r="AH679" s="71"/>
      <c r="AI679" s="71"/>
      <c r="AJ679" s="71"/>
      <c r="AK679" s="71"/>
      <c r="AL679" s="71"/>
    </row>
    <row r="680" spans="1:38" s="66" customFormat="1" ht="12" customHeight="1" x14ac:dyDescent="0.3">
      <c r="A680" s="71"/>
      <c r="B680" s="71"/>
      <c r="C680" s="160" t="s">
        <v>720</v>
      </c>
      <c r="D680" s="92"/>
      <c r="E680" s="92"/>
      <c r="F680" s="167"/>
      <c r="G680" s="167"/>
      <c r="H680" s="64"/>
      <c r="I680" s="165"/>
      <c r="J680" s="64"/>
      <c r="K680" s="164"/>
      <c r="L680" s="164"/>
      <c r="M680" s="71"/>
      <c r="N680" s="71"/>
      <c r="O680" s="71"/>
      <c r="P680" s="71"/>
      <c r="Q680" s="71"/>
      <c r="R680" s="71"/>
      <c r="S680" s="71"/>
      <c r="T680" s="71"/>
      <c r="U680" s="71"/>
      <c r="V680" s="71"/>
      <c r="W680" s="71"/>
      <c r="X680" s="71"/>
      <c r="Y680" s="71"/>
      <c r="Z680" s="71"/>
      <c r="AA680" s="71"/>
      <c r="AB680" s="71"/>
      <c r="AC680" s="71"/>
      <c r="AD680" s="71"/>
      <c r="AE680" s="71"/>
      <c r="AF680" s="71"/>
      <c r="AG680" s="71"/>
      <c r="AH680" s="71"/>
      <c r="AI680" s="71"/>
      <c r="AJ680" s="71"/>
      <c r="AK680" s="71"/>
      <c r="AL680" s="71"/>
    </row>
    <row r="681" spans="1:38" s="66" customFormat="1" ht="12" customHeight="1" x14ac:dyDescent="0.3">
      <c r="A681" s="71"/>
      <c r="B681" s="71"/>
      <c r="C681" s="160" t="s">
        <v>721</v>
      </c>
      <c r="D681" s="92"/>
      <c r="E681" s="92"/>
      <c r="F681" s="167"/>
      <c r="G681" s="167"/>
      <c r="H681" s="64"/>
      <c r="I681" s="165"/>
      <c r="J681" s="64"/>
      <c r="K681" s="164"/>
      <c r="L681" s="164"/>
      <c r="M681" s="71"/>
      <c r="N681" s="71"/>
      <c r="O681" s="71"/>
      <c r="P681" s="71"/>
      <c r="Q681" s="71"/>
      <c r="R681" s="71"/>
      <c r="S681" s="71"/>
      <c r="T681" s="71"/>
      <c r="U681" s="71"/>
      <c r="V681" s="71"/>
      <c r="W681" s="71"/>
      <c r="X681" s="71"/>
      <c r="Y681" s="71"/>
      <c r="Z681" s="71"/>
      <c r="AA681" s="71"/>
      <c r="AB681" s="71"/>
      <c r="AC681" s="71"/>
      <c r="AD681" s="71"/>
      <c r="AE681" s="71"/>
      <c r="AF681" s="71"/>
      <c r="AG681" s="71"/>
      <c r="AH681" s="71"/>
      <c r="AI681" s="71"/>
      <c r="AJ681" s="71"/>
      <c r="AK681" s="71"/>
      <c r="AL681" s="71"/>
    </row>
    <row r="682" spans="1:38" s="66" customFormat="1" ht="12" customHeight="1" x14ac:dyDescent="0.3">
      <c r="A682" s="71"/>
      <c r="B682" s="71"/>
      <c r="C682" s="160" t="s">
        <v>722</v>
      </c>
      <c r="D682" s="92"/>
      <c r="E682" s="92"/>
      <c r="F682" s="167"/>
      <c r="G682" s="167"/>
      <c r="H682" s="64"/>
      <c r="I682" s="165"/>
      <c r="J682" s="64"/>
      <c r="K682" s="164"/>
      <c r="L682" s="164"/>
      <c r="M682" s="71"/>
      <c r="N682" s="71"/>
      <c r="O682" s="71"/>
      <c r="P682" s="71"/>
      <c r="Q682" s="71"/>
      <c r="R682" s="71"/>
      <c r="S682" s="71"/>
      <c r="T682" s="71"/>
      <c r="U682" s="71"/>
      <c r="V682" s="71"/>
      <c r="W682" s="71"/>
      <c r="X682" s="71"/>
      <c r="Y682" s="71"/>
      <c r="Z682" s="71"/>
      <c r="AA682" s="71"/>
      <c r="AB682" s="71"/>
      <c r="AC682" s="71"/>
      <c r="AD682" s="71"/>
      <c r="AE682" s="71"/>
      <c r="AF682" s="71"/>
      <c r="AG682" s="71"/>
      <c r="AH682" s="71"/>
      <c r="AI682" s="71"/>
      <c r="AJ682" s="71"/>
      <c r="AK682" s="71"/>
      <c r="AL682" s="71"/>
    </row>
    <row r="683" spans="1:38" s="66" customFormat="1" ht="12" customHeight="1" x14ac:dyDescent="0.3">
      <c r="A683" s="71"/>
      <c r="B683" s="71"/>
      <c r="C683" s="160" t="s">
        <v>723</v>
      </c>
      <c r="D683" s="92"/>
      <c r="E683" s="92"/>
      <c r="F683" s="167"/>
      <c r="G683" s="167"/>
      <c r="H683" s="64"/>
      <c r="I683" s="165"/>
      <c r="J683" s="64"/>
      <c r="K683" s="164"/>
      <c r="L683" s="164"/>
      <c r="M683" s="71"/>
      <c r="N683" s="71"/>
      <c r="O683" s="71"/>
      <c r="P683" s="71"/>
      <c r="Q683" s="71"/>
      <c r="R683" s="71"/>
      <c r="S683" s="71"/>
      <c r="T683" s="71"/>
      <c r="U683" s="71"/>
      <c r="V683" s="71"/>
      <c r="W683" s="71"/>
      <c r="X683" s="71"/>
      <c r="Y683" s="71"/>
      <c r="Z683" s="71"/>
      <c r="AA683" s="71"/>
      <c r="AB683" s="71"/>
      <c r="AC683" s="71"/>
      <c r="AD683" s="71"/>
      <c r="AE683" s="71"/>
      <c r="AF683" s="71"/>
      <c r="AG683" s="71"/>
      <c r="AH683" s="71"/>
      <c r="AI683" s="71"/>
      <c r="AJ683" s="71"/>
      <c r="AK683" s="71"/>
      <c r="AL683" s="71"/>
    </row>
    <row r="684" spans="1:38" s="66" customFormat="1" ht="12" customHeight="1" x14ac:dyDescent="0.3">
      <c r="A684" s="71"/>
      <c r="B684" s="71"/>
      <c r="C684" s="160" t="s">
        <v>724</v>
      </c>
      <c r="D684" s="92"/>
      <c r="E684" s="92"/>
      <c r="F684" s="167"/>
      <c r="G684" s="167"/>
      <c r="H684" s="64"/>
      <c r="I684" s="165"/>
      <c r="J684" s="64"/>
      <c r="K684" s="164"/>
      <c r="L684" s="164"/>
      <c r="M684" s="71"/>
      <c r="N684" s="71"/>
      <c r="O684" s="71"/>
      <c r="P684" s="71"/>
      <c r="Q684" s="71"/>
      <c r="R684" s="71"/>
      <c r="S684" s="71"/>
      <c r="T684" s="71"/>
      <c r="U684" s="71"/>
      <c r="V684" s="71"/>
      <c r="W684" s="71"/>
      <c r="X684" s="71"/>
      <c r="Y684" s="71"/>
      <c r="Z684" s="71"/>
      <c r="AA684" s="71"/>
      <c r="AB684" s="71"/>
      <c r="AC684" s="71"/>
      <c r="AD684" s="71"/>
      <c r="AE684" s="71"/>
      <c r="AF684" s="71"/>
      <c r="AG684" s="71"/>
      <c r="AH684" s="71"/>
      <c r="AI684" s="71"/>
      <c r="AJ684" s="71"/>
      <c r="AK684" s="71"/>
      <c r="AL684" s="71"/>
    </row>
    <row r="685" spans="1:38" s="66" customFormat="1" ht="12" customHeight="1" x14ac:dyDescent="0.3">
      <c r="A685" s="71"/>
      <c r="B685" s="71"/>
      <c r="C685" s="160" t="s">
        <v>725</v>
      </c>
      <c r="D685" s="92"/>
      <c r="E685" s="92"/>
      <c r="F685" s="167"/>
      <c r="G685" s="167"/>
      <c r="H685" s="64"/>
      <c r="I685" s="165"/>
      <c r="J685" s="64"/>
      <c r="K685" s="164"/>
      <c r="L685" s="164"/>
      <c r="M685" s="71"/>
      <c r="N685" s="71"/>
      <c r="O685" s="71"/>
      <c r="P685" s="71"/>
      <c r="Q685" s="71"/>
      <c r="R685" s="71"/>
      <c r="S685" s="71"/>
      <c r="T685" s="71"/>
      <c r="U685" s="71"/>
      <c r="V685" s="71"/>
      <c r="W685" s="71"/>
      <c r="X685" s="71"/>
      <c r="Y685" s="71"/>
      <c r="Z685" s="71"/>
      <c r="AA685" s="71"/>
      <c r="AB685" s="71"/>
      <c r="AC685" s="71"/>
      <c r="AD685" s="71"/>
      <c r="AE685" s="71"/>
      <c r="AF685" s="71"/>
      <c r="AG685" s="71"/>
      <c r="AH685" s="71"/>
      <c r="AI685" s="71"/>
      <c r="AJ685" s="71"/>
      <c r="AK685" s="71"/>
      <c r="AL685" s="71"/>
    </row>
    <row r="686" spans="1:38" s="66" customFormat="1" ht="12" customHeight="1" x14ac:dyDescent="0.3">
      <c r="A686" s="71"/>
      <c r="B686" s="71"/>
      <c r="C686" s="160" t="s">
        <v>726</v>
      </c>
      <c r="D686" s="92"/>
      <c r="E686" s="92"/>
      <c r="F686" s="167"/>
      <c r="G686" s="167"/>
      <c r="H686" s="64"/>
      <c r="I686" s="165"/>
      <c r="J686" s="64"/>
      <c r="K686" s="164"/>
      <c r="L686" s="164"/>
      <c r="M686" s="71"/>
      <c r="N686" s="71"/>
      <c r="O686" s="71"/>
      <c r="P686" s="71"/>
      <c r="Q686" s="71"/>
      <c r="R686" s="71"/>
      <c r="S686" s="71"/>
      <c r="T686" s="71"/>
      <c r="U686" s="71"/>
      <c r="V686" s="71"/>
      <c r="W686" s="71"/>
      <c r="X686" s="71"/>
      <c r="Y686" s="71"/>
      <c r="Z686" s="71"/>
      <c r="AA686" s="71"/>
      <c r="AB686" s="71"/>
      <c r="AC686" s="71"/>
      <c r="AD686" s="71"/>
      <c r="AE686" s="71"/>
      <c r="AF686" s="71"/>
      <c r="AG686" s="71"/>
      <c r="AH686" s="71"/>
      <c r="AI686" s="71"/>
      <c r="AJ686" s="71"/>
      <c r="AK686" s="71"/>
      <c r="AL686" s="71"/>
    </row>
    <row r="687" spans="1:38" s="66" customFormat="1" ht="12" customHeight="1" x14ac:dyDescent="0.3">
      <c r="A687" s="71"/>
      <c r="B687" s="71"/>
      <c r="C687" s="160" t="s">
        <v>727</v>
      </c>
      <c r="D687" s="92"/>
      <c r="E687" s="92"/>
      <c r="F687" s="167"/>
      <c r="G687" s="167"/>
      <c r="H687" s="64"/>
      <c r="I687" s="165"/>
      <c r="J687" s="64"/>
      <c r="K687" s="164"/>
      <c r="L687" s="164"/>
      <c r="M687" s="71"/>
      <c r="N687" s="71"/>
      <c r="O687" s="71"/>
      <c r="P687" s="71"/>
      <c r="Q687" s="71"/>
      <c r="R687" s="71"/>
      <c r="S687" s="71"/>
      <c r="T687" s="71"/>
      <c r="U687" s="71"/>
      <c r="V687" s="71"/>
      <c r="W687" s="71"/>
      <c r="X687" s="71"/>
      <c r="Y687" s="71"/>
      <c r="Z687" s="71"/>
      <c r="AA687" s="71"/>
      <c r="AB687" s="71"/>
      <c r="AC687" s="71"/>
      <c r="AD687" s="71"/>
      <c r="AE687" s="71"/>
      <c r="AF687" s="71"/>
      <c r="AG687" s="71"/>
      <c r="AH687" s="71"/>
      <c r="AI687" s="71"/>
      <c r="AJ687" s="71"/>
      <c r="AK687" s="71"/>
      <c r="AL687" s="71"/>
    </row>
    <row r="688" spans="1:38" s="66" customFormat="1" ht="12" customHeight="1" x14ac:dyDescent="0.3">
      <c r="A688" s="71"/>
      <c r="B688" s="71"/>
      <c r="C688" s="160" t="s">
        <v>728</v>
      </c>
      <c r="D688" s="92"/>
      <c r="E688" s="92"/>
      <c r="F688" s="167"/>
      <c r="G688" s="167"/>
      <c r="H688" s="64"/>
      <c r="I688" s="165"/>
      <c r="J688" s="64"/>
      <c r="K688" s="164"/>
      <c r="L688" s="164"/>
      <c r="M688" s="71"/>
      <c r="N688" s="71"/>
      <c r="O688" s="71"/>
      <c r="P688" s="71"/>
      <c r="Q688" s="71"/>
      <c r="R688" s="71"/>
      <c r="S688" s="71"/>
      <c r="T688" s="71"/>
      <c r="U688" s="71"/>
      <c r="V688" s="71"/>
      <c r="W688" s="71"/>
      <c r="X688" s="71"/>
      <c r="Y688" s="71"/>
      <c r="Z688" s="71"/>
      <c r="AA688" s="71"/>
      <c r="AB688" s="71"/>
      <c r="AC688" s="71"/>
      <c r="AD688" s="71"/>
      <c r="AE688" s="71"/>
      <c r="AF688" s="71"/>
      <c r="AG688" s="71"/>
      <c r="AH688" s="71"/>
      <c r="AI688" s="71"/>
      <c r="AJ688" s="71"/>
      <c r="AK688" s="71"/>
      <c r="AL688" s="71"/>
    </row>
    <row r="689" spans="1:38" s="66" customFormat="1" ht="12" customHeight="1" x14ac:dyDescent="0.3">
      <c r="A689" s="71"/>
      <c r="B689" s="71"/>
      <c r="C689" s="160" t="s">
        <v>729</v>
      </c>
      <c r="D689" s="92"/>
      <c r="E689" s="92"/>
      <c r="F689" s="167"/>
      <c r="G689" s="167"/>
      <c r="H689" s="64"/>
      <c r="I689" s="165"/>
      <c r="J689" s="64"/>
      <c r="K689" s="164"/>
      <c r="L689" s="164"/>
      <c r="M689" s="71"/>
      <c r="N689" s="71"/>
      <c r="O689" s="71"/>
      <c r="P689" s="71"/>
      <c r="Q689" s="71"/>
      <c r="R689" s="71"/>
      <c r="S689" s="71"/>
      <c r="T689" s="71"/>
      <c r="U689" s="71"/>
      <c r="V689" s="71"/>
      <c r="W689" s="71"/>
      <c r="X689" s="71"/>
      <c r="Y689" s="71"/>
      <c r="Z689" s="71"/>
      <c r="AA689" s="71"/>
      <c r="AB689" s="71"/>
      <c r="AC689" s="71"/>
      <c r="AD689" s="71"/>
      <c r="AE689" s="71"/>
      <c r="AF689" s="71"/>
      <c r="AG689" s="71"/>
      <c r="AH689" s="71"/>
      <c r="AI689" s="71"/>
      <c r="AJ689" s="71"/>
      <c r="AK689" s="71"/>
      <c r="AL689" s="71"/>
    </row>
    <row r="690" spans="1:38" s="66" customFormat="1" ht="12" customHeight="1" x14ac:dyDescent="0.3">
      <c r="A690" s="71"/>
      <c r="B690" s="71"/>
      <c r="C690" s="160" t="s">
        <v>730</v>
      </c>
      <c r="D690" s="92"/>
      <c r="E690" s="92"/>
      <c r="F690" s="167"/>
      <c r="G690" s="167"/>
      <c r="H690" s="64"/>
      <c r="I690" s="165"/>
      <c r="J690" s="64"/>
      <c r="K690" s="164"/>
      <c r="L690" s="164"/>
      <c r="M690" s="71"/>
      <c r="N690" s="71"/>
      <c r="O690" s="71"/>
      <c r="P690" s="71"/>
      <c r="Q690" s="71"/>
      <c r="R690" s="71"/>
      <c r="S690" s="71"/>
      <c r="T690" s="71"/>
      <c r="U690" s="71"/>
      <c r="V690" s="71"/>
      <c r="W690" s="71"/>
      <c r="X690" s="71"/>
      <c r="Y690" s="71"/>
      <c r="Z690" s="71"/>
      <c r="AA690" s="71"/>
      <c r="AB690" s="71"/>
      <c r="AC690" s="71"/>
      <c r="AD690" s="71"/>
      <c r="AE690" s="71"/>
      <c r="AF690" s="71"/>
      <c r="AG690" s="71"/>
      <c r="AH690" s="71"/>
      <c r="AI690" s="71"/>
      <c r="AJ690" s="71"/>
      <c r="AK690" s="71"/>
      <c r="AL690" s="71"/>
    </row>
    <row r="691" spans="1:38" s="66" customFormat="1" ht="12" customHeight="1" x14ac:dyDescent="0.3">
      <c r="A691" s="71"/>
      <c r="B691" s="71"/>
      <c r="C691" s="160" t="s">
        <v>731</v>
      </c>
      <c r="D691" s="92"/>
      <c r="E691" s="92"/>
      <c r="F691" s="167"/>
      <c r="G691" s="167"/>
      <c r="H691" s="64"/>
      <c r="I691" s="165"/>
      <c r="J691" s="64"/>
      <c r="K691" s="164"/>
      <c r="L691" s="164"/>
      <c r="M691" s="71"/>
      <c r="N691" s="71"/>
      <c r="O691" s="71"/>
      <c r="P691" s="71"/>
      <c r="Q691" s="71"/>
      <c r="R691" s="71"/>
      <c r="S691" s="71"/>
      <c r="T691" s="71"/>
      <c r="U691" s="71"/>
      <c r="V691" s="71"/>
      <c r="W691" s="71"/>
      <c r="X691" s="71"/>
      <c r="Y691" s="71"/>
      <c r="Z691" s="71"/>
      <c r="AA691" s="71"/>
      <c r="AB691" s="71"/>
      <c r="AC691" s="71"/>
      <c r="AD691" s="71"/>
      <c r="AE691" s="71"/>
      <c r="AF691" s="71"/>
      <c r="AG691" s="71"/>
      <c r="AH691" s="71"/>
      <c r="AI691" s="71"/>
      <c r="AJ691" s="71"/>
      <c r="AK691" s="71"/>
      <c r="AL691" s="71"/>
    </row>
    <row r="692" spans="1:38" s="66" customFormat="1" ht="12" customHeight="1" x14ac:dyDescent="0.3">
      <c r="A692" s="71"/>
      <c r="B692" s="71"/>
      <c r="C692" s="160" t="s">
        <v>11</v>
      </c>
      <c r="D692" s="92"/>
      <c r="E692" s="92"/>
      <c r="F692" s="167"/>
      <c r="G692" s="167"/>
      <c r="H692" s="64"/>
      <c r="I692" s="165"/>
      <c r="J692" s="64"/>
      <c r="K692" s="164"/>
      <c r="L692" s="164"/>
      <c r="M692" s="71"/>
      <c r="N692" s="71"/>
      <c r="O692" s="71"/>
      <c r="P692" s="71"/>
      <c r="Q692" s="71"/>
      <c r="R692" s="71"/>
      <c r="S692" s="71"/>
      <c r="T692" s="71"/>
      <c r="U692" s="71"/>
      <c r="V692" s="71"/>
      <c r="W692" s="71"/>
      <c r="X692" s="71"/>
      <c r="Y692" s="71"/>
      <c r="Z692" s="71"/>
      <c r="AA692" s="71"/>
      <c r="AB692" s="71"/>
      <c r="AC692" s="71"/>
      <c r="AD692" s="71"/>
      <c r="AE692" s="71"/>
      <c r="AF692" s="71"/>
      <c r="AG692" s="71"/>
      <c r="AH692" s="71"/>
      <c r="AI692" s="71"/>
      <c r="AJ692" s="71"/>
      <c r="AK692" s="71"/>
      <c r="AL692" s="71"/>
    </row>
    <row r="693" spans="1:38" s="66" customFormat="1" ht="12" customHeight="1" x14ac:dyDescent="0.3">
      <c r="A693" s="71"/>
      <c r="B693" s="71"/>
      <c r="C693" s="160" t="s">
        <v>11</v>
      </c>
      <c r="D693" s="92"/>
      <c r="E693" s="92"/>
      <c r="F693" s="167"/>
      <c r="G693" s="167"/>
      <c r="H693" s="64"/>
      <c r="I693" s="165"/>
      <c r="J693" s="64"/>
      <c r="K693" s="164"/>
      <c r="L693" s="164"/>
      <c r="M693" s="71"/>
      <c r="N693" s="71"/>
      <c r="O693" s="71"/>
      <c r="P693" s="71"/>
      <c r="Q693" s="71"/>
      <c r="R693" s="71"/>
      <c r="S693" s="71"/>
      <c r="T693" s="71"/>
      <c r="U693" s="71"/>
      <c r="V693" s="71"/>
      <c r="W693" s="71"/>
      <c r="X693" s="71"/>
      <c r="Y693" s="71"/>
      <c r="Z693" s="71"/>
      <c r="AA693" s="71"/>
      <c r="AB693" s="71"/>
      <c r="AC693" s="71"/>
      <c r="AD693" s="71"/>
      <c r="AE693" s="71"/>
      <c r="AF693" s="71"/>
      <c r="AG693" s="71"/>
      <c r="AH693" s="71"/>
      <c r="AI693" s="71"/>
      <c r="AJ693" s="71"/>
      <c r="AK693" s="71"/>
      <c r="AL693" s="71"/>
    </row>
    <row r="694" spans="1:38" s="66" customFormat="1" ht="12" customHeight="1" x14ac:dyDescent="0.3">
      <c r="A694" s="71"/>
      <c r="B694" s="71"/>
      <c r="C694" s="160" t="s">
        <v>11</v>
      </c>
      <c r="D694" s="92"/>
      <c r="E694" s="92"/>
      <c r="F694" s="167"/>
      <c r="G694" s="167"/>
      <c r="H694" s="64"/>
      <c r="I694" s="165"/>
      <c r="J694" s="64"/>
      <c r="K694" s="164"/>
      <c r="L694" s="164"/>
      <c r="M694" s="71"/>
      <c r="N694" s="71"/>
      <c r="O694" s="71"/>
      <c r="P694" s="71"/>
      <c r="Q694" s="71"/>
      <c r="R694" s="71"/>
      <c r="S694" s="71"/>
      <c r="T694" s="71"/>
      <c r="U694" s="71"/>
      <c r="V694" s="71"/>
      <c r="W694" s="71"/>
      <c r="X694" s="71"/>
      <c r="Y694" s="71"/>
      <c r="Z694" s="71"/>
      <c r="AA694" s="71"/>
      <c r="AB694" s="71"/>
      <c r="AC694" s="71"/>
      <c r="AD694" s="71"/>
      <c r="AE694" s="71"/>
      <c r="AF694" s="71"/>
      <c r="AG694" s="71"/>
      <c r="AH694" s="71"/>
      <c r="AI694" s="71"/>
      <c r="AJ694" s="71"/>
      <c r="AK694" s="71"/>
      <c r="AL694" s="71"/>
    </row>
    <row r="695" spans="1:38" s="66" customFormat="1" ht="12" customHeight="1" x14ac:dyDescent="0.3">
      <c r="A695" s="71"/>
      <c r="B695" s="71"/>
      <c r="C695" s="160" t="s">
        <v>11</v>
      </c>
      <c r="D695" s="92"/>
      <c r="E695" s="92"/>
      <c r="F695" s="167"/>
      <c r="G695" s="167"/>
      <c r="H695" s="64"/>
      <c r="I695" s="165"/>
      <c r="J695" s="64"/>
      <c r="K695" s="164"/>
      <c r="L695" s="164"/>
      <c r="M695" s="71"/>
      <c r="N695" s="71"/>
      <c r="O695" s="71"/>
      <c r="P695" s="71"/>
      <c r="Q695" s="71"/>
      <c r="R695" s="71"/>
      <c r="S695" s="71"/>
      <c r="T695" s="71"/>
      <c r="U695" s="71"/>
      <c r="V695" s="71"/>
      <c r="W695" s="71"/>
      <c r="X695" s="71"/>
      <c r="Y695" s="71"/>
      <c r="Z695" s="71"/>
      <c r="AA695" s="71"/>
      <c r="AB695" s="71"/>
      <c r="AC695" s="71"/>
      <c r="AD695" s="71"/>
      <c r="AE695" s="71"/>
      <c r="AF695" s="71"/>
      <c r="AG695" s="71"/>
      <c r="AH695" s="71"/>
      <c r="AI695" s="71"/>
      <c r="AJ695" s="71"/>
      <c r="AK695" s="71"/>
      <c r="AL695" s="71"/>
    </row>
    <row r="696" spans="1:38" s="66" customFormat="1" ht="12" customHeight="1" x14ac:dyDescent="0.3">
      <c r="A696" s="71"/>
      <c r="B696" s="71"/>
      <c r="C696" s="160" t="s">
        <v>11</v>
      </c>
      <c r="D696" s="92"/>
      <c r="E696" s="92"/>
      <c r="F696" s="167"/>
      <c r="G696" s="167"/>
      <c r="H696" s="64"/>
      <c r="I696" s="165"/>
      <c r="J696" s="64"/>
      <c r="K696" s="164"/>
      <c r="L696" s="164"/>
      <c r="M696" s="71"/>
      <c r="N696" s="71"/>
      <c r="O696" s="71"/>
      <c r="P696" s="71"/>
      <c r="Q696" s="71"/>
      <c r="R696" s="71"/>
      <c r="S696" s="71"/>
      <c r="T696" s="71"/>
      <c r="U696" s="71"/>
      <c r="V696" s="71"/>
      <c r="W696" s="71"/>
      <c r="X696" s="71"/>
      <c r="Y696" s="71"/>
      <c r="Z696" s="71"/>
      <c r="AA696" s="71"/>
      <c r="AB696" s="71"/>
      <c r="AC696" s="71"/>
      <c r="AD696" s="71"/>
      <c r="AE696" s="71"/>
      <c r="AF696" s="71"/>
      <c r="AG696" s="71"/>
      <c r="AH696" s="71"/>
      <c r="AI696" s="71"/>
      <c r="AJ696" s="71"/>
      <c r="AK696" s="71"/>
      <c r="AL696" s="71"/>
    </row>
    <row r="697" spans="1:38" s="66" customFormat="1" ht="12" customHeight="1" x14ac:dyDescent="0.3">
      <c r="A697" s="71"/>
      <c r="B697" s="71"/>
      <c r="C697" s="160" t="s">
        <v>11</v>
      </c>
      <c r="D697" s="92"/>
      <c r="E697" s="92"/>
      <c r="F697" s="167"/>
      <c r="G697" s="167"/>
      <c r="H697" s="64"/>
      <c r="I697" s="165"/>
      <c r="J697" s="64"/>
      <c r="K697" s="164"/>
      <c r="L697" s="164"/>
      <c r="M697" s="71"/>
      <c r="N697" s="71"/>
      <c r="O697" s="71"/>
      <c r="P697" s="71"/>
      <c r="Q697" s="71"/>
      <c r="R697" s="71"/>
      <c r="S697" s="71"/>
      <c r="T697" s="71"/>
      <c r="U697" s="71"/>
      <c r="V697" s="71"/>
      <c r="W697" s="71"/>
      <c r="X697" s="71"/>
      <c r="Y697" s="71"/>
      <c r="Z697" s="71"/>
      <c r="AA697" s="71"/>
      <c r="AB697" s="71"/>
      <c r="AC697" s="71"/>
      <c r="AD697" s="71"/>
      <c r="AE697" s="71"/>
      <c r="AF697" s="71"/>
      <c r="AG697" s="71"/>
      <c r="AH697" s="71"/>
      <c r="AI697" s="71"/>
      <c r="AJ697" s="71"/>
      <c r="AK697" s="71"/>
      <c r="AL697" s="71"/>
    </row>
    <row r="698" spans="1:38" s="66" customFormat="1" ht="12" customHeight="1" x14ac:dyDescent="0.3">
      <c r="A698" s="71"/>
      <c r="B698" s="71"/>
      <c r="C698" s="160" t="s">
        <v>11</v>
      </c>
      <c r="D698" s="92"/>
      <c r="E698" s="92"/>
      <c r="F698" s="167"/>
      <c r="G698" s="167"/>
      <c r="H698" s="64"/>
      <c r="I698" s="165"/>
      <c r="J698" s="64"/>
      <c r="K698" s="164"/>
      <c r="L698" s="164"/>
      <c r="M698" s="71"/>
      <c r="N698" s="71"/>
      <c r="O698" s="71"/>
      <c r="P698" s="71"/>
      <c r="Q698" s="71"/>
      <c r="R698" s="71"/>
      <c r="S698" s="71"/>
      <c r="T698" s="71"/>
      <c r="U698" s="71"/>
      <c r="V698" s="71"/>
      <c r="W698" s="71"/>
      <c r="X698" s="71"/>
      <c r="Y698" s="71"/>
      <c r="Z698" s="71"/>
      <c r="AA698" s="71"/>
      <c r="AB698" s="71"/>
      <c r="AC698" s="71"/>
      <c r="AD698" s="71"/>
      <c r="AE698" s="71"/>
      <c r="AF698" s="71"/>
      <c r="AG698" s="71"/>
      <c r="AH698" s="71"/>
      <c r="AI698" s="71"/>
      <c r="AJ698" s="71"/>
      <c r="AK698" s="71"/>
      <c r="AL698" s="71"/>
    </row>
    <row r="699" spans="1:38" s="66" customFormat="1" ht="12" customHeight="1" x14ac:dyDescent="0.3">
      <c r="A699" s="71"/>
      <c r="B699" s="71"/>
      <c r="C699" s="160" t="s">
        <v>11</v>
      </c>
      <c r="D699" s="92"/>
      <c r="E699" s="92"/>
      <c r="F699" s="167"/>
      <c r="G699" s="167"/>
      <c r="H699" s="64"/>
      <c r="I699" s="165"/>
      <c r="J699" s="64"/>
      <c r="K699" s="164"/>
      <c r="L699" s="164"/>
      <c r="M699" s="71"/>
      <c r="N699" s="71"/>
      <c r="O699" s="71"/>
      <c r="P699" s="71"/>
      <c r="Q699" s="71"/>
      <c r="R699" s="71"/>
      <c r="S699" s="71"/>
      <c r="T699" s="71"/>
      <c r="U699" s="71"/>
      <c r="V699" s="71"/>
      <c r="W699" s="71"/>
      <c r="X699" s="71"/>
      <c r="Y699" s="71"/>
      <c r="Z699" s="71"/>
      <c r="AA699" s="71"/>
      <c r="AB699" s="71"/>
      <c r="AC699" s="71"/>
      <c r="AD699" s="71"/>
      <c r="AE699" s="71"/>
      <c r="AF699" s="71"/>
      <c r="AG699" s="71"/>
      <c r="AH699" s="71"/>
      <c r="AI699" s="71"/>
      <c r="AJ699" s="71"/>
      <c r="AK699" s="71"/>
      <c r="AL699" s="71"/>
    </row>
    <row r="700" spans="1:38" s="66" customFormat="1" ht="12" customHeight="1" x14ac:dyDescent="0.3">
      <c r="A700" s="71"/>
      <c r="B700" s="71"/>
      <c r="C700" s="160" t="s">
        <v>11</v>
      </c>
      <c r="D700" s="92"/>
      <c r="E700" s="92"/>
      <c r="F700" s="167"/>
      <c r="G700" s="167"/>
      <c r="H700" s="64"/>
      <c r="I700" s="165"/>
      <c r="J700" s="64"/>
      <c r="K700" s="164"/>
      <c r="L700" s="164"/>
      <c r="M700" s="71"/>
      <c r="N700" s="71"/>
      <c r="O700" s="71"/>
      <c r="P700" s="71"/>
      <c r="Q700" s="71"/>
      <c r="R700" s="71"/>
      <c r="S700" s="71"/>
      <c r="T700" s="71"/>
      <c r="U700" s="71"/>
      <c r="V700" s="71"/>
      <c r="W700" s="71"/>
      <c r="X700" s="71"/>
      <c r="Y700" s="71"/>
      <c r="Z700" s="71"/>
      <c r="AA700" s="71"/>
      <c r="AB700" s="71"/>
      <c r="AC700" s="71"/>
      <c r="AD700" s="71"/>
      <c r="AE700" s="71"/>
      <c r="AF700" s="71"/>
      <c r="AG700" s="71"/>
      <c r="AH700" s="71"/>
      <c r="AI700" s="71"/>
      <c r="AJ700" s="71"/>
      <c r="AK700" s="71"/>
      <c r="AL700" s="71"/>
    </row>
    <row r="701" spans="1:38" s="66" customFormat="1" ht="12" customHeight="1" x14ac:dyDescent="0.3">
      <c r="A701" s="71"/>
      <c r="B701" s="71"/>
      <c r="C701" s="160" t="s">
        <v>11</v>
      </c>
      <c r="D701" s="92"/>
      <c r="E701" s="92"/>
      <c r="F701" s="167"/>
      <c r="G701" s="167"/>
      <c r="H701" s="64"/>
      <c r="I701" s="165"/>
      <c r="J701" s="64"/>
      <c r="K701" s="164"/>
      <c r="L701" s="164"/>
      <c r="M701" s="71"/>
      <c r="N701" s="71"/>
      <c r="O701" s="71"/>
      <c r="P701" s="71"/>
      <c r="Q701" s="71"/>
      <c r="R701" s="71"/>
      <c r="S701" s="71"/>
      <c r="T701" s="71"/>
      <c r="U701" s="71"/>
      <c r="V701" s="71"/>
      <c r="W701" s="71"/>
      <c r="X701" s="71"/>
      <c r="Y701" s="71"/>
      <c r="Z701" s="71"/>
      <c r="AA701" s="71"/>
      <c r="AB701" s="71"/>
      <c r="AC701" s="71"/>
      <c r="AD701" s="71"/>
      <c r="AE701" s="71"/>
      <c r="AF701" s="71"/>
      <c r="AG701" s="71"/>
      <c r="AH701" s="71"/>
      <c r="AI701" s="71"/>
      <c r="AJ701" s="71"/>
      <c r="AK701" s="71"/>
      <c r="AL701" s="71"/>
    </row>
    <row r="702" spans="1:38" s="66" customFormat="1" ht="12" customHeight="1" x14ac:dyDescent="0.3">
      <c r="A702" s="71"/>
      <c r="B702" s="71"/>
      <c r="C702" s="160" t="s">
        <v>11</v>
      </c>
      <c r="D702" s="92"/>
      <c r="E702" s="92"/>
      <c r="F702" s="167"/>
      <c r="G702" s="167"/>
      <c r="H702" s="64"/>
      <c r="I702" s="165"/>
      <c r="J702" s="64"/>
      <c r="K702" s="164"/>
      <c r="L702" s="164"/>
      <c r="M702" s="71"/>
      <c r="N702" s="71"/>
      <c r="O702" s="71"/>
      <c r="P702" s="71"/>
      <c r="Q702" s="71"/>
      <c r="R702" s="71"/>
      <c r="S702" s="71"/>
      <c r="T702" s="71"/>
      <c r="U702" s="71"/>
      <c r="V702" s="71"/>
      <c r="W702" s="71"/>
      <c r="X702" s="71"/>
      <c r="Y702" s="71"/>
      <c r="Z702" s="71"/>
      <c r="AA702" s="71"/>
      <c r="AB702" s="71"/>
      <c r="AC702" s="71"/>
      <c r="AD702" s="71"/>
      <c r="AE702" s="71"/>
      <c r="AF702" s="71"/>
      <c r="AG702" s="71"/>
      <c r="AH702" s="71"/>
      <c r="AI702" s="71"/>
      <c r="AJ702" s="71"/>
      <c r="AK702" s="71"/>
      <c r="AL702" s="71"/>
    </row>
    <row r="703" spans="1:38" s="66" customFormat="1" ht="12" customHeight="1" x14ac:dyDescent="0.3">
      <c r="A703" s="71"/>
      <c r="B703" s="71"/>
      <c r="C703" s="160" t="s">
        <v>11</v>
      </c>
      <c r="D703" s="92"/>
      <c r="E703" s="92"/>
      <c r="F703" s="167"/>
      <c r="G703" s="167"/>
      <c r="H703" s="64"/>
      <c r="I703" s="165"/>
      <c r="J703" s="64"/>
      <c r="K703" s="164"/>
      <c r="L703" s="164"/>
      <c r="M703" s="71"/>
      <c r="N703" s="71"/>
      <c r="O703" s="71"/>
      <c r="P703" s="71"/>
      <c r="Q703" s="71"/>
      <c r="R703" s="71"/>
      <c r="S703" s="71"/>
      <c r="T703" s="71"/>
      <c r="U703" s="71"/>
      <c r="V703" s="71"/>
      <c r="W703" s="71"/>
      <c r="X703" s="71"/>
      <c r="Y703" s="71"/>
      <c r="Z703" s="71"/>
      <c r="AA703" s="71"/>
      <c r="AB703" s="71"/>
      <c r="AC703" s="71"/>
      <c r="AD703" s="71"/>
      <c r="AE703" s="71"/>
      <c r="AF703" s="71"/>
      <c r="AG703" s="71"/>
      <c r="AH703" s="71"/>
      <c r="AI703" s="71"/>
      <c r="AJ703" s="71"/>
      <c r="AK703" s="71"/>
      <c r="AL703" s="71"/>
    </row>
    <row r="704" spans="1:38" s="66" customFormat="1" ht="12" customHeight="1" x14ac:dyDescent="0.3">
      <c r="A704" s="71"/>
      <c r="B704" s="71"/>
      <c r="C704" s="160" t="s">
        <v>11</v>
      </c>
      <c r="D704" s="92"/>
      <c r="E704" s="92"/>
      <c r="F704" s="167"/>
      <c r="G704" s="167"/>
      <c r="H704" s="64"/>
      <c r="I704" s="165"/>
      <c r="J704" s="64"/>
      <c r="K704" s="164"/>
      <c r="L704" s="164"/>
      <c r="M704" s="71"/>
      <c r="N704" s="71"/>
      <c r="O704" s="71"/>
      <c r="P704" s="71"/>
      <c r="Q704" s="71"/>
      <c r="R704" s="71"/>
      <c r="S704" s="71"/>
      <c r="T704" s="71"/>
      <c r="U704" s="71"/>
      <c r="V704" s="71"/>
      <c r="W704" s="71"/>
      <c r="X704" s="71"/>
      <c r="Y704" s="71"/>
      <c r="Z704" s="71"/>
      <c r="AA704" s="71"/>
      <c r="AB704" s="71"/>
      <c r="AC704" s="71"/>
      <c r="AD704" s="71"/>
      <c r="AE704" s="71"/>
      <c r="AF704" s="71"/>
      <c r="AG704" s="71"/>
      <c r="AH704" s="71"/>
      <c r="AI704" s="71"/>
      <c r="AJ704" s="71"/>
      <c r="AK704" s="71"/>
      <c r="AL704" s="71"/>
    </row>
    <row r="705" spans="1:38" s="66" customFormat="1" ht="12" customHeight="1" x14ac:dyDescent="0.3">
      <c r="A705" s="71"/>
      <c r="B705" s="71"/>
      <c r="C705" s="160" t="s">
        <v>11</v>
      </c>
      <c r="D705" s="92"/>
      <c r="E705" s="92"/>
      <c r="F705" s="167"/>
      <c r="G705" s="167"/>
      <c r="H705" s="64"/>
      <c r="I705" s="165"/>
      <c r="J705" s="64"/>
      <c r="K705" s="164"/>
      <c r="L705" s="164"/>
      <c r="M705" s="71"/>
      <c r="N705" s="71"/>
      <c r="O705" s="71"/>
      <c r="P705" s="71"/>
      <c r="Q705" s="71"/>
      <c r="R705" s="71"/>
      <c r="S705" s="71"/>
      <c r="T705" s="71"/>
      <c r="U705" s="71"/>
      <c r="V705" s="71"/>
      <c r="W705" s="71"/>
      <c r="X705" s="71"/>
      <c r="Y705" s="71"/>
      <c r="Z705" s="71"/>
      <c r="AA705" s="71"/>
      <c r="AB705" s="71"/>
      <c r="AC705" s="71"/>
      <c r="AD705" s="71"/>
      <c r="AE705" s="71"/>
      <c r="AF705" s="71"/>
      <c r="AG705" s="71"/>
      <c r="AH705" s="71"/>
      <c r="AI705" s="71"/>
      <c r="AJ705" s="71"/>
      <c r="AK705" s="71"/>
      <c r="AL705" s="71"/>
    </row>
    <row r="706" spans="1:38" s="66" customFormat="1" ht="12" customHeight="1" x14ac:dyDescent="0.3">
      <c r="A706" s="71"/>
      <c r="B706" s="71"/>
      <c r="C706" s="160" t="s">
        <v>11</v>
      </c>
      <c r="D706" s="92"/>
      <c r="E706" s="92"/>
      <c r="F706" s="167"/>
      <c r="G706" s="167"/>
      <c r="H706" s="64"/>
      <c r="I706" s="165"/>
      <c r="J706" s="64"/>
      <c r="K706" s="164"/>
      <c r="L706" s="164"/>
      <c r="M706" s="71"/>
      <c r="N706" s="71"/>
      <c r="O706" s="71"/>
      <c r="P706" s="71"/>
      <c r="Q706" s="71"/>
      <c r="R706" s="71"/>
      <c r="S706" s="71"/>
      <c r="T706" s="71"/>
      <c r="U706" s="71"/>
      <c r="V706" s="71"/>
      <c r="W706" s="71"/>
      <c r="X706" s="71"/>
      <c r="Y706" s="71"/>
      <c r="Z706" s="71"/>
      <c r="AA706" s="71"/>
      <c r="AB706" s="71"/>
      <c r="AC706" s="71"/>
      <c r="AD706" s="71"/>
      <c r="AE706" s="71"/>
      <c r="AF706" s="71"/>
      <c r="AG706" s="71"/>
      <c r="AH706" s="71"/>
      <c r="AI706" s="71"/>
      <c r="AJ706" s="71"/>
      <c r="AK706" s="71"/>
      <c r="AL706" s="71"/>
    </row>
    <row r="707" spans="1:38" s="66" customFormat="1" ht="12" customHeight="1" x14ac:dyDescent="0.3">
      <c r="A707" s="71"/>
      <c r="B707" s="71"/>
      <c r="C707" s="160" t="s">
        <v>11</v>
      </c>
      <c r="D707" s="92"/>
      <c r="E707" s="92"/>
      <c r="F707" s="167"/>
      <c r="G707" s="167"/>
      <c r="H707" s="64"/>
      <c r="I707" s="165"/>
      <c r="J707" s="64"/>
      <c r="K707" s="164"/>
      <c r="L707" s="164"/>
      <c r="M707" s="71"/>
      <c r="N707" s="71"/>
      <c r="O707" s="71"/>
      <c r="P707" s="71"/>
      <c r="Q707" s="71"/>
      <c r="R707" s="71"/>
      <c r="S707" s="71"/>
      <c r="T707" s="71"/>
      <c r="U707" s="71"/>
      <c r="V707" s="71"/>
      <c r="W707" s="71"/>
      <c r="X707" s="71"/>
      <c r="Y707" s="71"/>
      <c r="Z707" s="71"/>
      <c r="AA707" s="71"/>
      <c r="AB707" s="71"/>
      <c r="AC707" s="71"/>
      <c r="AD707" s="71"/>
      <c r="AE707" s="71"/>
      <c r="AF707" s="71"/>
      <c r="AG707" s="71"/>
      <c r="AH707" s="71"/>
      <c r="AI707" s="71"/>
      <c r="AJ707" s="71"/>
      <c r="AK707" s="71"/>
      <c r="AL707" s="71"/>
    </row>
    <row r="708" spans="1:38" s="66" customFormat="1" ht="12" customHeight="1" x14ac:dyDescent="0.3">
      <c r="A708" s="71"/>
      <c r="B708" s="71"/>
      <c r="C708" s="160" t="s">
        <v>11</v>
      </c>
      <c r="D708" s="92"/>
      <c r="E708" s="92"/>
      <c r="F708" s="167"/>
      <c r="G708" s="167"/>
      <c r="H708" s="64"/>
      <c r="I708" s="165"/>
      <c r="J708" s="64"/>
      <c r="K708" s="164"/>
      <c r="L708" s="164"/>
      <c r="M708" s="71"/>
      <c r="N708" s="71"/>
      <c r="O708" s="71"/>
      <c r="P708" s="71"/>
      <c r="Q708" s="71"/>
      <c r="R708" s="71"/>
      <c r="S708" s="71"/>
      <c r="T708" s="71"/>
      <c r="U708" s="71"/>
      <c r="V708" s="71"/>
      <c r="W708" s="71"/>
      <c r="X708" s="71"/>
      <c r="Y708" s="71"/>
      <c r="Z708" s="71"/>
      <c r="AA708" s="71"/>
      <c r="AB708" s="71"/>
      <c r="AC708" s="71"/>
      <c r="AD708" s="71"/>
      <c r="AE708" s="71"/>
      <c r="AF708" s="71"/>
      <c r="AG708" s="71"/>
      <c r="AH708" s="71"/>
      <c r="AI708" s="71"/>
      <c r="AJ708" s="71"/>
      <c r="AK708" s="71"/>
      <c r="AL708" s="71"/>
    </row>
    <row r="709" spans="1:38" s="66" customFormat="1" ht="12" customHeight="1" x14ac:dyDescent="0.3">
      <c r="A709" s="71"/>
      <c r="B709" s="71"/>
      <c r="C709" s="160" t="s">
        <v>11</v>
      </c>
      <c r="D709" s="92"/>
      <c r="E709" s="92"/>
      <c r="F709" s="167"/>
      <c r="G709" s="167"/>
      <c r="H709" s="64"/>
      <c r="I709" s="165"/>
      <c r="J709" s="64"/>
      <c r="K709" s="164"/>
      <c r="L709" s="164"/>
      <c r="M709" s="71"/>
      <c r="N709" s="71"/>
      <c r="O709" s="71"/>
      <c r="P709" s="71"/>
      <c r="Q709" s="71"/>
      <c r="R709" s="71"/>
      <c r="S709" s="71"/>
      <c r="T709" s="71"/>
      <c r="U709" s="71"/>
      <c r="V709" s="71"/>
      <c r="W709" s="71"/>
      <c r="X709" s="71"/>
      <c r="Y709" s="71"/>
      <c r="Z709" s="71"/>
      <c r="AA709" s="71"/>
      <c r="AB709" s="71"/>
      <c r="AC709" s="71"/>
      <c r="AD709" s="71"/>
      <c r="AE709" s="71"/>
      <c r="AF709" s="71"/>
      <c r="AG709" s="71"/>
      <c r="AH709" s="71"/>
      <c r="AI709" s="71"/>
      <c r="AJ709" s="71"/>
      <c r="AK709" s="71"/>
      <c r="AL709" s="71"/>
    </row>
    <row r="710" spans="1:38" s="66" customFormat="1" ht="12" customHeight="1" x14ac:dyDescent="0.3">
      <c r="A710" s="71"/>
      <c r="B710" s="71"/>
      <c r="C710" s="160" t="s">
        <v>11</v>
      </c>
      <c r="D710" s="92"/>
      <c r="E710" s="92"/>
      <c r="F710" s="167"/>
      <c r="G710" s="167"/>
      <c r="H710" s="64"/>
      <c r="I710" s="165"/>
      <c r="J710" s="64"/>
      <c r="K710" s="164"/>
      <c r="L710" s="164"/>
      <c r="M710" s="71"/>
      <c r="N710" s="71"/>
      <c r="O710" s="71"/>
      <c r="P710" s="71"/>
      <c r="Q710" s="71"/>
      <c r="R710" s="71"/>
      <c r="S710" s="71"/>
      <c r="T710" s="71"/>
      <c r="U710" s="71"/>
      <c r="V710" s="71"/>
      <c r="W710" s="71"/>
      <c r="X710" s="71"/>
      <c r="Y710" s="71"/>
      <c r="Z710" s="71"/>
      <c r="AA710" s="71"/>
      <c r="AB710" s="71"/>
      <c r="AC710" s="71"/>
      <c r="AD710" s="71"/>
      <c r="AE710" s="71"/>
      <c r="AF710" s="71"/>
      <c r="AG710" s="71"/>
      <c r="AH710" s="71"/>
      <c r="AI710" s="71"/>
      <c r="AJ710" s="71"/>
      <c r="AK710" s="71"/>
      <c r="AL710" s="71"/>
    </row>
    <row r="711" spans="1:38" s="66" customFormat="1" ht="12" customHeight="1" x14ac:dyDescent="0.3">
      <c r="A711" s="71"/>
      <c r="B711" s="71"/>
      <c r="C711" s="160" t="s">
        <v>11</v>
      </c>
      <c r="D711" s="92"/>
      <c r="E711" s="92"/>
      <c r="F711" s="167"/>
      <c r="G711" s="167"/>
      <c r="H711" s="64"/>
      <c r="I711" s="165"/>
      <c r="J711" s="64"/>
      <c r="K711" s="164"/>
      <c r="L711" s="164"/>
      <c r="M711" s="71"/>
      <c r="N711" s="71"/>
      <c r="O711" s="71"/>
      <c r="P711" s="71"/>
      <c r="Q711" s="71"/>
      <c r="R711" s="71"/>
      <c r="S711" s="71"/>
      <c r="T711" s="71"/>
      <c r="U711" s="71"/>
      <c r="V711" s="71"/>
      <c r="W711" s="71"/>
      <c r="X711" s="71"/>
      <c r="Y711" s="71"/>
      <c r="Z711" s="71"/>
      <c r="AA711" s="71"/>
      <c r="AB711" s="71"/>
      <c r="AC711" s="71"/>
      <c r="AD711" s="71"/>
      <c r="AE711" s="71"/>
      <c r="AF711" s="71"/>
      <c r="AG711" s="71"/>
      <c r="AH711" s="71"/>
      <c r="AI711" s="71"/>
      <c r="AJ711" s="71"/>
      <c r="AK711" s="71"/>
      <c r="AL711" s="71"/>
    </row>
    <row r="712" spans="1:38" s="66" customFormat="1" ht="12" customHeight="1" x14ac:dyDescent="0.3">
      <c r="A712" s="71"/>
      <c r="B712" s="71"/>
      <c r="C712" s="71"/>
      <c r="D712" s="71"/>
      <c r="E712" s="71"/>
      <c r="F712" s="71"/>
      <c r="G712" s="71"/>
      <c r="H712" s="71"/>
      <c r="I712" s="71"/>
      <c r="J712" s="71"/>
      <c r="K712" s="71"/>
      <c r="L712" s="71"/>
      <c r="M712" s="71"/>
      <c r="N712" s="71"/>
      <c r="O712" s="71"/>
      <c r="P712" s="71"/>
      <c r="Q712" s="71"/>
      <c r="R712" s="71"/>
      <c r="S712" s="71"/>
      <c r="T712" s="71"/>
      <c r="U712" s="71"/>
      <c r="V712" s="71"/>
      <c r="W712" s="71"/>
      <c r="X712" s="71"/>
      <c r="Y712" s="71"/>
      <c r="Z712" s="71"/>
      <c r="AA712" s="71"/>
      <c r="AB712" s="71"/>
      <c r="AC712" s="71"/>
      <c r="AD712" s="71"/>
      <c r="AE712" s="71"/>
      <c r="AF712" s="71"/>
      <c r="AG712" s="71"/>
      <c r="AH712" s="71"/>
      <c r="AI712" s="71"/>
      <c r="AJ712" s="71"/>
      <c r="AK712" s="71"/>
      <c r="AL712" s="71"/>
    </row>
    <row r="713" spans="1:38" s="66" customFormat="1" ht="12" customHeight="1" x14ac:dyDescent="0.3">
      <c r="A713" s="71"/>
      <c r="B713" s="47" t="s">
        <v>19</v>
      </c>
      <c r="C713" s="70"/>
      <c r="D713" s="70"/>
      <c r="E713" s="70"/>
      <c r="F713" s="70"/>
      <c r="G713" s="70"/>
      <c r="H713" s="70"/>
      <c r="I713" s="70"/>
      <c r="J713" s="70"/>
      <c r="K713" s="70"/>
      <c r="L713" s="70"/>
      <c r="M713" s="70"/>
      <c r="N713" s="70"/>
      <c r="O713" s="70"/>
      <c r="P713" s="70"/>
      <c r="Q713" s="70"/>
      <c r="R713" s="70"/>
      <c r="S713" s="70"/>
      <c r="T713" s="70"/>
      <c r="U713" s="70"/>
      <c r="V713" s="70"/>
      <c r="W713" s="70"/>
      <c r="X713" s="70"/>
      <c r="Y713" s="70"/>
      <c r="Z713" s="70"/>
      <c r="AA713" s="70"/>
      <c r="AB713" s="70"/>
      <c r="AC713" s="70"/>
      <c r="AD713" s="70"/>
      <c r="AE713" s="70"/>
      <c r="AF713" s="70"/>
      <c r="AG713" s="70"/>
      <c r="AH713" s="70"/>
      <c r="AI713" s="70"/>
      <c r="AJ713" s="70"/>
      <c r="AK713" s="70"/>
      <c r="AL713" s="70"/>
    </row>
    <row r="714" spans="1:38" s="66" customFormat="1" ht="12" customHeight="1" x14ac:dyDescent="0.3">
      <c r="A714" s="71"/>
      <c r="B714" s="71"/>
      <c r="C714" s="71"/>
      <c r="D714" s="71"/>
      <c r="E714" s="71"/>
      <c r="F714" s="71"/>
      <c r="G714" s="71"/>
      <c r="H714" s="71"/>
      <c r="I714" s="71"/>
      <c r="J714" s="71"/>
      <c r="K714" s="71"/>
      <c r="L714" s="71"/>
      <c r="M714" s="71"/>
      <c r="N714" s="71"/>
      <c r="O714" s="71"/>
      <c r="P714" s="71"/>
      <c r="Q714" s="71"/>
      <c r="R714" s="71"/>
      <c r="S714" s="71"/>
      <c r="T714" s="71"/>
      <c r="U714" s="71"/>
      <c r="V714" s="71"/>
      <c r="W714" s="71"/>
      <c r="X714" s="71"/>
      <c r="Y714" s="71"/>
      <c r="Z714" s="71"/>
      <c r="AA714" s="71"/>
      <c r="AB714" s="71"/>
      <c r="AC714" s="71"/>
      <c r="AD714" s="71"/>
      <c r="AE714" s="71"/>
      <c r="AF714" s="71"/>
      <c r="AG714" s="71"/>
      <c r="AH714" s="71"/>
      <c r="AI714" s="71"/>
      <c r="AJ714" s="71"/>
      <c r="AK714" s="71"/>
      <c r="AL714" s="71"/>
    </row>
    <row r="715" spans="1:38" s="66" customFormat="1" ht="18" customHeight="1" x14ac:dyDescent="0.3">
      <c r="A715" s="71"/>
      <c r="B715" s="71"/>
      <c r="C715" s="160" t="s">
        <v>151</v>
      </c>
      <c r="D715" s="160" t="s">
        <v>904</v>
      </c>
      <c r="E715" s="160" t="s">
        <v>818</v>
      </c>
      <c r="F715" s="160" t="s">
        <v>84</v>
      </c>
      <c r="G715" s="160" t="s">
        <v>85</v>
      </c>
      <c r="H715" s="160" t="s">
        <v>86</v>
      </c>
      <c r="I715" s="160" t="s">
        <v>88</v>
      </c>
      <c r="J715" s="160" t="s">
        <v>89</v>
      </c>
      <c r="K715" s="160" t="s">
        <v>901</v>
      </c>
      <c r="L715" s="160" t="s">
        <v>872</v>
      </c>
      <c r="M715" s="71"/>
      <c r="N715" s="71"/>
      <c r="O715" s="71"/>
      <c r="P715" s="71"/>
      <c r="Q715" s="71"/>
      <c r="R715" s="71"/>
      <c r="S715" s="71"/>
      <c r="T715" s="71"/>
      <c r="U715" s="71"/>
      <c r="V715" s="71"/>
      <c r="W715" s="71"/>
      <c r="X715" s="71"/>
      <c r="Y715" s="71"/>
      <c r="Z715" s="71"/>
      <c r="AA715" s="71"/>
      <c r="AB715" s="71"/>
      <c r="AC715" s="71"/>
      <c r="AD715" s="71"/>
      <c r="AE715" s="71"/>
      <c r="AF715" s="71"/>
      <c r="AG715" s="71"/>
    </row>
    <row r="716" spans="1:38" s="66" customFormat="1" ht="12" customHeight="1" x14ac:dyDescent="0.3">
      <c r="A716" s="71"/>
      <c r="B716" s="71"/>
      <c r="C716" s="160" t="s">
        <v>152</v>
      </c>
      <c r="D716" s="92"/>
      <c r="E716" s="92"/>
      <c r="F716" s="167"/>
      <c r="G716" s="167"/>
      <c r="H716" s="64"/>
      <c r="I716" s="165"/>
      <c r="J716" s="64"/>
      <c r="K716" s="164"/>
      <c r="L716" s="164"/>
      <c r="M716" s="71"/>
      <c r="N716" s="71"/>
      <c r="O716" s="71"/>
      <c r="P716" s="71"/>
      <c r="Q716" s="71"/>
      <c r="R716" s="71"/>
      <c r="S716" s="71"/>
      <c r="T716" s="71"/>
      <c r="U716" s="71"/>
      <c r="V716" s="71"/>
      <c r="W716" s="71"/>
      <c r="X716" s="71"/>
      <c r="Y716" s="71"/>
      <c r="Z716" s="71"/>
      <c r="AA716" s="71"/>
      <c r="AB716" s="71"/>
      <c r="AC716" s="71"/>
      <c r="AD716" s="71"/>
      <c r="AE716" s="71"/>
      <c r="AF716" s="71"/>
      <c r="AG716" s="71"/>
    </row>
    <row r="717" spans="1:38" s="66" customFormat="1" ht="12" customHeight="1" x14ac:dyDescent="0.3">
      <c r="A717" s="71"/>
      <c r="B717" s="71"/>
      <c r="C717" s="160" t="s">
        <v>153</v>
      </c>
      <c r="D717" s="92"/>
      <c r="E717" s="92"/>
      <c r="F717" s="167"/>
      <c r="G717" s="167"/>
      <c r="H717" s="64"/>
      <c r="I717" s="165"/>
      <c r="J717" s="64"/>
      <c r="K717" s="164"/>
      <c r="L717" s="164"/>
      <c r="M717" s="71"/>
      <c r="N717" s="71"/>
      <c r="O717" s="71"/>
      <c r="P717" s="71"/>
      <c r="Q717" s="71"/>
      <c r="R717" s="71"/>
      <c r="S717" s="71"/>
      <c r="T717" s="71"/>
      <c r="U717" s="71"/>
      <c r="V717" s="71"/>
      <c r="W717" s="71"/>
      <c r="X717" s="71"/>
      <c r="Y717" s="71"/>
      <c r="Z717" s="71"/>
      <c r="AA717" s="71"/>
      <c r="AB717" s="71"/>
      <c r="AC717" s="71"/>
      <c r="AD717" s="71"/>
      <c r="AE717" s="71"/>
      <c r="AF717" s="71"/>
      <c r="AG717" s="71"/>
    </row>
    <row r="718" spans="1:38" s="66" customFormat="1" ht="12" customHeight="1" x14ac:dyDescent="0.3">
      <c r="A718" s="71"/>
      <c r="B718" s="71"/>
      <c r="C718" s="160" t="s">
        <v>154</v>
      </c>
      <c r="D718" s="92"/>
      <c r="E718" s="92"/>
      <c r="F718" s="167"/>
      <c r="G718" s="167"/>
      <c r="H718" s="64"/>
      <c r="I718" s="165"/>
      <c r="J718" s="64"/>
      <c r="K718" s="164"/>
      <c r="L718" s="164"/>
      <c r="M718" s="71"/>
      <c r="N718" s="71"/>
      <c r="O718" s="71"/>
      <c r="P718" s="71"/>
      <c r="Q718" s="71"/>
      <c r="R718" s="71"/>
      <c r="S718" s="71"/>
      <c r="T718" s="71"/>
      <c r="U718" s="71"/>
      <c r="V718" s="71"/>
      <c r="W718" s="71"/>
      <c r="X718" s="71"/>
      <c r="Y718" s="71"/>
      <c r="Z718" s="71"/>
      <c r="AA718" s="71"/>
      <c r="AB718" s="71"/>
      <c r="AC718" s="71"/>
      <c r="AD718" s="71"/>
      <c r="AE718" s="71"/>
      <c r="AF718" s="71"/>
      <c r="AG718" s="71"/>
    </row>
    <row r="719" spans="1:38" s="66" customFormat="1" ht="12" customHeight="1" x14ac:dyDescent="0.3">
      <c r="A719" s="71"/>
      <c r="B719" s="71"/>
      <c r="C719" s="160" t="s">
        <v>155</v>
      </c>
      <c r="D719" s="92"/>
      <c r="E719" s="92"/>
      <c r="F719" s="167"/>
      <c r="G719" s="167"/>
      <c r="H719" s="64"/>
      <c r="I719" s="165"/>
      <c r="J719" s="64"/>
      <c r="K719" s="164"/>
      <c r="L719" s="164"/>
      <c r="M719" s="71"/>
      <c r="N719" s="71"/>
      <c r="O719" s="71"/>
      <c r="P719" s="71"/>
      <c r="Q719" s="71"/>
      <c r="R719" s="71"/>
      <c r="S719" s="71"/>
      <c r="T719" s="71"/>
      <c r="U719" s="71"/>
      <c r="V719" s="71"/>
      <c r="W719" s="71"/>
      <c r="X719" s="71"/>
      <c r="Y719" s="71"/>
      <c r="Z719" s="71"/>
      <c r="AA719" s="71"/>
      <c r="AB719" s="71"/>
      <c r="AC719" s="71"/>
      <c r="AD719" s="71"/>
      <c r="AE719" s="71"/>
      <c r="AF719" s="71"/>
      <c r="AG719" s="71"/>
    </row>
    <row r="720" spans="1:38" s="66" customFormat="1" ht="12" customHeight="1" x14ac:dyDescent="0.3">
      <c r="A720" s="71"/>
      <c r="B720" s="71"/>
      <c r="C720" s="160" t="s">
        <v>156</v>
      </c>
      <c r="D720" s="92"/>
      <c r="E720" s="92"/>
      <c r="F720" s="167"/>
      <c r="G720" s="167"/>
      <c r="H720" s="64"/>
      <c r="I720" s="165"/>
      <c r="J720" s="64"/>
      <c r="K720" s="164"/>
      <c r="L720" s="164"/>
      <c r="M720" s="71"/>
      <c r="N720" s="71"/>
      <c r="O720" s="71"/>
      <c r="P720" s="71"/>
      <c r="Q720" s="71"/>
      <c r="R720" s="71"/>
      <c r="S720" s="71"/>
      <c r="T720" s="71"/>
      <c r="U720" s="71"/>
      <c r="V720" s="71"/>
      <c r="W720" s="71"/>
      <c r="X720" s="71"/>
      <c r="Y720" s="71"/>
      <c r="Z720" s="71"/>
      <c r="AA720" s="71"/>
      <c r="AB720" s="71"/>
      <c r="AC720" s="71"/>
      <c r="AD720" s="71"/>
      <c r="AE720" s="71"/>
      <c r="AF720" s="71"/>
      <c r="AG720" s="71"/>
    </row>
    <row r="721" spans="1:38" s="66" customFormat="1" ht="12" customHeight="1" x14ac:dyDescent="0.3">
      <c r="A721" s="71"/>
      <c r="B721" s="71"/>
      <c r="C721" s="160" t="s">
        <v>157</v>
      </c>
      <c r="D721" s="92"/>
      <c r="E721" s="92"/>
      <c r="F721" s="167"/>
      <c r="G721" s="167"/>
      <c r="H721" s="64"/>
      <c r="I721" s="165"/>
      <c r="J721" s="64"/>
      <c r="K721" s="164"/>
      <c r="L721" s="164"/>
      <c r="M721" s="71"/>
      <c r="N721" s="71"/>
      <c r="O721" s="71"/>
      <c r="P721" s="71"/>
      <c r="Q721" s="71"/>
      <c r="R721" s="71"/>
      <c r="S721" s="71"/>
      <c r="T721" s="71"/>
      <c r="U721" s="71"/>
      <c r="V721" s="71"/>
      <c r="W721" s="71"/>
      <c r="X721" s="71"/>
      <c r="Y721" s="71"/>
      <c r="Z721" s="71"/>
      <c r="AA721" s="71"/>
      <c r="AB721" s="71"/>
      <c r="AC721" s="71"/>
      <c r="AD721" s="71"/>
      <c r="AE721" s="71"/>
      <c r="AF721" s="71"/>
      <c r="AG721" s="71"/>
    </row>
    <row r="722" spans="1:38" s="66" customFormat="1" ht="12" customHeight="1" x14ac:dyDescent="0.3">
      <c r="A722" s="71"/>
      <c r="B722" s="71"/>
      <c r="C722" s="160" t="s">
        <v>158</v>
      </c>
      <c r="D722" s="92"/>
      <c r="E722" s="92"/>
      <c r="F722" s="167"/>
      <c r="G722" s="167"/>
      <c r="H722" s="64"/>
      <c r="I722" s="165"/>
      <c r="J722" s="64"/>
      <c r="K722" s="164"/>
      <c r="L722" s="164"/>
      <c r="M722" s="71"/>
      <c r="N722" s="71"/>
      <c r="O722" s="71"/>
      <c r="P722" s="71"/>
      <c r="Q722" s="71"/>
      <c r="R722" s="71"/>
      <c r="S722" s="71"/>
      <c r="T722" s="71"/>
      <c r="U722" s="71"/>
      <c r="V722" s="71"/>
      <c r="W722" s="71"/>
      <c r="X722" s="71"/>
      <c r="Y722" s="71"/>
      <c r="Z722" s="71"/>
      <c r="AA722" s="71"/>
      <c r="AB722" s="71"/>
      <c r="AC722" s="71"/>
      <c r="AD722" s="71"/>
      <c r="AE722" s="71"/>
      <c r="AF722" s="71"/>
      <c r="AG722" s="71"/>
    </row>
    <row r="723" spans="1:38" s="66" customFormat="1" ht="12" customHeight="1" x14ac:dyDescent="0.3">
      <c r="A723" s="71"/>
      <c r="B723" s="71"/>
      <c r="C723" s="160" t="s">
        <v>159</v>
      </c>
      <c r="D723" s="92"/>
      <c r="E723" s="92"/>
      <c r="F723" s="167"/>
      <c r="G723" s="167"/>
      <c r="H723" s="64"/>
      <c r="I723" s="165"/>
      <c r="J723" s="64"/>
      <c r="K723" s="164"/>
      <c r="L723" s="164"/>
      <c r="M723" s="71"/>
      <c r="N723" s="71"/>
      <c r="O723" s="71"/>
      <c r="P723" s="71"/>
      <c r="Q723" s="71"/>
      <c r="R723" s="71"/>
      <c r="S723" s="71"/>
      <c r="T723" s="71"/>
      <c r="U723" s="71"/>
      <c r="V723" s="71"/>
      <c r="W723" s="71"/>
      <c r="X723" s="71"/>
      <c r="Y723" s="71"/>
      <c r="Z723" s="71"/>
      <c r="AA723" s="71"/>
      <c r="AB723" s="71"/>
      <c r="AC723" s="71"/>
      <c r="AD723" s="71"/>
      <c r="AE723" s="71"/>
      <c r="AF723" s="71"/>
      <c r="AG723" s="71"/>
    </row>
    <row r="724" spans="1:38" s="66" customFormat="1" ht="12" customHeight="1" x14ac:dyDescent="0.3">
      <c r="A724" s="71"/>
      <c r="B724" s="71"/>
      <c r="C724" s="160" t="s">
        <v>160</v>
      </c>
      <c r="D724" s="92"/>
      <c r="E724" s="92"/>
      <c r="F724" s="167"/>
      <c r="G724" s="167"/>
      <c r="H724" s="64"/>
      <c r="I724" s="165"/>
      <c r="J724" s="64"/>
      <c r="K724" s="164"/>
      <c r="L724" s="164"/>
      <c r="M724" s="71"/>
      <c r="N724" s="71"/>
      <c r="O724" s="71"/>
      <c r="P724" s="71"/>
      <c r="Q724" s="71"/>
      <c r="R724" s="71"/>
      <c r="S724" s="71"/>
      <c r="T724" s="71"/>
      <c r="U724" s="71"/>
      <c r="V724" s="71"/>
      <c r="W724" s="71"/>
      <c r="X724" s="71"/>
      <c r="Y724" s="71"/>
      <c r="Z724" s="71"/>
      <c r="AA724" s="71"/>
      <c r="AB724" s="71"/>
      <c r="AC724" s="71"/>
      <c r="AD724" s="71"/>
      <c r="AE724" s="71"/>
      <c r="AF724" s="71"/>
      <c r="AG724" s="71"/>
    </row>
    <row r="725" spans="1:38" s="66" customFormat="1" ht="12" customHeight="1" x14ac:dyDescent="0.3">
      <c r="A725" s="71"/>
      <c r="B725" s="71"/>
      <c r="C725" s="160" t="s">
        <v>161</v>
      </c>
      <c r="D725" s="92"/>
      <c r="E725" s="92"/>
      <c r="F725" s="167"/>
      <c r="G725" s="167"/>
      <c r="H725" s="64"/>
      <c r="I725" s="165"/>
      <c r="J725" s="64"/>
      <c r="K725" s="164"/>
      <c r="L725" s="164"/>
      <c r="M725" s="71"/>
      <c r="N725" s="71"/>
      <c r="O725" s="71"/>
      <c r="P725" s="71"/>
      <c r="Q725" s="71"/>
      <c r="R725" s="71"/>
      <c r="S725" s="71"/>
      <c r="T725" s="71"/>
      <c r="U725" s="71"/>
      <c r="V725" s="71"/>
      <c r="W725" s="71"/>
      <c r="X725" s="71"/>
      <c r="Y725" s="71"/>
      <c r="Z725" s="71"/>
      <c r="AA725" s="71"/>
      <c r="AB725" s="71"/>
      <c r="AC725" s="71"/>
      <c r="AD725" s="71"/>
      <c r="AE725" s="71"/>
      <c r="AF725" s="71"/>
      <c r="AG725" s="71"/>
    </row>
    <row r="726" spans="1:38" s="66" customFormat="1" ht="12" customHeight="1" x14ac:dyDescent="0.3">
      <c r="A726" s="71"/>
      <c r="B726" s="71"/>
      <c r="C726" s="160" t="s">
        <v>162</v>
      </c>
      <c r="D726" s="92"/>
      <c r="E726" s="92"/>
      <c r="F726" s="167"/>
      <c r="G726" s="167"/>
      <c r="H726" s="64"/>
      <c r="I726" s="165"/>
      <c r="J726" s="64"/>
      <c r="K726" s="164"/>
      <c r="L726" s="164"/>
      <c r="M726" s="71"/>
      <c r="N726" s="71"/>
      <c r="O726" s="71"/>
      <c r="P726" s="71"/>
      <c r="Q726" s="71"/>
      <c r="R726" s="71"/>
      <c r="S726" s="71"/>
      <c r="T726" s="71"/>
      <c r="U726" s="71"/>
      <c r="V726" s="71"/>
      <c r="W726" s="71"/>
      <c r="X726" s="71"/>
      <c r="Y726" s="71"/>
      <c r="Z726" s="71"/>
      <c r="AA726" s="71"/>
      <c r="AB726" s="71"/>
      <c r="AC726" s="71"/>
      <c r="AD726" s="71"/>
      <c r="AE726" s="71"/>
      <c r="AF726" s="71"/>
      <c r="AG726" s="71"/>
    </row>
    <row r="727" spans="1:38" s="66" customFormat="1" ht="12" customHeight="1" x14ac:dyDescent="0.3">
      <c r="A727" s="71"/>
      <c r="B727" s="71"/>
      <c r="C727" s="160" t="s">
        <v>163</v>
      </c>
      <c r="D727" s="92"/>
      <c r="E727" s="92"/>
      <c r="F727" s="167"/>
      <c r="G727" s="167"/>
      <c r="H727" s="64"/>
      <c r="I727" s="165"/>
      <c r="J727" s="64"/>
      <c r="K727" s="164"/>
      <c r="L727" s="164"/>
      <c r="M727" s="71"/>
      <c r="N727" s="71"/>
      <c r="O727" s="71"/>
      <c r="P727" s="71"/>
      <c r="Q727" s="71"/>
      <c r="R727" s="71"/>
      <c r="S727" s="71"/>
      <c r="T727" s="71"/>
      <c r="U727" s="71"/>
      <c r="V727" s="71"/>
      <c r="W727" s="71"/>
      <c r="X727" s="71"/>
      <c r="Y727" s="71"/>
      <c r="Z727" s="71"/>
      <c r="AA727" s="71"/>
      <c r="AB727" s="71"/>
      <c r="AC727" s="71"/>
      <c r="AD727" s="71"/>
      <c r="AE727" s="71"/>
      <c r="AF727" s="71"/>
      <c r="AG727" s="71"/>
      <c r="AH727" s="71"/>
      <c r="AI727" s="71"/>
      <c r="AJ727" s="71"/>
      <c r="AK727" s="71"/>
      <c r="AL727" s="71"/>
    </row>
    <row r="728" spans="1:38" s="66" customFormat="1" ht="12" customHeight="1" x14ac:dyDescent="0.3">
      <c r="A728" s="71"/>
      <c r="B728" s="71"/>
      <c r="C728" s="160" t="s">
        <v>164</v>
      </c>
      <c r="D728" s="92"/>
      <c r="E728" s="92"/>
      <c r="F728" s="167"/>
      <c r="G728" s="167"/>
      <c r="H728" s="64"/>
      <c r="I728" s="165"/>
      <c r="J728" s="64"/>
      <c r="K728" s="164"/>
      <c r="L728" s="164"/>
      <c r="M728" s="71"/>
      <c r="N728" s="71"/>
      <c r="O728" s="71"/>
      <c r="P728" s="71"/>
      <c r="Q728" s="71"/>
      <c r="R728" s="71"/>
      <c r="S728" s="71"/>
      <c r="T728" s="71"/>
      <c r="U728" s="71"/>
      <c r="V728" s="71"/>
      <c r="W728" s="71"/>
      <c r="X728" s="71"/>
      <c r="Y728" s="71"/>
      <c r="Z728" s="71"/>
      <c r="AA728" s="71"/>
      <c r="AB728" s="71"/>
      <c r="AC728" s="71"/>
      <c r="AD728" s="71"/>
      <c r="AE728" s="71"/>
      <c r="AF728" s="71"/>
      <c r="AG728" s="71"/>
      <c r="AH728" s="71"/>
      <c r="AI728" s="71"/>
      <c r="AJ728" s="71"/>
      <c r="AK728" s="71"/>
      <c r="AL728" s="71"/>
    </row>
    <row r="729" spans="1:38" s="66" customFormat="1" ht="12" customHeight="1" x14ac:dyDescent="0.3">
      <c r="A729" s="71"/>
      <c r="B729" s="71"/>
      <c r="C729" s="160" t="s">
        <v>165</v>
      </c>
      <c r="D729" s="92"/>
      <c r="E729" s="92"/>
      <c r="F729" s="167"/>
      <c r="G729" s="167"/>
      <c r="H729" s="64"/>
      <c r="I729" s="165"/>
      <c r="J729" s="64"/>
      <c r="K729" s="164"/>
      <c r="L729" s="164"/>
      <c r="M729" s="71"/>
      <c r="N729" s="71"/>
      <c r="O729" s="71"/>
      <c r="P729" s="71"/>
      <c r="Q729" s="71"/>
      <c r="R729" s="71"/>
      <c r="S729" s="71"/>
      <c r="T729" s="71"/>
      <c r="U729" s="71"/>
      <c r="V729" s="71"/>
      <c r="W729" s="71"/>
      <c r="X729" s="71"/>
      <c r="Y729" s="71"/>
      <c r="Z729" s="71"/>
      <c r="AA729" s="71"/>
      <c r="AB729" s="71"/>
      <c r="AC729" s="71"/>
      <c r="AD729" s="71"/>
      <c r="AE729" s="71"/>
      <c r="AF729" s="71"/>
      <c r="AG729" s="71"/>
      <c r="AH729" s="71"/>
      <c r="AI729" s="71"/>
      <c r="AJ729" s="71"/>
      <c r="AK729" s="71"/>
      <c r="AL729" s="71"/>
    </row>
    <row r="730" spans="1:38" s="66" customFormat="1" ht="12" customHeight="1" x14ac:dyDescent="0.3">
      <c r="A730" s="71"/>
      <c r="B730" s="71"/>
      <c r="C730" s="160" t="s">
        <v>166</v>
      </c>
      <c r="D730" s="92"/>
      <c r="E730" s="92"/>
      <c r="F730" s="167"/>
      <c r="G730" s="167"/>
      <c r="H730" s="64"/>
      <c r="I730" s="165"/>
      <c r="J730" s="64"/>
      <c r="K730" s="164"/>
      <c r="L730" s="164"/>
      <c r="M730" s="71"/>
      <c r="N730" s="71"/>
      <c r="O730" s="71"/>
      <c r="P730" s="71"/>
      <c r="Q730" s="71"/>
      <c r="R730" s="71"/>
      <c r="S730" s="71"/>
      <c r="T730" s="71"/>
      <c r="U730" s="71"/>
      <c r="V730" s="71"/>
      <c r="W730" s="71"/>
      <c r="X730" s="71"/>
      <c r="Y730" s="71"/>
      <c r="Z730" s="71"/>
      <c r="AA730" s="71"/>
      <c r="AB730" s="71"/>
      <c r="AC730" s="71"/>
      <c r="AD730" s="71"/>
      <c r="AE730" s="71"/>
      <c r="AF730" s="71"/>
      <c r="AG730" s="71"/>
      <c r="AH730" s="71"/>
      <c r="AI730" s="71"/>
      <c r="AJ730" s="71"/>
      <c r="AK730" s="71"/>
      <c r="AL730" s="71"/>
    </row>
    <row r="731" spans="1:38" s="66" customFormat="1" ht="12" customHeight="1" x14ac:dyDescent="0.3">
      <c r="A731" s="71"/>
      <c r="B731" s="71"/>
      <c r="C731" s="160" t="s">
        <v>167</v>
      </c>
      <c r="D731" s="92"/>
      <c r="E731" s="92"/>
      <c r="F731" s="167"/>
      <c r="G731" s="167"/>
      <c r="H731" s="64"/>
      <c r="I731" s="165"/>
      <c r="J731" s="64"/>
      <c r="K731" s="164"/>
      <c r="L731" s="164"/>
      <c r="M731" s="71"/>
      <c r="N731" s="71"/>
      <c r="O731" s="71"/>
      <c r="P731" s="71"/>
      <c r="Q731" s="71"/>
      <c r="R731" s="71"/>
      <c r="S731" s="71"/>
      <c r="T731" s="71"/>
      <c r="U731" s="71"/>
      <c r="V731" s="71"/>
      <c r="W731" s="71"/>
      <c r="X731" s="71"/>
      <c r="Y731" s="71"/>
      <c r="Z731" s="71"/>
      <c r="AA731" s="71"/>
      <c r="AB731" s="71"/>
      <c r="AC731" s="71"/>
      <c r="AD731" s="71"/>
      <c r="AE731" s="71"/>
      <c r="AF731" s="71"/>
      <c r="AG731" s="71"/>
      <c r="AH731" s="71"/>
      <c r="AI731" s="71"/>
      <c r="AJ731" s="71"/>
      <c r="AK731" s="71"/>
      <c r="AL731" s="71"/>
    </row>
    <row r="732" spans="1:38" s="66" customFormat="1" ht="12" customHeight="1" x14ac:dyDescent="0.3">
      <c r="A732" s="71"/>
      <c r="B732" s="71"/>
      <c r="C732" s="160" t="s">
        <v>168</v>
      </c>
      <c r="D732" s="92"/>
      <c r="E732" s="92"/>
      <c r="F732" s="167"/>
      <c r="G732" s="167"/>
      <c r="H732" s="64"/>
      <c r="I732" s="165"/>
      <c r="J732" s="64"/>
      <c r="K732" s="164"/>
      <c r="L732" s="164"/>
      <c r="M732" s="71"/>
      <c r="N732" s="71"/>
      <c r="O732" s="71"/>
      <c r="P732" s="71"/>
      <c r="Q732" s="71"/>
      <c r="R732" s="71"/>
      <c r="S732" s="71"/>
      <c r="T732" s="71"/>
      <c r="U732" s="71"/>
      <c r="V732" s="71"/>
      <c r="W732" s="71"/>
      <c r="X732" s="71"/>
      <c r="Y732" s="71"/>
      <c r="Z732" s="71"/>
      <c r="AA732" s="71"/>
      <c r="AB732" s="71"/>
      <c r="AC732" s="71"/>
      <c r="AD732" s="71"/>
      <c r="AE732" s="71"/>
      <c r="AF732" s="71"/>
      <c r="AG732" s="71"/>
      <c r="AH732" s="71"/>
      <c r="AI732" s="71"/>
      <c r="AJ732" s="71"/>
      <c r="AK732" s="71"/>
      <c r="AL732" s="71"/>
    </row>
    <row r="733" spans="1:38" s="66" customFormat="1" ht="12" customHeight="1" x14ac:dyDescent="0.3">
      <c r="A733" s="71"/>
      <c r="B733" s="71"/>
      <c r="C733" s="160" t="s">
        <v>169</v>
      </c>
      <c r="D733" s="92"/>
      <c r="E733" s="92"/>
      <c r="F733" s="167"/>
      <c r="G733" s="167"/>
      <c r="H733" s="64"/>
      <c r="I733" s="165"/>
      <c r="J733" s="64"/>
      <c r="K733" s="164"/>
      <c r="L733" s="164"/>
      <c r="M733" s="71"/>
      <c r="N733" s="71"/>
      <c r="O733" s="71"/>
      <c r="P733" s="71"/>
      <c r="Q733" s="71"/>
      <c r="R733" s="71"/>
      <c r="S733" s="71"/>
      <c r="T733" s="71"/>
      <c r="U733" s="71"/>
      <c r="V733" s="71"/>
      <c r="W733" s="71"/>
      <c r="X733" s="71"/>
      <c r="Y733" s="71"/>
      <c r="Z733" s="71"/>
      <c r="AA733" s="71"/>
      <c r="AB733" s="71"/>
      <c r="AC733" s="71"/>
      <c r="AD733" s="71"/>
      <c r="AE733" s="71"/>
      <c r="AF733" s="71"/>
      <c r="AG733" s="71"/>
      <c r="AH733" s="71"/>
      <c r="AI733" s="71"/>
      <c r="AJ733" s="71"/>
      <c r="AK733" s="71"/>
      <c r="AL733" s="71"/>
    </row>
    <row r="734" spans="1:38" s="66" customFormat="1" ht="12" customHeight="1" x14ac:dyDescent="0.3">
      <c r="A734" s="71"/>
      <c r="B734" s="71"/>
      <c r="C734" s="160" t="s">
        <v>170</v>
      </c>
      <c r="D734" s="92"/>
      <c r="E734" s="92"/>
      <c r="F734" s="167"/>
      <c r="G734" s="167"/>
      <c r="H734" s="64"/>
      <c r="I734" s="165"/>
      <c r="J734" s="64"/>
      <c r="K734" s="164"/>
      <c r="L734" s="164"/>
      <c r="M734" s="71"/>
      <c r="N734" s="71"/>
      <c r="O734" s="71"/>
      <c r="P734" s="71"/>
      <c r="Q734" s="71"/>
      <c r="R734" s="71"/>
      <c r="S734" s="71"/>
      <c r="T734" s="71"/>
      <c r="U734" s="71"/>
      <c r="V734" s="71"/>
      <c r="W734" s="71"/>
      <c r="X734" s="71"/>
      <c r="Y734" s="71"/>
      <c r="Z734" s="71"/>
      <c r="AA734" s="71"/>
      <c r="AB734" s="71"/>
      <c r="AC734" s="71"/>
      <c r="AD734" s="71"/>
      <c r="AE734" s="71"/>
      <c r="AF734" s="71"/>
      <c r="AG734" s="71"/>
      <c r="AH734" s="71"/>
      <c r="AI734" s="71"/>
      <c r="AJ734" s="71"/>
      <c r="AK734" s="71"/>
      <c r="AL734" s="71"/>
    </row>
    <row r="735" spans="1:38" s="66" customFormat="1" ht="12" customHeight="1" x14ac:dyDescent="0.3">
      <c r="A735" s="71"/>
      <c r="B735" s="71"/>
      <c r="C735" s="160" t="s">
        <v>171</v>
      </c>
      <c r="D735" s="92"/>
      <c r="E735" s="92"/>
      <c r="F735" s="167"/>
      <c r="G735" s="167"/>
      <c r="H735" s="64"/>
      <c r="I735" s="165"/>
      <c r="J735" s="64"/>
      <c r="K735" s="164"/>
      <c r="L735" s="164"/>
      <c r="M735" s="71"/>
      <c r="N735" s="71"/>
      <c r="O735" s="71"/>
      <c r="P735" s="71"/>
      <c r="Q735" s="71"/>
      <c r="R735" s="71"/>
      <c r="S735" s="71"/>
      <c r="T735" s="71"/>
      <c r="U735" s="71"/>
      <c r="V735" s="71"/>
      <c r="W735" s="71"/>
      <c r="X735" s="71"/>
      <c r="Y735" s="71"/>
      <c r="Z735" s="71"/>
      <c r="AA735" s="71"/>
      <c r="AB735" s="71"/>
      <c r="AC735" s="71"/>
      <c r="AD735" s="71"/>
      <c r="AE735" s="71"/>
      <c r="AF735" s="71"/>
      <c r="AG735" s="71"/>
      <c r="AH735" s="71"/>
      <c r="AI735" s="71"/>
      <c r="AJ735" s="71"/>
      <c r="AK735" s="71"/>
      <c r="AL735" s="71"/>
    </row>
    <row r="736" spans="1:38" s="66" customFormat="1" ht="12" customHeight="1" x14ac:dyDescent="0.3">
      <c r="A736" s="71"/>
      <c r="B736" s="71"/>
      <c r="C736" s="160" t="s">
        <v>172</v>
      </c>
      <c r="D736" s="92"/>
      <c r="E736" s="92"/>
      <c r="F736" s="167"/>
      <c r="G736" s="167"/>
      <c r="H736" s="64"/>
      <c r="I736" s="165"/>
      <c r="J736" s="64"/>
      <c r="K736" s="164"/>
      <c r="L736" s="164"/>
      <c r="M736" s="71"/>
      <c r="N736" s="71"/>
      <c r="O736" s="71"/>
      <c r="P736" s="71"/>
      <c r="Q736" s="71"/>
      <c r="R736" s="71"/>
      <c r="S736" s="71"/>
      <c r="T736" s="71"/>
      <c r="U736" s="71"/>
      <c r="V736" s="71"/>
      <c r="W736" s="71"/>
      <c r="X736" s="71"/>
      <c r="Y736" s="71"/>
      <c r="Z736" s="71"/>
      <c r="AA736" s="71"/>
      <c r="AB736" s="71"/>
      <c r="AC736" s="71"/>
      <c r="AD736" s="71"/>
      <c r="AE736" s="71"/>
      <c r="AF736" s="71"/>
      <c r="AG736" s="71"/>
      <c r="AH736" s="71"/>
      <c r="AI736" s="71"/>
      <c r="AJ736" s="71"/>
      <c r="AK736" s="71"/>
      <c r="AL736" s="71"/>
    </row>
    <row r="737" spans="1:38" s="66" customFormat="1" ht="12" customHeight="1" x14ac:dyDescent="0.3">
      <c r="A737" s="71"/>
      <c r="B737" s="71"/>
      <c r="C737" s="160" t="s">
        <v>173</v>
      </c>
      <c r="D737" s="92"/>
      <c r="E737" s="92"/>
      <c r="F737" s="167"/>
      <c r="G737" s="167"/>
      <c r="H737" s="64"/>
      <c r="I737" s="165"/>
      <c r="J737" s="64"/>
      <c r="K737" s="164"/>
      <c r="L737" s="164"/>
      <c r="M737" s="71"/>
      <c r="N737" s="71"/>
      <c r="O737" s="71"/>
      <c r="P737" s="71"/>
      <c r="Q737" s="71"/>
      <c r="R737" s="71"/>
      <c r="S737" s="71"/>
      <c r="T737" s="71"/>
      <c r="U737" s="71"/>
      <c r="V737" s="71"/>
      <c r="W737" s="71"/>
      <c r="X737" s="71"/>
      <c r="Y737" s="71"/>
      <c r="Z737" s="71"/>
      <c r="AA737" s="71"/>
      <c r="AB737" s="71"/>
      <c r="AC737" s="71"/>
      <c r="AD737" s="71"/>
      <c r="AE737" s="71"/>
      <c r="AF737" s="71"/>
      <c r="AG737" s="71"/>
      <c r="AH737" s="71"/>
      <c r="AI737" s="71"/>
      <c r="AJ737" s="71"/>
      <c r="AK737" s="71"/>
      <c r="AL737" s="71"/>
    </row>
    <row r="738" spans="1:38" s="66" customFormat="1" ht="12" customHeight="1" x14ac:dyDescent="0.3">
      <c r="A738" s="71"/>
      <c r="B738" s="71"/>
      <c r="C738" s="160" t="s">
        <v>174</v>
      </c>
      <c r="D738" s="92"/>
      <c r="E738" s="92"/>
      <c r="F738" s="167"/>
      <c r="G738" s="167"/>
      <c r="H738" s="64"/>
      <c r="I738" s="165"/>
      <c r="J738" s="64"/>
      <c r="K738" s="164"/>
      <c r="L738" s="164"/>
      <c r="M738" s="71"/>
      <c r="N738" s="71"/>
      <c r="O738" s="71"/>
      <c r="P738" s="71"/>
      <c r="Q738" s="71"/>
      <c r="R738" s="71"/>
      <c r="S738" s="71"/>
      <c r="T738" s="71"/>
      <c r="U738" s="71"/>
      <c r="V738" s="71"/>
      <c r="W738" s="71"/>
      <c r="X738" s="71"/>
      <c r="Y738" s="71"/>
      <c r="Z738" s="71"/>
      <c r="AA738" s="71"/>
      <c r="AB738" s="71"/>
      <c r="AC738" s="71"/>
      <c r="AD738" s="71"/>
      <c r="AE738" s="71"/>
      <c r="AF738" s="71"/>
      <c r="AG738" s="71"/>
      <c r="AH738" s="71"/>
      <c r="AI738" s="71"/>
      <c r="AJ738" s="71"/>
      <c r="AK738" s="71"/>
      <c r="AL738" s="71"/>
    </row>
    <row r="739" spans="1:38" s="66" customFormat="1" ht="12" customHeight="1" x14ac:dyDescent="0.3">
      <c r="A739" s="71"/>
      <c r="B739" s="71"/>
      <c r="C739" s="160" t="s">
        <v>175</v>
      </c>
      <c r="D739" s="92"/>
      <c r="E739" s="92"/>
      <c r="F739" s="167"/>
      <c r="G739" s="167"/>
      <c r="H739" s="64"/>
      <c r="I739" s="165"/>
      <c r="J739" s="64"/>
      <c r="K739" s="164"/>
      <c r="L739" s="164"/>
      <c r="M739" s="71"/>
      <c r="N739" s="71"/>
      <c r="O739" s="71"/>
      <c r="P739" s="71"/>
      <c r="Q739" s="71"/>
      <c r="R739" s="71"/>
      <c r="S739" s="71"/>
      <c r="T739" s="71"/>
      <c r="U739" s="71"/>
      <c r="V739" s="71"/>
      <c r="W739" s="71"/>
      <c r="X739" s="71"/>
      <c r="Y739" s="71"/>
      <c r="Z739" s="71"/>
      <c r="AA739" s="71"/>
      <c r="AB739" s="71"/>
      <c r="AC739" s="71"/>
      <c r="AD739" s="71"/>
      <c r="AE739" s="71"/>
      <c r="AF739" s="71"/>
      <c r="AG739" s="71"/>
      <c r="AH739" s="71"/>
      <c r="AI739" s="71"/>
      <c r="AJ739" s="71"/>
      <c r="AK739" s="71"/>
      <c r="AL739" s="71"/>
    </row>
    <row r="740" spans="1:38" s="66" customFormat="1" ht="12" customHeight="1" x14ac:dyDescent="0.3">
      <c r="A740" s="71"/>
      <c r="B740" s="71"/>
      <c r="C740" s="160" t="s">
        <v>176</v>
      </c>
      <c r="D740" s="92"/>
      <c r="E740" s="92"/>
      <c r="F740" s="167"/>
      <c r="G740" s="167"/>
      <c r="H740" s="64"/>
      <c r="I740" s="165"/>
      <c r="J740" s="64"/>
      <c r="K740" s="164"/>
      <c r="L740" s="164"/>
      <c r="M740" s="71"/>
      <c r="N740" s="71"/>
      <c r="O740" s="71"/>
      <c r="P740" s="71"/>
      <c r="Q740" s="71"/>
      <c r="R740" s="71"/>
      <c r="S740" s="71"/>
      <c r="T740" s="71"/>
      <c r="U740" s="71"/>
      <c r="V740" s="71"/>
      <c r="W740" s="71"/>
      <c r="X740" s="71"/>
      <c r="Y740" s="71"/>
      <c r="Z740" s="71"/>
      <c r="AA740" s="71"/>
      <c r="AB740" s="71"/>
      <c r="AC740" s="71"/>
      <c r="AD740" s="71"/>
      <c r="AE740" s="71"/>
      <c r="AF740" s="71"/>
      <c r="AG740" s="71"/>
      <c r="AH740" s="71"/>
      <c r="AI740" s="71"/>
      <c r="AJ740" s="71"/>
      <c r="AK740" s="71"/>
      <c r="AL740" s="71"/>
    </row>
    <row r="741" spans="1:38" s="66" customFormat="1" ht="12" customHeight="1" x14ac:dyDescent="0.3">
      <c r="A741" s="71"/>
      <c r="B741" s="71"/>
      <c r="C741" s="160" t="s">
        <v>177</v>
      </c>
      <c r="D741" s="92"/>
      <c r="E741" s="92"/>
      <c r="F741" s="167"/>
      <c r="G741" s="167"/>
      <c r="H741" s="64"/>
      <c r="I741" s="165"/>
      <c r="J741" s="64"/>
      <c r="K741" s="164"/>
      <c r="L741" s="164"/>
      <c r="M741" s="71"/>
      <c r="N741" s="71"/>
      <c r="O741" s="71"/>
      <c r="P741" s="71"/>
      <c r="Q741" s="71"/>
      <c r="R741" s="71"/>
      <c r="S741" s="71"/>
      <c r="T741" s="71"/>
      <c r="U741" s="71"/>
      <c r="V741" s="71"/>
      <c r="W741" s="71"/>
      <c r="X741" s="71"/>
      <c r="Y741" s="71"/>
      <c r="Z741" s="71"/>
      <c r="AA741" s="71"/>
      <c r="AB741" s="71"/>
      <c r="AC741" s="71"/>
      <c r="AD741" s="71"/>
      <c r="AE741" s="71"/>
      <c r="AF741" s="71"/>
      <c r="AG741" s="71"/>
      <c r="AH741" s="71"/>
      <c r="AI741" s="71"/>
      <c r="AJ741" s="71"/>
      <c r="AK741" s="71"/>
      <c r="AL741" s="71"/>
    </row>
    <row r="742" spans="1:38" s="66" customFormat="1" ht="12" customHeight="1" x14ac:dyDescent="0.3">
      <c r="A742" s="71"/>
      <c r="B742" s="71"/>
      <c r="C742" s="160" t="s">
        <v>178</v>
      </c>
      <c r="D742" s="92"/>
      <c r="E742" s="92"/>
      <c r="F742" s="167"/>
      <c r="G742" s="167"/>
      <c r="H742" s="64"/>
      <c r="I742" s="165"/>
      <c r="J742" s="64"/>
      <c r="K742" s="164"/>
      <c r="L742" s="164"/>
      <c r="M742" s="71"/>
      <c r="N742" s="71"/>
      <c r="O742" s="71"/>
      <c r="P742" s="71"/>
      <c r="Q742" s="71"/>
      <c r="R742" s="71"/>
      <c r="S742" s="71"/>
      <c r="T742" s="71"/>
      <c r="U742" s="71"/>
      <c r="V742" s="71"/>
      <c r="W742" s="71"/>
      <c r="X742" s="71"/>
      <c r="Y742" s="71"/>
      <c r="Z742" s="71"/>
      <c r="AA742" s="71"/>
      <c r="AB742" s="71"/>
      <c r="AC742" s="71"/>
      <c r="AD742" s="71"/>
      <c r="AE742" s="71"/>
      <c r="AF742" s="71"/>
      <c r="AG742" s="71"/>
      <c r="AH742" s="71"/>
      <c r="AI742" s="71"/>
      <c r="AJ742" s="71"/>
      <c r="AK742" s="71"/>
      <c r="AL742" s="71"/>
    </row>
    <row r="743" spans="1:38" s="66" customFormat="1" ht="12" customHeight="1" x14ac:dyDescent="0.3">
      <c r="A743" s="71"/>
      <c r="B743" s="71"/>
      <c r="C743" s="160" t="s">
        <v>179</v>
      </c>
      <c r="D743" s="92"/>
      <c r="E743" s="92"/>
      <c r="F743" s="167"/>
      <c r="G743" s="167"/>
      <c r="H743" s="64"/>
      <c r="I743" s="165"/>
      <c r="J743" s="64"/>
      <c r="K743" s="164"/>
      <c r="L743" s="164"/>
      <c r="M743" s="71"/>
      <c r="N743" s="71"/>
      <c r="O743" s="71"/>
      <c r="P743" s="71"/>
      <c r="Q743" s="71"/>
      <c r="R743" s="71"/>
      <c r="S743" s="71"/>
      <c r="T743" s="71"/>
      <c r="U743" s="71"/>
      <c r="V743" s="71"/>
      <c r="W743" s="71"/>
      <c r="X743" s="71"/>
      <c r="Y743" s="71"/>
      <c r="Z743" s="71"/>
      <c r="AA743" s="71"/>
      <c r="AB743" s="71"/>
      <c r="AC743" s="71"/>
      <c r="AD743" s="71"/>
      <c r="AE743" s="71"/>
      <c r="AF743" s="71"/>
      <c r="AG743" s="71"/>
      <c r="AH743" s="71"/>
      <c r="AI743" s="71"/>
      <c r="AJ743" s="71"/>
      <c r="AK743" s="71"/>
      <c r="AL743" s="71"/>
    </row>
    <row r="744" spans="1:38" s="66" customFormat="1" ht="12" customHeight="1" x14ac:dyDescent="0.3">
      <c r="A744" s="71"/>
      <c r="B744" s="71"/>
      <c r="C744" s="160" t="s">
        <v>180</v>
      </c>
      <c r="D744" s="92"/>
      <c r="E744" s="92"/>
      <c r="F744" s="167"/>
      <c r="G744" s="167"/>
      <c r="H744" s="64"/>
      <c r="I744" s="165"/>
      <c r="J744" s="64"/>
      <c r="K744" s="164"/>
      <c r="L744" s="164"/>
      <c r="M744" s="71"/>
      <c r="N744" s="71"/>
      <c r="O744" s="71"/>
      <c r="P744" s="71"/>
      <c r="Q744" s="71"/>
      <c r="R744" s="71"/>
      <c r="S744" s="71"/>
      <c r="T744" s="71"/>
      <c r="U744" s="71"/>
      <c r="V744" s="71"/>
      <c r="W744" s="71"/>
      <c r="X744" s="71"/>
      <c r="Y744" s="71"/>
      <c r="Z744" s="71"/>
      <c r="AA744" s="71"/>
      <c r="AB744" s="71"/>
      <c r="AC744" s="71"/>
      <c r="AD744" s="71"/>
      <c r="AE744" s="71"/>
      <c r="AF744" s="71"/>
      <c r="AG744" s="71"/>
      <c r="AH744" s="71"/>
      <c r="AI744" s="71"/>
      <c r="AJ744" s="71"/>
      <c r="AK744" s="71"/>
      <c r="AL744" s="71"/>
    </row>
    <row r="745" spans="1:38" s="66" customFormat="1" ht="12" customHeight="1" x14ac:dyDescent="0.3">
      <c r="A745" s="71"/>
      <c r="B745" s="71"/>
      <c r="C745" s="160" t="s">
        <v>181</v>
      </c>
      <c r="D745" s="92"/>
      <c r="E745" s="92"/>
      <c r="F745" s="167"/>
      <c r="G745" s="167"/>
      <c r="H745" s="64"/>
      <c r="I745" s="165"/>
      <c r="J745" s="64"/>
      <c r="K745" s="164"/>
      <c r="L745" s="164"/>
      <c r="M745" s="71"/>
      <c r="N745" s="71"/>
      <c r="O745" s="71"/>
      <c r="P745" s="71"/>
      <c r="Q745" s="71"/>
      <c r="R745" s="71"/>
      <c r="S745" s="71"/>
      <c r="T745" s="71"/>
      <c r="U745" s="71"/>
      <c r="V745" s="71"/>
      <c r="W745" s="71"/>
      <c r="X745" s="71"/>
      <c r="Y745" s="71"/>
      <c r="Z745" s="71"/>
      <c r="AA745" s="71"/>
      <c r="AB745" s="71"/>
      <c r="AC745" s="71"/>
      <c r="AD745" s="71"/>
      <c r="AE745" s="71"/>
      <c r="AF745" s="71"/>
      <c r="AG745" s="71"/>
      <c r="AH745" s="71"/>
      <c r="AI745" s="71"/>
      <c r="AJ745" s="71"/>
      <c r="AK745" s="71"/>
      <c r="AL745" s="71"/>
    </row>
    <row r="746" spans="1:38" s="66" customFormat="1" ht="12" customHeight="1" x14ac:dyDescent="0.3">
      <c r="A746" s="71"/>
      <c r="B746" s="71"/>
      <c r="C746" s="160" t="s">
        <v>182</v>
      </c>
      <c r="D746" s="92"/>
      <c r="E746" s="92"/>
      <c r="F746" s="167"/>
      <c r="G746" s="167"/>
      <c r="H746" s="64"/>
      <c r="I746" s="165"/>
      <c r="J746" s="64"/>
      <c r="K746" s="164"/>
      <c r="L746" s="164"/>
      <c r="M746" s="71"/>
      <c r="N746" s="71"/>
      <c r="O746" s="71"/>
      <c r="P746" s="71"/>
      <c r="Q746" s="71"/>
      <c r="R746" s="71"/>
      <c r="S746" s="71"/>
      <c r="T746" s="71"/>
      <c r="U746" s="71"/>
      <c r="V746" s="71"/>
      <c r="W746" s="71"/>
      <c r="X746" s="71"/>
      <c r="Y746" s="71"/>
      <c r="Z746" s="71"/>
      <c r="AA746" s="71"/>
      <c r="AB746" s="71"/>
      <c r="AC746" s="71"/>
      <c r="AD746" s="71"/>
      <c r="AE746" s="71"/>
      <c r="AF746" s="71"/>
      <c r="AG746" s="71"/>
      <c r="AH746" s="71"/>
      <c r="AI746" s="71"/>
      <c r="AJ746" s="71"/>
      <c r="AK746" s="71"/>
      <c r="AL746" s="71"/>
    </row>
    <row r="747" spans="1:38" s="66" customFormat="1" ht="12" customHeight="1" x14ac:dyDescent="0.3">
      <c r="A747" s="71"/>
      <c r="B747" s="71"/>
      <c r="C747" s="160" t="s">
        <v>183</v>
      </c>
      <c r="D747" s="92"/>
      <c r="E747" s="92"/>
      <c r="F747" s="167"/>
      <c r="G747" s="167"/>
      <c r="H747" s="64"/>
      <c r="I747" s="165"/>
      <c r="J747" s="64"/>
      <c r="K747" s="164"/>
      <c r="L747" s="164"/>
      <c r="M747" s="71"/>
      <c r="N747" s="71"/>
      <c r="O747" s="71"/>
      <c r="P747" s="71"/>
      <c r="Q747" s="71"/>
      <c r="R747" s="71"/>
      <c r="S747" s="71"/>
      <c r="T747" s="71"/>
      <c r="U747" s="71"/>
      <c r="V747" s="71"/>
      <c r="W747" s="71"/>
      <c r="X747" s="71"/>
      <c r="Y747" s="71"/>
      <c r="Z747" s="71"/>
      <c r="AA747" s="71"/>
      <c r="AB747" s="71"/>
      <c r="AC747" s="71"/>
      <c r="AD747" s="71"/>
      <c r="AE747" s="71"/>
      <c r="AF747" s="71"/>
      <c r="AG747" s="71"/>
      <c r="AH747" s="71"/>
      <c r="AI747" s="71"/>
      <c r="AJ747" s="71"/>
      <c r="AK747" s="71"/>
      <c r="AL747" s="71"/>
    </row>
    <row r="748" spans="1:38" s="66" customFormat="1" ht="12" customHeight="1" x14ac:dyDescent="0.3">
      <c r="A748" s="71"/>
      <c r="B748" s="71"/>
      <c r="C748" s="160" t="s">
        <v>184</v>
      </c>
      <c r="D748" s="92"/>
      <c r="E748" s="92"/>
      <c r="F748" s="167"/>
      <c r="G748" s="167"/>
      <c r="H748" s="64"/>
      <c r="I748" s="165"/>
      <c r="J748" s="64"/>
      <c r="K748" s="164"/>
      <c r="L748" s="164"/>
      <c r="M748" s="71"/>
      <c r="N748" s="71"/>
      <c r="O748" s="71"/>
      <c r="P748" s="71"/>
      <c r="Q748" s="71"/>
      <c r="R748" s="71"/>
      <c r="S748" s="71"/>
      <c r="T748" s="71"/>
      <c r="U748" s="71"/>
      <c r="V748" s="71"/>
      <c r="W748" s="71"/>
      <c r="X748" s="71"/>
      <c r="Y748" s="71"/>
      <c r="Z748" s="71"/>
      <c r="AA748" s="71"/>
      <c r="AB748" s="71"/>
      <c r="AC748" s="71"/>
      <c r="AD748" s="71"/>
      <c r="AE748" s="71"/>
      <c r="AF748" s="71"/>
      <c r="AG748" s="71"/>
      <c r="AH748" s="71"/>
      <c r="AI748" s="71"/>
      <c r="AJ748" s="71"/>
      <c r="AK748" s="71"/>
      <c r="AL748" s="71"/>
    </row>
    <row r="749" spans="1:38" s="66" customFormat="1" ht="12" customHeight="1" x14ac:dyDescent="0.3">
      <c r="A749" s="71"/>
      <c r="B749" s="71"/>
      <c r="C749" s="160" t="s">
        <v>185</v>
      </c>
      <c r="D749" s="92"/>
      <c r="E749" s="92"/>
      <c r="F749" s="167"/>
      <c r="G749" s="167"/>
      <c r="H749" s="64"/>
      <c r="I749" s="165"/>
      <c r="J749" s="64"/>
      <c r="K749" s="164"/>
      <c r="L749" s="164"/>
      <c r="M749" s="71"/>
      <c r="N749" s="71"/>
      <c r="O749" s="71"/>
      <c r="P749" s="71"/>
      <c r="Q749" s="71"/>
      <c r="R749" s="71"/>
      <c r="S749" s="71"/>
      <c r="T749" s="71"/>
      <c r="U749" s="71"/>
      <c r="V749" s="71"/>
      <c r="W749" s="71"/>
      <c r="X749" s="71"/>
      <c r="Y749" s="71"/>
      <c r="Z749" s="71"/>
      <c r="AA749" s="71"/>
      <c r="AB749" s="71"/>
      <c r="AC749" s="71"/>
      <c r="AD749" s="71"/>
      <c r="AE749" s="71"/>
      <c r="AF749" s="71"/>
      <c r="AG749" s="71"/>
      <c r="AH749" s="71"/>
      <c r="AI749" s="71"/>
      <c r="AJ749" s="71"/>
      <c r="AK749" s="71"/>
      <c r="AL749" s="71"/>
    </row>
    <row r="750" spans="1:38" s="66" customFormat="1" ht="12" customHeight="1" x14ac:dyDescent="0.3">
      <c r="A750" s="71"/>
      <c r="B750" s="71"/>
      <c r="C750" s="160" t="s">
        <v>186</v>
      </c>
      <c r="D750" s="92"/>
      <c r="E750" s="92"/>
      <c r="F750" s="167"/>
      <c r="G750" s="167"/>
      <c r="H750" s="64"/>
      <c r="I750" s="165"/>
      <c r="J750" s="64"/>
      <c r="K750" s="164"/>
      <c r="L750" s="164"/>
      <c r="M750" s="71"/>
      <c r="N750" s="71"/>
      <c r="O750" s="71"/>
      <c r="P750" s="71"/>
      <c r="Q750" s="71"/>
      <c r="R750" s="71"/>
      <c r="S750" s="71"/>
      <c r="T750" s="71"/>
      <c r="U750" s="71"/>
      <c r="V750" s="71"/>
      <c r="W750" s="71"/>
      <c r="X750" s="71"/>
      <c r="Y750" s="71"/>
      <c r="Z750" s="71"/>
      <c r="AA750" s="71"/>
      <c r="AB750" s="71"/>
      <c r="AC750" s="71"/>
      <c r="AD750" s="71"/>
      <c r="AE750" s="71"/>
      <c r="AF750" s="71"/>
      <c r="AG750" s="71"/>
      <c r="AH750" s="71"/>
      <c r="AI750" s="71"/>
      <c r="AJ750" s="71"/>
      <c r="AK750" s="71"/>
      <c r="AL750" s="71"/>
    </row>
    <row r="751" spans="1:38" s="66" customFormat="1" ht="12" customHeight="1" x14ac:dyDescent="0.3">
      <c r="A751" s="71"/>
      <c r="B751" s="71"/>
      <c r="C751" s="160" t="s">
        <v>187</v>
      </c>
      <c r="D751" s="92"/>
      <c r="E751" s="92"/>
      <c r="F751" s="167"/>
      <c r="G751" s="167"/>
      <c r="H751" s="64"/>
      <c r="I751" s="165"/>
      <c r="J751" s="64"/>
      <c r="K751" s="164"/>
      <c r="L751" s="164"/>
      <c r="M751" s="71"/>
      <c r="N751" s="71"/>
      <c r="O751" s="71"/>
      <c r="P751" s="71"/>
      <c r="Q751" s="71"/>
      <c r="R751" s="71"/>
      <c r="S751" s="71"/>
      <c r="T751" s="71"/>
      <c r="U751" s="71"/>
      <c r="V751" s="71"/>
      <c r="W751" s="71"/>
      <c r="X751" s="71"/>
      <c r="Y751" s="71"/>
      <c r="Z751" s="71"/>
      <c r="AA751" s="71"/>
      <c r="AB751" s="71"/>
      <c r="AC751" s="71"/>
      <c r="AD751" s="71"/>
      <c r="AE751" s="71"/>
      <c r="AF751" s="71"/>
      <c r="AG751" s="71"/>
      <c r="AH751" s="71"/>
      <c r="AI751" s="71"/>
      <c r="AJ751" s="71"/>
      <c r="AK751" s="71"/>
      <c r="AL751" s="71"/>
    </row>
    <row r="752" spans="1:38" s="66" customFormat="1" ht="12" customHeight="1" x14ac:dyDescent="0.3">
      <c r="A752" s="71"/>
      <c r="B752" s="71"/>
      <c r="C752" s="160" t="s">
        <v>188</v>
      </c>
      <c r="D752" s="92"/>
      <c r="E752" s="92"/>
      <c r="F752" s="167"/>
      <c r="G752" s="167"/>
      <c r="H752" s="64"/>
      <c r="I752" s="165"/>
      <c r="J752" s="64"/>
      <c r="K752" s="164"/>
      <c r="L752" s="164"/>
      <c r="M752" s="71"/>
      <c r="N752" s="71"/>
      <c r="O752" s="71"/>
      <c r="P752" s="71"/>
      <c r="Q752" s="71"/>
      <c r="R752" s="71"/>
      <c r="S752" s="71"/>
      <c r="T752" s="71"/>
      <c r="U752" s="71"/>
      <c r="V752" s="71"/>
      <c r="W752" s="71"/>
      <c r="X752" s="71"/>
      <c r="Y752" s="71"/>
      <c r="Z752" s="71"/>
      <c r="AA752" s="71"/>
      <c r="AB752" s="71"/>
      <c r="AC752" s="71"/>
      <c r="AD752" s="71"/>
      <c r="AE752" s="71"/>
      <c r="AF752" s="71"/>
      <c r="AG752" s="71"/>
      <c r="AH752" s="71"/>
      <c r="AI752" s="71"/>
      <c r="AJ752" s="71"/>
      <c r="AK752" s="71"/>
      <c r="AL752" s="71"/>
    </row>
    <row r="753" spans="1:38" s="66" customFormat="1" ht="12" customHeight="1" x14ac:dyDescent="0.3">
      <c r="A753" s="71"/>
      <c r="B753" s="71"/>
      <c r="C753" s="160" t="s">
        <v>189</v>
      </c>
      <c r="D753" s="92"/>
      <c r="E753" s="92"/>
      <c r="F753" s="167"/>
      <c r="G753" s="167"/>
      <c r="H753" s="64"/>
      <c r="I753" s="165"/>
      <c r="J753" s="64"/>
      <c r="K753" s="164"/>
      <c r="L753" s="164"/>
      <c r="M753" s="71"/>
      <c r="N753" s="71"/>
      <c r="O753" s="71"/>
      <c r="P753" s="71"/>
      <c r="Q753" s="71"/>
      <c r="R753" s="71"/>
      <c r="S753" s="71"/>
      <c r="T753" s="71"/>
      <c r="U753" s="71"/>
      <c r="V753" s="71"/>
      <c r="W753" s="71"/>
      <c r="X753" s="71"/>
      <c r="Y753" s="71"/>
      <c r="Z753" s="71"/>
      <c r="AA753" s="71"/>
      <c r="AB753" s="71"/>
      <c r="AC753" s="71"/>
      <c r="AD753" s="71"/>
      <c r="AE753" s="71"/>
      <c r="AF753" s="71"/>
      <c r="AG753" s="71"/>
      <c r="AH753" s="71"/>
      <c r="AI753" s="71"/>
      <c r="AJ753" s="71"/>
      <c r="AK753" s="71"/>
      <c r="AL753" s="71"/>
    </row>
    <row r="754" spans="1:38" s="66" customFormat="1" ht="12" customHeight="1" x14ac:dyDescent="0.3">
      <c r="A754" s="71"/>
      <c r="B754" s="71"/>
      <c r="C754" s="160" t="s">
        <v>190</v>
      </c>
      <c r="D754" s="92"/>
      <c r="E754" s="92"/>
      <c r="F754" s="167"/>
      <c r="G754" s="167"/>
      <c r="H754" s="64"/>
      <c r="I754" s="165"/>
      <c r="J754" s="64"/>
      <c r="K754" s="164"/>
      <c r="L754" s="164"/>
      <c r="M754" s="71"/>
      <c r="N754" s="71"/>
      <c r="O754" s="71"/>
      <c r="P754" s="71"/>
      <c r="Q754" s="71"/>
      <c r="R754" s="71"/>
      <c r="S754" s="71"/>
      <c r="T754" s="71"/>
      <c r="U754" s="71"/>
      <c r="V754" s="71"/>
      <c r="W754" s="71"/>
      <c r="X754" s="71"/>
      <c r="Y754" s="71"/>
      <c r="Z754" s="71"/>
      <c r="AA754" s="71"/>
      <c r="AB754" s="71"/>
      <c r="AC754" s="71"/>
      <c r="AD754" s="71"/>
      <c r="AE754" s="71"/>
      <c r="AF754" s="71"/>
      <c r="AG754" s="71"/>
      <c r="AH754" s="71"/>
      <c r="AI754" s="71"/>
      <c r="AJ754" s="71"/>
      <c r="AK754" s="71"/>
      <c r="AL754" s="71"/>
    </row>
    <row r="755" spans="1:38" s="66" customFormat="1" ht="12" customHeight="1" x14ac:dyDescent="0.3">
      <c r="A755" s="71"/>
      <c r="B755" s="71"/>
      <c r="C755" s="160" t="s">
        <v>191</v>
      </c>
      <c r="D755" s="92"/>
      <c r="E755" s="92"/>
      <c r="F755" s="167"/>
      <c r="G755" s="167"/>
      <c r="H755" s="64"/>
      <c r="I755" s="165"/>
      <c r="J755" s="64"/>
      <c r="K755" s="164"/>
      <c r="L755" s="164"/>
      <c r="M755" s="71"/>
      <c r="N755" s="71"/>
      <c r="O755" s="71"/>
      <c r="P755" s="71"/>
      <c r="Q755" s="71"/>
      <c r="R755" s="71"/>
      <c r="S755" s="71"/>
      <c r="T755" s="71"/>
      <c r="U755" s="71"/>
      <c r="V755" s="71"/>
      <c r="W755" s="71"/>
      <c r="X755" s="71"/>
      <c r="Y755" s="71"/>
      <c r="Z755" s="71"/>
      <c r="AA755" s="71"/>
      <c r="AB755" s="71"/>
      <c r="AC755" s="71"/>
      <c r="AD755" s="71"/>
      <c r="AE755" s="71"/>
      <c r="AF755" s="71"/>
      <c r="AG755" s="71"/>
      <c r="AH755" s="71"/>
      <c r="AI755" s="71"/>
      <c r="AJ755" s="71"/>
      <c r="AK755" s="71"/>
      <c r="AL755" s="71"/>
    </row>
    <row r="756" spans="1:38" s="66" customFormat="1" ht="12" customHeight="1" x14ac:dyDescent="0.3">
      <c r="A756" s="71"/>
      <c r="B756" s="71"/>
      <c r="C756" s="160" t="s">
        <v>192</v>
      </c>
      <c r="D756" s="92"/>
      <c r="E756" s="92"/>
      <c r="F756" s="167"/>
      <c r="G756" s="167"/>
      <c r="H756" s="64"/>
      <c r="I756" s="165"/>
      <c r="J756" s="64"/>
      <c r="K756" s="164"/>
      <c r="L756" s="164"/>
      <c r="M756" s="71"/>
      <c r="N756" s="71"/>
      <c r="O756" s="71"/>
      <c r="P756" s="71"/>
      <c r="Q756" s="71"/>
      <c r="R756" s="71"/>
      <c r="S756" s="71"/>
      <c r="T756" s="71"/>
      <c r="U756" s="71"/>
      <c r="V756" s="71"/>
      <c r="W756" s="71"/>
      <c r="X756" s="71"/>
      <c r="Y756" s="71"/>
      <c r="Z756" s="71"/>
      <c r="AA756" s="71"/>
      <c r="AB756" s="71"/>
      <c r="AC756" s="71"/>
      <c r="AD756" s="71"/>
      <c r="AE756" s="71"/>
      <c r="AF756" s="71"/>
      <c r="AG756" s="71"/>
      <c r="AH756" s="71"/>
      <c r="AI756" s="71"/>
      <c r="AJ756" s="71"/>
      <c r="AK756" s="71"/>
      <c r="AL756" s="71"/>
    </row>
    <row r="757" spans="1:38" s="66" customFormat="1" ht="12" customHeight="1" x14ac:dyDescent="0.3">
      <c r="A757" s="71"/>
      <c r="B757" s="71"/>
      <c r="C757" s="160" t="s">
        <v>193</v>
      </c>
      <c r="D757" s="92"/>
      <c r="E757" s="92"/>
      <c r="F757" s="167"/>
      <c r="G757" s="167"/>
      <c r="H757" s="64"/>
      <c r="I757" s="165"/>
      <c r="J757" s="64"/>
      <c r="K757" s="164"/>
      <c r="L757" s="164"/>
      <c r="M757" s="71"/>
      <c r="N757" s="71"/>
      <c r="O757" s="71"/>
      <c r="P757" s="71"/>
      <c r="Q757" s="71"/>
      <c r="R757" s="71"/>
      <c r="S757" s="71"/>
      <c r="T757" s="71"/>
      <c r="U757" s="71"/>
      <c r="V757" s="71"/>
      <c r="W757" s="71"/>
      <c r="X757" s="71"/>
      <c r="Y757" s="71"/>
      <c r="Z757" s="71"/>
      <c r="AA757" s="71"/>
      <c r="AB757" s="71"/>
      <c r="AC757" s="71"/>
      <c r="AD757" s="71"/>
      <c r="AE757" s="71"/>
      <c r="AF757" s="71"/>
      <c r="AG757" s="71"/>
      <c r="AH757" s="71"/>
      <c r="AI757" s="71"/>
      <c r="AJ757" s="71"/>
      <c r="AK757" s="71"/>
      <c r="AL757" s="71"/>
    </row>
    <row r="758" spans="1:38" s="66" customFormat="1" ht="12" customHeight="1" x14ac:dyDescent="0.3">
      <c r="A758" s="71"/>
      <c r="B758" s="71"/>
      <c r="C758" s="160" t="s">
        <v>194</v>
      </c>
      <c r="D758" s="92"/>
      <c r="E758" s="92"/>
      <c r="F758" s="167"/>
      <c r="G758" s="167"/>
      <c r="H758" s="64"/>
      <c r="I758" s="165"/>
      <c r="J758" s="64"/>
      <c r="K758" s="164"/>
      <c r="L758" s="164"/>
      <c r="M758" s="71"/>
      <c r="N758" s="71"/>
      <c r="O758" s="71"/>
      <c r="P758" s="71"/>
      <c r="Q758" s="71"/>
      <c r="R758" s="71"/>
      <c r="S758" s="71"/>
      <c r="T758" s="71"/>
      <c r="U758" s="71"/>
      <c r="V758" s="71"/>
      <c r="W758" s="71"/>
      <c r="X758" s="71"/>
      <c r="Y758" s="71"/>
      <c r="Z758" s="71"/>
      <c r="AA758" s="71"/>
      <c r="AB758" s="71"/>
      <c r="AC758" s="71"/>
      <c r="AD758" s="71"/>
      <c r="AE758" s="71"/>
      <c r="AF758" s="71"/>
      <c r="AG758" s="71"/>
      <c r="AH758" s="71"/>
      <c r="AI758" s="71"/>
      <c r="AJ758" s="71"/>
      <c r="AK758" s="71"/>
      <c r="AL758" s="71"/>
    </row>
    <row r="759" spans="1:38" s="66" customFormat="1" ht="12" customHeight="1" x14ac:dyDescent="0.3">
      <c r="A759" s="71"/>
      <c r="B759" s="71"/>
      <c r="C759" s="160" t="s">
        <v>195</v>
      </c>
      <c r="D759" s="92"/>
      <c r="E759" s="92"/>
      <c r="F759" s="167"/>
      <c r="G759" s="167"/>
      <c r="H759" s="64"/>
      <c r="I759" s="165"/>
      <c r="J759" s="64"/>
      <c r="K759" s="164"/>
      <c r="L759" s="164"/>
      <c r="M759" s="71"/>
      <c r="N759" s="71"/>
      <c r="O759" s="71"/>
      <c r="P759" s="71"/>
      <c r="Q759" s="71"/>
      <c r="R759" s="71"/>
      <c r="S759" s="71"/>
      <c r="T759" s="71"/>
      <c r="U759" s="71"/>
      <c r="V759" s="71"/>
      <c r="W759" s="71"/>
      <c r="X759" s="71"/>
      <c r="Y759" s="71"/>
      <c r="Z759" s="71"/>
      <c r="AA759" s="71"/>
      <c r="AB759" s="71"/>
      <c r="AC759" s="71"/>
      <c r="AD759" s="71"/>
      <c r="AE759" s="71"/>
      <c r="AF759" s="71"/>
      <c r="AG759" s="71"/>
      <c r="AH759" s="71"/>
      <c r="AI759" s="71"/>
      <c r="AJ759" s="71"/>
      <c r="AK759" s="71"/>
      <c r="AL759" s="71"/>
    </row>
    <row r="760" spans="1:38" s="66" customFormat="1" ht="12" customHeight="1" x14ac:dyDescent="0.3">
      <c r="A760" s="71"/>
      <c r="B760" s="71"/>
      <c r="C760" s="160" t="s">
        <v>196</v>
      </c>
      <c r="D760" s="92"/>
      <c r="E760" s="92"/>
      <c r="F760" s="167"/>
      <c r="G760" s="167"/>
      <c r="H760" s="64"/>
      <c r="I760" s="165"/>
      <c r="J760" s="64"/>
      <c r="K760" s="164"/>
      <c r="L760" s="164"/>
      <c r="M760" s="71"/>
      <c r="N760" s="71"/>
      <c r="O760" s="71"/>
      <c r="P760" s="71"/>
      <c r="Q760" s="71"/>
      <c r="R760" s="71"/>
      <c r="S760" s="71"/>
      <c r="T760" s="71"/>
      <c r="U760" s="71"/>
      <c r="V760" s="71"/>
      <c r="W760" s="71"/>
      <c r="X760" s="71"/>
      <c r="Y760" s="71"/>
      <c r="Z760" s="71"/>
      <c r="AA760" s="71"/>
      <c r="AB760" s="71"/>
      <c r="AC760" s="71"/>
      <c r="AD760" s="71"/>
      <c r="AE760" s="71"/>
      <c r="AF760" s="71"/>
      <c r="AG760" s="71"/>
      <c r="AH760" s="71"/>
      <c r="AI760" s="71"/>
      <c r="AJ760" s="71"/>
      <c r="AK760" s="71"/>
      <c r="AL760" s="71"/>
    </row>
    <row r="761" spans="1:38" s="66" customFormat="1" ht="12" customHeight="1" x14ac:dyDescent="0.3">
      <c r="A761" s="71"/>
      <c r="B761" s="71"/>
      <c r="C761" s="160" t="s">
        <v>197</v>
      </c>
      <c r="D761" s="92"/>
      <c r="E761" s="92"/>
      <c r="F761" s="167"/>
      <c r="G761" s="167"/>
      <c r="H761" s="64"/>
      <c r="I761" s="165"/>
      <c r="J761" s="64"/>
      <c r="K761" s="164"/>
      <c r="L761" s="164"/>
      <c r="M761" s="71"/>
      <c r="N761" s="71"/>
      <c r="O761" s="71"/>
      <c r="P761" s="71"/>
      <c r="Q761" s="71"/>
      <c r="R761" s="71"/>
      <c r="S761" s="71"/>
      <c r="T761" s="71"/>
      <c r="U761" s="71"/>
      <c r="V761" s="71"/>
      <c r="W761" s="71"/>
      <c r="X761" s="71"/>
      <c r="Y761" s="71"/>
      <c r="Z761" s="71"/>
      <c r="AA761" s="71"/>
      <c r="AB761" s="71"/>
      <c r="AC761" s="71"/>
      <c r="AD761" s="71"/>
      <c r="AE761" s="71"/>
      <c r="AF761" s="71"/>
      <c r="AG761" s="71"/>
      <c r="AH761" s="71"/>
      <c r="AI761" s="71"/>
      <c r="AJ761" s="71"/>
      <c r="AK761" s="71"/>
      <c r="AL761" s="71"/>
    </row>
    <row r="762" spans="1:38" s="66" customFormat="1" ht="12" customHeight="1" x14ac:dyDescent="0.3">
      <c r="A762" s="71"/>
      <c r="B762" s="71"/>
      <c r="C762" s="160" t="s">
        <v>198</v>
      </c>
      <c r="D762" s="92"/>
      <c r="E762" s="92"/>
      <c r="F762" s="167"/>
      <c r="G762" s="167"/>
      <c r="H762" s="64"/>
      <c r="I762" s="165"/>
      <c r="J762" s="64"/>
      <c r="K762" s="164"/>
      <c r="L762" s="164"/>
      <c r="M762" s="71"/>
      <c r="N762" s="71"/>
      <c r="O762" s="71"/>
      <c r="P762" s="71"/>
      <c r="Q762" s="71"/>
      <c r="R762" s="71"/>
      <c r="S762" s="71"/>
      <c r="T762" s="71"/>
      <c r="U762" s="71"/>
      <c r="V762" s="71"/>
      <c r="W762" s="71"/>
      <c r="X762" s="71"/>
      <c r="Y762" s="71"/>
      <c r="Z762" s="71"/>
      <c r="AA762" s="71"/>
      <c r="AB762" s="71"/>
      <c r="AC762" s="71"/>
      <c r="AD762" s="71"/>
      <c r="AE762" s="71"/>
      <c r="AF762" s="71"/>
      <c r="AG762" s="71"/>
      <c r="AH762" s="71"/>
      <c r="AI762" s="71"/>
      <c r="AJ762" s="71"/>
      <c r="AK762" s="71"/>
      <c r="AL762" s="71"/>
    </row>
    <row r="763" spans="1:38" s="66" customFormat="1" ht="12" customHeight="1" x14ac:dyDescent="0.3">
      <c r="A763" s="71"/>
      <c r="B763" s="71"/>
      <c r="C763" s="160" t="s">
        <v>199</v>
      </c>
      <c r="D763" s="92"/>
      <c r="E763" s="92"/>
      <c r="F763" s="167"/>
      <c r="G763" s="167"/>
      <c r="H763" s="64"/>
      <c r="I763" s="165"/>
      <c r="J763" s="64"/>
      <c r="K763" s="164"/>
      <c r="L763" s="164"/>
      <c r="M763" s="71"/>
      <c r="N763" s="71"/>
      <c r="O763" s="71"/>
      <c r="P763" s="71"/>
      <c r="Q763" s="71"/>
      <c r="R763" s="71"/>
      <c r="S763" s="71"/>
      <c r="T763" s="71"/>
      <c r="U763" s="71"/>
      <c r="V763" s="71"/>
      <c r="W763" s="71"/>
      <c r="X763" s="71"/>
      <c r="Y763" s="71"/>
      <c r="Z763" s="71"/>
      <c r="AA763" s="71"/>
      <c r="AB763" s="71"/>
      <c r="AC763" s="71"/>
      <c r="AD763" s="71"/>
      <c r="AE763" s="71"/>
      <c r="AF763" s="71"/>
      <c r="AG763" s="71"/>
      <c r="AH763" s="71"/>
      <c r="AI763" s="71"/>
      <c r="AJ763" s="71"/>
      <c r="AK763" s="71"/>
      <c r="AL763" s="71"/>
    </row>
    <row r="764" spans="1:38" s="66" customFormat="1" ht="12" customHeight="1" x14ac:dyDescent="0.3">
      <c r="A764" s="71"/>
      <c r="B764" s="71"/>
      <c r="C764" s="160" t="s">
        <v>200</v>
      </c>
      <c r="D764" s="92"/>
      <c r="E764" s="92"/>
      <c r="F764" s="167"/>
      <c r="G764" s="167"/>
      <c r="H764" s="64"/>
      <c r="I764" s="165"/>
      <c r="J764" s="64"/>
      <c r="K764" s="164"/>
      <c r="L764" s="164"/>
      <c r="M764" s="71"/>
      <c r="N764" s="71"/>
      <c r="O764" s="71"/>
      <c r="P764" s="71"/>
      <c r="Q764" s="71"/>
      <c r="R764" s="71"/>
      <c r="S764" s="71"/>
      <c r="T764" s="71"/>
      <c r="U764" s="71"/>
      <c r="V764" s="71"/>
      <c r="W764" s="71"/>
      <c r="X764" s="71"/>
      <c r="Y764" s="71"/>
      <c r="Z764" s="71"/>
      <c r="AA764" s="71"/>
      <c r="AB764" s="71"/>
      <c r="AC764" s="71"/>
      <c r="AD764" s="71"/>
      <c r="AE764" s="71"/>
      <c r="AF764" s="71"/>
      <c r="AG764" s="71"/>
      <c r="AH764" s="71"/>
      <c r="AI764" s="71"/>
      <c r="AJ764" s="71"/>
      <c r="AK764" s="71"/>
      <c r="AL764" s="71"/>
    </row>
    <row r="765" spans="1:38" s="66" customFormat="1" ht="12" customHeight="1" x14ac:dyDescent="0.3">
      <c r="A765" s="71"/>
      <c r="B765" s="71"/>
      <c r="C765" s="160" t="s">
        <v>201</v>
      </c>
      <c r="D765" s="92"/>
      <c r="E765" s="92"/>
      <c r="F765" s="167"/>
      <c r="G765" s="167"/>
      <c r="H765" s="64"/>
      <c r="I765" s="165"/>
      <c r="J765" s="64"/>
      <c r="K765" s="164"/>
      <c r="L765" s="164"/>
      <c r="M765" s="71"/>
      <c r="N765" s="71"/>
      <c r="O765" s="71"/>
      <c r="P765" s="71"/>
      <c r="Q765" s="71"/>
      <c r="R765" s="71"/>
      <c r="S765" s="71"/>
      <c r="T765" s="71"/>
      <c r="U765" s="71"/>
      <c r="V765" s="71"/>
      <c r="W765" s="71"/>
      <c r="X765" s="71"/>
      <c r="Y765" s="71"/>
      <c r="Z765" s="71"/>
      <c r="AA765" s="71"/>
      <c r="AB765" s="71"/>
      <c r="AC765" s="71"/>
      <c r="AD765" s="71"/>
      <c r="AE765" s="71"/>
      <c r="AF765" s="71"/>
      <c r="AG765" s="71"/>
      <c r="AH765" s="71"/>
      <c r="AI765" s="71"/>
      <c r="AJ765" s="71"/>
      <c r="AK765" s="71"/>
      <c r="AL765" s="71"/>
    </row>
    <row r="766" spans="1:38" s="66" customFormat="1" ht="12" customHeight="1" x14ac:dyDescent="0.3">
      <c r="A766" s="71"/>
      <c r="B766" s="71"/>
      <c r="C766" s="160" t="s">
        <v>11</v>
      </c>
      <c r="D766" s="92"/>
      <c r="E766" s="92"/>
      <c r="F766" s="167"/>
      <c r="G766" s="167"/>
      <c r="H766" s="64"/>
      <c r="I766" s="165"/>
      <c r="J766" s="64"/>
      <c r="K766" s="164"/>
      <c r="L766" s="164"/>
      <c r="M766" s="71"/>
      <c r="N766" s="71"/>
      <c r="O766" s="71"/>
      <c r="P766" s="71"/>
      <c r="Q766" s="71"/>
      <c r="R766" s="71"/>
      <c r="S766" s="71"/>
      <c r="T766" s="71"/>
      <c r="U766" s="71"/>
      <c r="V766" s="71"/>
      <c r="W766" s="71"/>
      <c r="X766" s="71"/>
      <c r="Y766" s="71"/>
      <c r="Z766" s="71"/>
      <c r="AA766" s="71"/>
      <c r="AB766" s="71"/>
      <c r="AC766" s="71"/>
      <c r="AD766" s="71"/>
      <c r="AE766" s="71"/>
      <c r="AF766" s="71"/>
      <c r="AG766" s="71"/>
      <c r="AH766" s="71"/>
      <c r="AI766" s="71"/>
      <c r="AJ766" s="71"/>
      <c r="AK766" s="71"/>
      <c r="AL766" s="71"/>
    </row>
    <row r="767" spans="1:38" s="66" customFormat="1" ht="12" customHeight="1" x14ac:dyDescent="0.3">
      <c r="A767" s="71"/>
      <c r="B767" s="71"/>
      <c r="C767" s="160" t="s">
        <v>11</v>
      </c>
      <c r="D767" s="92"/>
      <c r="E767" s="92"/>
      <c r="F767" s="167"/>
      <c r="G767" s="167"/>
      <c r="H767" s="64"/>
      <c r="I767" s="165"/>
      <c r="J767" s="64"/>
      <c r="K767" s="164"/>
      <c r="L767" s="164"/>
      <c r="M767" s="71"/>
      <c r="N767" s="71"/>
      <c r="O767" s="71"/>
      <c r="P767" s="71"/>
      <c r="Q767" s="71"/>
      <c r="R767" s="71"/>
      <c r="S767" s="71"/>
      <c r="T767" s="71"/>
      <c r="U767" s="71"/>
      <c r="V767" s="71"/>
      <c r="W767" s="71"/>
      <c r="X767" s="71"/>
      <c r="Y767" s="71"/>
      <c r="Z767" s="71"/>
      <c r="AA767" s="71"/>
      <c r="AB767" s="71"/>
      <c r="AC767" s="71"/>
      <c r="AD767" s="71"/>
      <c r="AE767" s="71"/>
      <c r="AF767" s="71"/>
      <c r="AG767" s="71"/>
      <c r="AH767" s="71"/>
      <c r="AI767" s="71"/>
      <c r="AJ767" s="71"/>
      <c r="AK767" s="71"/>
      <c r="AL767" s="71"/>
    </row>
    <row r="768" spans="1:38" s="66" customFormat="1" ht="12" customHeight="1" x14ac:dyDescent="0.3">
      <c r="A768" s="71"/>
      <c r="B768" s="71"/>
      <c r="C768" s="160" t="s">
        <v>11</v>
      </c>
      <c r="D768" s="92"/>
      <c r="E768" s="92"/>
      <c r="F768" s="167"/>
      <c r="G768" s="167"/>
      <c r="H768" s="64"/>
      <c r="I768" s="165"/>
      <c r="J768" s="64"/>
      <c r="K768" s="164"/>
      <c r="L768" s="164"/>
      <c r="M768" s="71"/>
      <c r="N768" s="71"/>
      <c r="O768" s="71"/>
      <c r="P768" s="71"/>
      <c r="Q768" s="71"/>
      <c r="R768" s="71"/>
      <c r="S768" s="71"/>
      <c r="T768" s="71"/>
      <c r="U768" s="71"/>
      <c r="V768" s="71"/>
      <c r="W768" s="71"/>
      <c r="X768" s="71"/>
      <c r="Y768" s="71"/>
      <c r="Z768" s="71"/>
      <c r="AA768" s="71"/>
      <c r="AB768" s="71"/>
      <c r="AC768" s="71"/>
      <c r="AD768" s="71"/>
      <c r="AE768" s="71"/>
      <c r="AF768" s="71"/>
      <c r="AG768" s="71"/>
      <c r="AH768" s="71"/>
      <c r="AI768" s="71"/>
      <c r="AJ768" s="71"/>
      <c r="AK768" s="71"/>
      <c r="AL768" s="71"/>
    </row>
    <row r="769" spans="1:38" s="66" customFormat="1" ht="12" customHeight="1" x14ac:dyDescent="0.3">
      <c r="A769" s="71"/>
      <c r="B769" s="71"/>
      <c r="C769" s="160" t="s">
        <v>11</v>
      </c>
      <c r="D769" s="92"/>
      <c r="E769" s="92"/>
      <c r="F769" s="167"/>
      <c r="G769" s="167"/>
      <c r="H769" s="64"/>
      <c r="I769" s="165"/>
      <c r="J769" s="64"/>
      <c r="K769" s="164"/>
      <c r="L769" s="164"/>
      <c r="M769" s="71"/>
      <c r="N769" s="71"/>
      <c r="O769" s="71"/>
      <c r="P769" s="71"/>
      <c r="Q769" s="71"/>
      <c r="R769" s="71"/>
      <c r="S769" s="71"/>
      <c r="T769" s="71"/>
      <c r="U769" s="71"/>
      <c r="V769" s="71"/>
      <c r="W769" s="71"/>
      <c r="X769" s="71"/>
      <c r="Y769" s="71"/>
      <c r="Z769" s="71"/>
      <c r="AA769" s="71"/>
      <c r="AB769" s="71"/>
      <c r="AC769" s="71"/>
      <c r="AD769" s="71"/>
      <c r="AE769" s="71"/>
      <c r="AF769" s="71"/>
      <c r="AG769" s="71"/>
      <c r="AH769" s="71"/>
      <c r="AI769" s="71"/>
      <c r="AJ769" s="71"/>
      <c r="AK769" s="71"/>
      <c r="AL769" s="71"/>
    </row>
    <row r="770" spans="1:38" s="66" customFormat="1" ht="12" customHeight="1" x14ac:dyDescent="0.3">
      <c r="A770" s="71"/>
      <c r="B770" s="71"/>
      <c r="C770" s="160" t="s">
        <v>11</v>
      </c>
      <c r="D770" s="92"/>
      <c r="E770" s="92"/>
      <c r="F770" s="167"/>
      <c r="G770" s="167"/>
      <c r="H770" s="64"/>
      <c r="I770" s="165"/>
      <c r="J770" s="64"/>
      <c r="K770" s="164"/>
      <c r="L770" s="164"/>
      <c r="M770" s="71"/>
      <c r="N770" s="71"/>
      <c r="O770" s="71"/>
      <c r="P770" s="71"/>
      <c r="Q770" s="71"/>
      <c r="R770" s="71"/>
      <c r="S770" s="71"/>
      <c r="T770" s="71"/>
      <c r="U770" s="71"/>
      <c r="V770" s="71"/>
      <c r="W770" s="71"/>
      <c r="X770" s="71"/>
      <c r="Y770" s="71"/>
      <c r="Z770" s="71"/>
      <c r="AA770" s="71"/>
      <c r="AB770" s="71"/>
      <c r="AC770" s="71"/>
      <c r="AD770" s="71"/>
      <c r="AE770" s="71"/>
      <c r="AF770" s="71"/>
      <c r="AG770" s="71"/>
      <c r="AH770" s="71"/>
      <c r="AI770" s="71"/>
      <c r="AJ770" s="71"/>
      <c r="AK770" s="71"/>
      <c r="AL770" s="71"/>
    </row>
    <row r="771" spans="1:38" s="66" customFormat="1" ht="12" customHeight="1" x14ac:dyDescent="0.3">
      <c r="A771" s="71"/>
      <c r="B771" s="71"/>
      <c r="C771" s="160" t="s">
        <v>11</v>
      </c>
      <c r="D771" s="92"/>
      <c r="E771" s="92"/>
      <c r="F771" s="167"/>
      <c r="G771" s="167"/>
      <c r="H771" s="64"/>
      <c r="I771" s="165"/>
      <c r="J771" s="64"/>
      <c r="K771" s="164"/>
      <c r="L771" s="164"/>
      <c r="M771" s="71"/>
      <c r="N771" s="71"/>
      <c r="O771" s="71"/>
      <c r="P771" s="71"/>
      <c r="Q771" s="71"/>
      <c r="R771" s="71"/>
      <c r="S771" s="71"/>
      <c r="T771" s="71"/>
      <c r="U771" s="71"/>
      <c r="V771" s="71"/>
      <c r="W771" s="71"/>
      <c r="X771" s="71"/>
      <c r="Y771" s="71"/>
      <c r="Z771" s="71"/>
      <c r="AA771" s="71"/>
      <c r="AB771" s="71"/>
      <c r="AC771" s="71"/>
      <c r="AD771" s="71"/>
      <c r="AE771" s="71"/>
      <c r="AF771" s="71"/>
      <c r="AG771" s="71"/>
      <c r="AH771" s="71"/>
      <c r="AI771" s="71"/>
      <c r="AJ771" s="71"/>
      <c r="AK771" s="71"/>
      <c r="AL771" s="71"/>
    </row>
    <row r="772" spans="1:38" s="66" customFormat="1" ht="12" customHeight="1" x14ac:dyDescent="0.3">
      <c r="A772" s="71"/>
      <c r="B772" s="71"/>
      <c r="C772" s="160" t="s">
        <v>11</v>
      </c>
      <c r="D772" s="92"/>
      <c r="E772" s="92"/>
      <c r="F772" s="167"/>
      <c r="G772" s="167"/>
      <c r="H772" s="64"/>
      <c r="I772" s="165"/>
      <c r="J772" s="64"/>
      <c r="K772" s="164"/>
      <c r="L772" s="164"/>
      <c r="M772" s="71"/>
      <c r="N772" s="71"/>
      <c r="O772" s="71"/>
      <c r="P772" s="71"/>
      <c r="Q772" s="71"/>
      <c r="R772" s="71"/>
      <c r="S772" s="71"/>
      <c r="T772" s="71"/>
      <c r="U772" s="71"/>
      <c r="V772" s="71"/>
      <c r="W772" s="71"/>
      <c r="X772" s="71"/>
      <c r="Y772" s="71"/>
      <c r="Z772" s="71"/>
      <c r="AA772" s="71"/>
      <c r="AB772" s="71"/>
      <c r="AC772" s="71"/>
      <c r="AD772" s="71"/>
      <c r="AE772" s="71"/>
      <c r="AF772" s="71"/>
      <c r="AG772" s="71"/>
      <c r="AH772" s="71"/>
      <c r="AI772" s="71"/>
      <c r="AJ772" s="71"/>
      <c r="AK772" s="71"/>
      <c r="AL772" s="71"/>
    </row>
    <row r="773" spans="1:38" s="66" customFormat="1" ht="12" customHeight="1" x14ac:dyDescent="0.3">
      <c r="A773" s="71"/>
      <c r="B773" s="71"/>
      <c r="C773" s="160" t="s">
        <v>11</v>
      </c>
      <c r="D773" s="92"/>
      <c r="E773" s="92"/>
      <c r="F773" s="167"/>
      <c r="G773" s="167"/>
      <c r="H773" s="64"/>
      <c r="I773" s="165"/>
      <c r="J773" s="64"/>
      <c r="K773" s="164"/>
      <c r="L773" s="164"/>
      <c r="M773" s="71"/>
      <c r="N773" s="71"/>
      <c r="O773" s="71"/>
      <c r="P773" s="71"/>
      <c r="Q773" s="71"/>
      <c r="R773" s="71"/>
      <c r="S773" s="71"/>
      <c r="T773" s="71"/>
      <c r="U773" s="71"/>
      <c r="V773" s="71"/>
      <c r="W773" s="71"/>
      <c r="X773" s="71"/>
      <c r="Y773" s="71"/>
      <c r="Z773" s="71"/>
      <c r="AA773" s="71"/>
      <c r="AB773" s="71"/>
      <c r="AC773" s="71"/>
      <c r="AD773" s="71"/>
      <c r="AE773" s="71"/>
      <c r="AF773" s="71"/>
      <c r="AG773" s="71"/>
      <c r="AH773" s="71"/>
      <c r="AI773" s="71"/>
      <c r="AJ773" s="71"/>
      <c r="AK773" s="71"/>
      <c r="AL773" s="71"/>
    </row>
    <row r="774" spans="1:38" s="66" customFormat="1" ht="12" customHeight="1" x14ac:dyDescent="0.3">
      <c r="A774" s="71"/>
      <c r="B774" s="71"/>
      <c r="C774" s="160" t="s">
        <v>11</v>
      </c>
      <c r="D774" s="92"/>
      <c r="E774" s="92"/>
      <c r="F774" s="167"/>
      <c r="G774" s="167"/>
      <c r="H774" s="64"/>
      <c r="I774" s="165"/>
      <c r="J774" s="64"/>
      <c r="K774" s="164"/>
      <c r="L774" s="164"/>
      <c r="M774" s="71"/>
      <c r="N774" s="71"/>
      <c r="O774" s="71"/>
      <c r="P774" s="71"/>
      <c r="Q774" s="71"/>
      <c r="R774" s="71"/>
      <c r="S774" s="71"/>
      <c r="T774" s="71"/>
      <c r="U774" s="71"/>
      <c r="V774" s="71"/>
      <c r="W774" s="71"/>
      <c r="X774" s="71"/>
      <c r="Y774" s="71"/>
      <c r="Z774" s="71"/>
      <c r="AA774" s="71"/>
      <c r="AB774" s="71"/>
      <c r="AC774" s="71"/>
      <c r="AD774" s="71"/>
      <c r="AE774" s="71"/>
      <c r="AF774" s="71"/>
      <c r="AG774" s="71"/>
      <c r="AH774" s="71"/>
      <c r="AI774" s="71"/>
      <c r="AJ774" s="71"/>
      <c r="AK774" s="71"/>
      <c r="AL774" s="71"/>
    </row>
    <row r="775" spans="1:38" s="66" customFormat="1" ht="12" customHeight="1" x14ac:dyDescent="0.3">
      <c r="A775" s="71"/>
      <c r="B775" s="71"/>
      <c r="C775" s="160" t="s">
        <v>11</v>
      </c>
      <c r="D775" s="92"/>
      <c r="E775" s="92"/>
      <c r="F775" s="167"/>
      <c r="G775" s="167"/>
      <c r="H775" s="64"/>
      <c r="I775" s="165"/>
      <c r="J775" s="64"/>
      <c r="K775" s="164"/>
      <c r="L775" s="164"/>
      <c r="M775" s="71"/>
      <c r="N775" s="71"/>
      <c r="O775" s="71"/>
      <c r="P775" s="71"/>
      <c r="Q775" s="71"/>
      <c r="R775" s="71"/>
      <c r="S775" s="71"/>
      <c r="T775" s="71"/>
      <c r="U775" s="71"/>
      <c r="V775" s="71"/>
      <c r="W775" s="71"/>
      <c r="X775" s="71"/>
      <c r="Y775" s="71"/>
      <c r="Z775" s="71"/>
      <c r="AA775" s="71"/>
      <c r="AB775" s="71"/>
      <c r="AC775" s="71"/>
      <c r="AD775" s="71"/>
      <c r="AE775" s="71"/>
      <c r="AF775" s="71"/>
      <c r="AG775" s="71"/>
      <c r="AH775" s="71"/>
      <c r="AI775" s="71"/>
      <c r="AJ775" s="71"/>
      <c r="AK775" s="71"/>
      <c r="AL775" s="71"/>
    </row>
    <row r="776" spans="1:38" s="66" customFormat="1" ht="12" customHeight="1" x14ac:dyDescent="0.3">
      <c r="A776" s="71"/>
      <c r="B776" s="71"/>
      <c r="C776" s="160" t="s">
        <v>11</v>
      </c>
      <c r="D776" s="92"/>
      <c r="E776" s="92"/>
      <c r="F776" s="167"/>
      <c r="G776" s="167"/>
      <c r="H776" s="64"/>
      <c r="I776" s="165"/>
      <c r="J776" s="64"/>
      <c r="K776" s="164"/>
      <c r="L776" s="164"/>
      <c r="M776" s="71"/>
      <c r="N776" s="71"/>
      <c r="O776" s="71"/>
      <c r="P776" s="71"/>
      <c r="Q776" s="71"/>
      <c r="R776" s="71"/>
      <c r="S776" s="71"/>
      <c r="T776" s="71"/>
      <c r="U776" s="71"/>
      <c r="V776" s="71"/>
      <c r="W776" s="71"/>
      <c r="X776" s="71"/>
      <c r="Y776" s="71"/>
      <c r="Z776" s="71"/>
      <c r="AA776" s="71"/>
      <c r="AB776" s="71"/>
      <c r="AC776" s="71"/>
      <c r="AD776" s="71"/>
      <c r="AE776" s="71"/>
      <c r="AF776" s="71"/>
      <c r="AG776" s="71"/>
      <c r="AH776" s="71"/>
      <c r="AI776" s="71"/>
      <c r="AJ776" s="71"/>
      <c r="AK776" s="71"/>
      <c r="AL776" s="71"/>
    </row>
    <row r="777" spans="1:38" s="66" customFormat="1" ht="12" customHeight="1" x14ac:dyDescent="0.3">
      <c r="A777" s="71"/>
      <c r="B777" s="71"/>
      <c r="C777" s="160" t="s">
        <v>11</v>
      </c>
      <c r="D777" s="92"/>
      <c r="E777" s="92"/>
      <c r="F777" s="167"/>
      <c r="G777" s="167"/>
      <c r="H777" s="64"/>
      <c r="I777" s="165"/>
      <c r="J777" s="64"/>
      <c r="K777" s="164"/>
      <c r="L777" s="164"/>
      <c r="M777" s="71"/>
      <c r="N777" s="71"/>
      <c r="O777" s="71"/>
      <c r="P777" s="71"/>
      <c r="Q777" s="71"/>
      <c r="R777" s="71"/>
      <c r="S777" s="71"/>
      <c r="T777" s="71"/>
      <c r="U777" s="71"/>
      <c r="V777" s="71"/>
      <c r="W777" s="71"/>
      <c r="X777" s="71"/>
      <c r="Y777" s="71"/>
      <c r="Z777" s="71"/>
      <c r="AA777" s="71"/>
      <c r="AB777" s="71"/>
      <c r="AC777" s="71"/>
      <c r="AD777" s="71"/>
      <c r="AE777" s="71"/>
      <c r="AF777" s="71"/>
      <c r="AG777" s="71"/>
      <c r="AH777" s="71"/>
      <c r="AI777" s="71"/>
      <c r="AJ777" s="71"/>
      <c r="AK777" s="71"/>
      <c r="AL777" s="71"/>
    </row>
    <row r="778" spans="1:38" s="66" customFormat="1" ht="12" customHeight="1" x14ac:dyDescent="0.3">
      <c r="A778" s="71"/>
      <c r="B778" s="71"/>
      <c r="C778" s="160" t="s">
        <v>11</v>
      </c>
      <c r="D778" s="92"/>
      <c r="E778" s="92"/>
      <c r="F778" s="167"/>
      <c r="G778" s="167"/>
      <c r="H778" s="64"/>
      <c r="I778" s="165"/>
      <c r="J778" s="64"/>
      <c r="K778" s="164"/>
      <c r="L778" s="164"/>
      <c r="M778" s="71"/>
      <c r="N778" s="71"/>
      <c r="O778" s="71"/>
      <c r="P778" s="71"/>
      <c r="Q778" s="71"/>
      <c r="R778" s="71"/>
      <c r="S778" s="71"/>
      <c r="T778" s="71"/>
      <c r="U778" s="71"/>
      <c r="V778" s="71"/>
      <c r="W778" s="71"/>
      <c r="X778" s="71"/>
      <c r="Y778" s="71"/>
      <c r="Z778" s="71"/>
      <c r="AA778" s="71"/>
      <c r="AB778" s="71"/>
      <c r="AC778" s="71"/>
      <c r="AD778" s="71"/>
      <c r="AE778" s="71"/>
      <c r="AF778" s="71"/>
      <c r="AG778" s="71"/>
      <c r="AH778" s="71"/>
      <c r="AI778" s="71"/>
      <c r="AJ778" s="71"/>
      <c r="AK778" s="71"/>
      <c r="AL778" s="71"/>
    </row>
    <row r="779" spans="1:38" s="66" customFormat="1" ht="12" customHeight="1" x14ac:dyDescent="0.3">
      <c r="A779" s="71"/>
      <c r="B779" s="71"/>
      <c r="C779" s="160" t="s">
        <v>11</v>
      </c>
      <c r="D779" s="92"/>
      <c r="E779" s="92"/>
      <c r="F779" s="167"/>
      <c r="G779" s="167"/>
      <c r="H779" s="64"/>
      <c r="I779" s="165"/>
      <c r="J779" s="64"/>
      <c r="K779" s="164"/>
      <c r="L779" s="164"/>
      <c r="M779" s="71"/>
      <c r="N779" s="71"/>
      <c r="O779" s="71"/>
      <c r="P779" s="71"/>
      <c r="Q779" s="71"/>
      <c r="R779" s="71"/>
      <c r="S779" s="71"/>
      <c r="T779" s="71"/>
      <c r="U779" s="71"/>
      <c r="V779" s="71"/>
      <c r="W779" s="71"/>
      <c r="X779" s="71"/>
      <c r="Y779" s="71"/>
      <c r="Z779" s="71"/>
      <c r="AA779" s="71"/>
      <c r="AB779" s="71"/>
      <c r="AC779" s="71"/>
      <c r="AD779" s="71"/>
      <c r="AE779" s="71"/>
      <c r="AF779" s="71"/>
      <c r="AG779" s="71"/>
      <c r="AH779" s="71"/>
      <c r="AI779" s="71"/>
      <c r="AJ779" s="71"/>
      <c r="AK779" s="71"/>
      <c r="AL779" s="71"/>
    </row>
    <row r="780" spans="1:38" s="66" customFormat="1" ht="12" customHeight="1" x14ac:dyDescent="0.3">
      <c r="A780" s="71"/>
      <c r="B780" s="71"/>
      <c r="C780" s="160" t="s">
        <v>11</v>
      </c>
      <c r="D780" s="92"/>
      <c r="E780" s="92"/>
      <c r="F780" s="167"/>
      <c r="G780" s="167"/>
      <c r="H780" s="64"/>
      <c r="I780" s="165"/>
      <c r="J780" s="64"/>
      <c r="K780" s="164"/>
      <c r="L780" s="164"/>
      <c r="M780" s="71"/>
      <c r="N780" s="71"/>
      <c r="O780" s="71"/>
      <c r="P780" s="71"/>
      <c r="Q780" s="71"/>
      <c r="R780" s="71"/>
      <c r="S780" s="71"/>
      <c r="T780" s="71"/>
      <c r="U780" s="71"/>
      <c r="V780" s="71"/>
      <c r="W780" s="71"/>
      <c r="X780" s="71"/>
      <c r="Y780" s="71"/>
      <c r="Z780" s="71"/>
      <c r="AA780" s="71"/>
      <c r="AB780" s="71"/>
      <c r="AC780" s="71"/>
      <c r="AD780" s="71"/>
      <c r="AE780" s="71"/>
      <c r="AF780" s="71"/>
      <c r="AG780" s="71"/>
      <c r="AH780" s="71"/>
      <c r="AI780" s="71"/>
      <c r="AJ780" s="71"/>
      <c r="AK780" s="71"/>
      <c r="AL780" s="71"/>
    </row>
    <row r="781" spans="1:38" s="66" customFormat="1" ht="12" customHeight="1" x14ac:dyDescent="0.3">
      <c r="A781" s="71"/>
      <c r="B781" s="71"/>
      <c r="C781" s="160" t="s">
        <v>11</v>
      </c>
      <c r="D781" s="92"/>
      <c r="E781" s="92"/>
      <c r="F781" s="167"/>
      <c r="G781" s="167"/>
      <c r="H781" s="64"/>
      <c r="I781" s="165"/>
      <c r="J781" s="64"/>
      <c r="K781" s="164"/>
      <c r="L781" s="164"/>
      <c r="M781" s="71"/>
      <c r="N781" s="71"/>
      <c r="O781" s="71"/>
      <c r="P781" s="71"/>
      <c r="Q781" s="71"/>
      <c r="R781" s="71"/>
      <c r="S781" s="71"/>
      <c r="T781" s="71"/>
      <c r="U781" s="71"/>
      <c r="V781" s="71"/>
      <c r="W781" s="71"/>
      <c r="X781" s="71"/>
      <c r="Y781" s="71"/>
      <c r="Z781" s="71"/>
      <c r="AA781" s="71"/>
      <c r="AB781" s="71"/>
      <c r="AC781" s="71"/>
      <c r="AD781" s="71"/>
      <c r="AE781" s="71"/>
      <c r="AF781" s="71"/>
      <c r="AG781" s="71"/>
      <c r="AH781" s="71"/>
      <c r="AI781" s="71"/>
      <c r="AJ781" s="71"/>
      <c r="AK781" s="71"/>
      <c r="AL781" s="71"/>
    </row>
    <row r="782" spans="1:38" s="66" customFormat="1" ht="12" customHeight="1" x14ac:dyDescent="0.3">
      <c r="A782" s="71"/>
      <c r="B782" s="71"/>
      <c r="C782" s="160" t="s">
        <v>11</v>
      </c>
      <c r="D782" s="92"/>
      <c r="E782" s="92"/>
      <c r="F782" s="167"/>
      <c r="G782" s="167"/>
      <c r="H782" s="64"/>
      <c r="I782" s="165"/>
      <c r="J782" s="64"/>
      <c r="K782" s="164"/>
      <c r="L782" s="164"/>
      <c r="M782" s="71"/>
      <c r="N782" s="71"/>
      <c r="O782" s="71"/>
      <c r="P782" s="71"/>
      <c r="Q782" s="71"/>
      <c r="R782" s="71"/>
      <c r="S782" s="71"/>
      <c r="T782" s="71"/>
      <c r="U782" s="71"/>
      <c r="V782" s="71"/>
      <c r="W782" s="71"/>
      <c r="X782" s="71"/>
      <c r="Y782" s="71"/>
      <c r="Z782" s="71"/>
      <c r="AA782" s="71"/>
      <c r="AB782" s="71"/>
      <c r="AC782" s="71"/>
      <c r="AD782" s="71"/>
      <c r="AE782" s="71"/>
      <c r="AF782" s="71"/>
      <c r="AG782" s="71"/>
      <c r="AH782" s="71"/>
      <c r="AI782" s="71"/>
      <c r="AJ782" s="71"/>
      <c r="AK782" s="71"/>
      <c r="AL782" s="71"/>
    </row>
    <row r="783" spans="1:38" s="66" customFormat="1" ht="12" customHeight="1" x14ac:dyDescent="0.3">
      <c r="A783" s="71"/>
      <c r="B783" s="71"/>
      <c r="C783" s="160" t="s">
        <v>11</v>
      </c>
      <c r="D783" s="92"/>
      <c r="E783" s="92"/>
      <c r="F783" s="167"/>
      <c r="G783" s="167"/>
      <c r="H783" s="64"/>
      <c r="I783" s="165"/>
      <c r="J783" s="64"/>
      <c r="K783" s="164"/>
      <c r="L783" s="164"/>
      <c r="M783" s="71"/>
      <c r="N783" s="71"/>
      <c r="O783" s="71"/>
      <c r="P783" s="71"/>
      <c r="Q783" s="71"/>
      <c r="R783" s="71"/>
      <c r="S783" s="71"/>
      <c r="T783" s="71"/>
      <c r="U783" s="71"/>
      <c r="V783" s="71"/>
      <c r="W783" s="71"/>
      <c r="X783" s="71"/>
      <c r="Y783" s="71"/>
      <c r="Z783" s="71"/>
      <c r="AA783" s="71"/>
      <c r="AB783" s="71"/>
      <c r="AC783" s="71"/>
      <c r="AD783" s="71"/>
      <c r="AE783" s="71"/>
      <c r="AF783" s="71"/>
      <c r="AG783" s="71"/>
      <c r="AH783" s="71"/>
      <c r="AI783" s="71"/>
      <c r="AJ783" s="71"/>
      <c r="AK783" s="71"/>
      <c r="AL783" s="71"/>
    </row>
    <row r="784" spans="1:38" s="66" customFormat="1" ht="12" customHeight="1" x14ac:dyDescent="0.3">
      <c r="A784" s="71"/>
      <c r="B784" s="71"/>
      <c r="C784" s="160" t="s">
        <v>11</v>
      </c>
      <c r="D784" s="92"/>
      <c r="E784" s="92"/>
      <c r="F784" s="167"/>
      <c r="G784" s="167"/>
      <c r="H784" s="64"/>
      <c r="I784" s="165"/>
      <c r="J784" s="64"/>
      <c r="K784" s="164"/>
      <c r="L784" s="164"/>
      <c r="M784" s="71"/>
      <c r="N784" s="71"/>
      <c r="O784" s="71"/>
      <c r="P784" s="71"/>
      <c r="Q784" s="71"/>
      <c r="R784" s="71"/>
      <c r="S784" s="71"/>
      <c r="T784" s="71"/>
      <c r="U784" s="71"/>
      <c r="V784" s="71"/>
      <c r="W784" s="71"/>
      <c r="X784" s="71"/>
      <c r="Y784" s="71"/>
      <c r="Z784" s="71"/>
      <c r="AA784" s="71"/>
      <c r="AB784" s="71"/>
      <c r="AC784" s="71"/>
      <c r="AD784" s="71"/>
      <c r="AE784" s="71"/>
      <c r="AF784" s="71"/>
      <c r="AG784" s="71"/>
      <c r="AH784" s="71"/>
      <c r="AI784" s="71"/>
      <c r="AJ784" s="71"/>
      <c r="AK784" s="71"/>
      <c r="AL784" s="71"/>
    </row>
    <row r="785" spans="1:38" s="66" customFormat="1" ht="12" customHeight="1" x14ac:dyDescent="0.3">
      <c r="A785" s="71"/>
      <c r="B785" s="71"/>
      <c r="C785" s="160" t="s">
        <v>11</v>
      </c>
      <c r="D785" s="92"/>
      <c r="E785" s="92"/>
      <c r="F785" s="167"/>
      <c r="G785" s="167"/>
      <c r="H785" s="64"/>
      <c r="I785" s="165"/>
      <c r="J785" s="64"/>
      <c r="K785" s="164"/>
      <c r="L785" s="164"/>
      <c r="M785" s="71"/>
      <c r="N785" s="71"/>
      <c r="O785" s="71"/>
      <c r="P785" s="71"/>
      <c r="Q785" s="71"/>
      <c r="R785" s="71"/>
      <c r="S785" s="71"/>
      <c r="T785" s="71"/>
      <c r="U785" s="71"/>
      <c r="V785" s="71"/>
      <c r="W785" s="71"/>
      <c r="X785" s="71"/>
      <c r="Y785" s="71"/>
      <c r="Z785" s="71"/>
      <c r="AA785" s="71"/>
      <c r="AB785" s="71"/>
      <c r="AC785" s="71"/>
      <c r="AD785" s="71"/>
      <c r="AE785" s="71"/>
      <c r="AF785" s="71"/>
      <c r="AG785" s="71"/>
      <c r="AH785" s="71"/>
      <c r="AI785" s="71"/>
      <c r="AJ785" s="71"/>
      <c r="AK785" s="71"/>
      <c r="AL785" s="71"/>
    </row>
    <row r="786" spans="1:38" s="66" customFormat="1" ht="12" customHeight="1" x14ac:dyDescent="0.3">
      <c r="A786" s="71"/>
      <c r="B786" s="71"/>
      <c r="C786" s="160" t="s">
        <v>11</v>
      </c>
      <c r="D786" s="92"/>
      <c r="E786" s="92"/>
      <c r="F786" s="167"/>
      <c r="G786" s="167"/>
      <c r="H786" s="64"/>
      <c r="I786" s="165"/>
      <c r="J786" s="64"/>
      <c r="K786" s="164"/>
      <c r="L786" s="164"/>
      <c r="M786" s="71"/>
      <c r="N786" s="71"/>
      <c r="O786" s="71"/>
      <c r="P786" s="71"/>
      <c r="Q786" s="71"/>
      <c r="R786" s="71"/>
      <c r="S786" s="71"/>
      <c r="T786" s="71"/>
      <c r="U786" s="71"/>
      <c r="V786" s="71"/>
      <c r="W786" s="71"/>
      <c r="X786" s="71"/>
      <c r="Y786" s="71"/>
      <c r="Z786" s="71"/>
      <c r="AA786" s="71"/>
      <c r="AB786" s="71"/>
      <c r="AC786" s="71"/>
      <c r="AD786" s="71"/>
      <c r="AE786" s="71"/>
      <c r="AF786" s="71"/>
      <c r="AG786" s="71"/>
      <c r="AH786" s="71"/>
      <c r="AI786" s="71"/>
      <c r="AJ786" s="71"/>
      <c r="AK786" s="71"/>
      <c r="AL786" s="71"/>
    </row>
    <row r="787" spans="1:38" s="66" customFormat="1" ht="12" customHeight="1" x14ac:dyDescent="0.3">
      <c r="A787" s="71"/>
      <c r="B787" s="71"/>
      <c r="C787" s="160" t="s">
        <v>11</v>
      </c>
      <c r="D787" s="92"/>
      <c r="E787" s="92"/>
      <c r="F787" s="167"/>
      <c r="G787" s="167"/>
      <c r="H787" s="64"/>
      <c r="I787" s="165"/>
      <c r="J787" s="64"/>
      <c r="K787" s="164"/>
      <c r="L787" s="164"/>
      <c r="M787" s="71"/>
      <c r="N787" s="71"/>
      <c r="O787" s="71"/>
      <c r="P787" s="71"/>
      <c r="Q787" s="71"/>
      <c r="R787" s="71"/>
      <c r="S787" s="71"/>
      <c r="T787" s="71"/>
      <c r="U787" s="71"/>
      <c r="V787" s="71"/>
      <c r="W787" s="71"/>
      <c r="X787" s="71"/>
      <c r="Y787" s="71"/>
      <c r="Z787" s="71"/>
      <c r="AA787" s="71"/>
      <c r="AB787" s="71"/>
      <c r="AC787" s="71"/>
      <c r="AD787" s="71"/>
      <c r="AE787" s="71"/>
      <c r="AF787" s="71"/>
      <c r="AG787" s="71"/>
      <c r="AH787" s="71"/>
      <c r="AI787" s="71"/>
      <c r="AJ787" s="71"/>
      <c r="AK787" s="71"/>
      <c r="AL787" s="71"/>
    </row>
    <row r="788" spans="1:38" s="66" customFormat="1" ht="12" customHeight="1" x14ac:dyDescent="0.3">
      <c r="A788" s="71"/>
      <c r="B788" s="71"/>
      <c r="C788" s="160" t="s">
        <v>11</v>
      </c>
      <c r="D788" s="92"/>
      <c r="E788" s="92"/>
      <c r="F788" s="167"/>
      <c r="G788" s="167"/>
      <c r="H788" s="64"/>
      <c r="I788" s="165"/>
      <c r="J788" s="64"/>
      <c r="K788" s="164"/>
      <c r="L788" s="164"/>
      <c r="M788" s="71"/>
      <c r="N788" s="71"/>
      <c r="O788" s="71"/>
      <c r="P788" s="71"/>
      <c r="Q788" s="71"/>
      <c r="R788" s="71"/>
      <c r="S788" s="71"/>
      <c r="T788" s="71"/>
      <c r="U788" s="71"/>
      <c r="V788" s="71"/>
      <c r="W788" s="71"/>
      <c r="X788" s="71"/>
      <c r="Y788" s="71"/>
      <c r="Z788" s="71"/>
      <c r="AA788" s="71"/>
      <c r="AB788" s="71"/>
      <c r="AC788" s="71"/>
      <c r="AD788" s="71"/>
      <c r="AE788" s="71"/>
      <c r="AF788" s="71"/>
      <c r="AG788" s="71"/>
      <c r="AH788" s="71"/>
      <c r="AI788" s="71"/>
      <c r="AJ788" s="71"/>
      <c r="AK788" s="71"/>
      <c r="AL788" s="71"/>
    </row>
    <row r="789" spans="1:38" s="66" customFormat="1" ht="12" customHeight="1" x14ac:dyDescent="0.3">
      <c r="A789" s="71"/>
      <c r="B789" s="71"/>
      <c r="C789" s="160" t="s">
        <v>11</v>
      </c>
      <c r="D789" s="92"/>
      <c r="E789" s="92"/>
      <c r="F789" s="167"/>
      <c r="G789" s="167"/>
      <c r="H789" s="64"/>
      <c r="I789" s="165"/>
      <c r="J789" s="64"/>
      <c r="K789" s="164"/>
      <c r="L789" s="164"/>
      <c r="M789" s="71"/>
      <c r="N789" s="71"/>
      <c r="O789" s="71"/>
      <c r="P789" s="71"/>
      <c r="Q789" s="71"/>
      <c r="R789" s="71"/>
      <c r="S789" s="71"/>
      <c r="T789" s="71"/>
      <c r="U789" s="71"/>
      <c r="V789" s="71"/>
      <c r="W789" s="71"/>
      <c r="X789" s="71"/>
      <c r="Y789" s="71"/>
      <c r="Z789" s="71"/>
      <c r="AA789" s="71"/>
      <c r="AB789" s="71"/>
      <c r="AC789" s="71"/>
      <c r="AD789" s="71"/>
      <c r="AE789" s="71"/>
      <c r="AF789" s="71"/>
      <c r="AG789" s="71"/>
      <c r="AH789" s="71"/>
      <c r="AI789" s="71"/>
      <c r="AJ789" s="71"/>
      <c r="AK789" s="71"/>
      <c r="AL789" s="71"/>
    </row>
    <row r="790" spans="1:38" s="66" customFormat="1" ht="12" customHeight="1" x14ac:dyDescent="0.3">
      <c r="A790" s="71"/>
      <c r="B790" s="71"/>
      <c r="C790" s="160" t="s">
        <v>11</v>
      </c>
      <c r="D790" s="92"/>
      <c r="E790" s="92"/>
      <c r="F790" s="167"/>
      <c r="G790" s="167"/>
      <c r="H790" s="64"/>
      <c r="I790" s="165"/>
      <c r="J790" s="64"/>
      <c r="K790" s="164"/>
      <c r="L790" s="164"/>
      <c r="M790" s="71"/>
      <c r="N790" s="71"/>
      <c r="O790" s="71"/>
      <c r="P790" s="71"/>
      <c r="Q790" s="71"/>
      <c r="R790" s="71"/>
      <c r="S790" s="71"/>
      <c r="T790" s="71"/>
      <c r="U790" s="71"/>
      <c r="V790" s="71"/>
      <c r="W790" s="71"/>
      <c r="X790" s="71"/>
      <c r="Y790" s="71"/>
      <c r="Z790" s="71"/>
      <c r="AA790" s="71"/>
      <c r="AB790" s="71"/>
      <c r="AC790" s="71"/>
      <c r="AD790" s="71"/>
      <c r="AE790" s="71"/>
      <c r="AF790" s="71"/>
      <c r="AG790" s="71"/>
      <c r="AH790" s="71"/>
      <c r="AI790" s="71"/>
      <c r="AJ790" s="71"/>
      <c r="AK790" s="71"/>
      <c r="AL790" s="71"/>
    </row>
    <row r="791" spans="1:38" s="66" customFormat="1" ht="12" customHeight="1" x14ac:dyDescent="0.3">
      <c r="A791" s="71"/>
      <c r="B791" s="71"/>
      <c r="C791" s="160" t="s">
        <v>11</v>
      </c>
      <c r="D791" s="92"/>
      <c r="E791" s="92"/>
      <c r="F791" s="167"/>
      <c r="G791" s="167"/>
      <c r="H791" s="64"/>
      <c r="I791" s="165"/>
      <c r="J791" s="64"/>
      <c r="K791" s="164"/>
      <c r="L791" s="164"/>
      <c r="M791" s="71"/>
      <c r="N791" s="71"/>
      <c r="O791" s="71"/>
      <c r="P791" s="71"/>
      <c r="Q791" s="71"/>
      <c r="R791" s="71"/>
      <c r="S791" s="71"/>
      <c r="T791" s="71"/>
      <c r="U791" s="71"/>
      <c r="V791" s="71"/>
      <c r="W791" s="71"/>
      <c r="X791" s="71"/>
      <c r="Y791" s="71"/>
      <c r="Z791" s="71"/>
      <c r="AA791" s="71"/>
      <c r="AB791" s="71"/>
      <c r="AC791" s="71"/>
      <c r="AD791" s="71"/>
      <c r="AE791" s="71"/>
      <c r="AF791" s="71"/>
      <c r="AG791" s="71"/>
      <c r="AH791" s="71"/>
      <c r="AI791" s="71"/>
      <c r="AJ791" s="71"/>
      <c r="AK791" s="71"/>
      <c r="AL791" s="71"/>
    </row>
    <row r="792" spans="1:38" s="66" customFormat="1" ht="12" customHeight="1" x14ac:dyDescent="0.3">
      <c r="A792" s="71"/>
      <c r="B792" s="71"/>
      <c r="C792" s="160" t="s">
        <v>11</v>
      </c>
      <c r="D792" s="92"/>
      <c r="E792" s="92"/>
      <c r="F792" s="167"/>
      <c r="G792" s="167"/>
      <c r="H792" s="64"/>
      <c r="I792" s="165"/>
      <c r="J792" s="64"/>
      <c r="K792" s="164"/>
      <c r="L792" s="164"/>
      <c r="M792" s="71"/>
      <c r="N792" s="71"/>
      <c r="O792" s="71"/>
      <c r="P792" s="71"/>
      <c r="Q792" s="71"/>
      <c r="R792" s="71"/>
      <c r="S792" s="71"/>
      <c r="T792" s="71"/>
      <c r="U792" s="71"/>
      <c r="V792" s="71"/>
      <c r="W792" s="71"/>
      <c r="X792" s="71"/>
      <c r="Y792" s="71"/>
      <c r="Z792" s="71"/>
      <c r="AA792" s="71"/>
      <c r="AB792" s="71"/>
      <c r="AC792" s="71"/>
      <c r="AD792" s="71"/>
      <c r="AE792" s="71"/>
      <c r="AF792" s="71"/>
      <c r="AG792" s="71"/>
      <c r="AH792" s="71"/>
      <c r="AI792" s="71"/>
      <c r="AJ792" s="71"/>
      <c r="AK792" s="71"/>
      <c r="AL792" s="71"/>
    </row>
    <row r="793" spans="1:38" s="66" customFormat="1" ht="12" customHeight="1" x14ac:dyDescent="0.3">
      <c r="A793" s="71"/>
      <c r="B793" s="71"/>
      <c r="C793" s="71"/>
      <c r="D793" s="71"/>
      <c r="E793" s="71"/>
      <c r="F793" s="71"/>
      <c r="G793" s="71"/>
      <c r="H793" s="71"/>
      <c r="I793" s="71"/>
      <c r="J793" s="71"/>
      <c r="K793" s="71"/>
      <c r="L793" s="71"/>
      <c r="M793" s="71"/>
      <c r="N793" s="71"/>
      <c r="O793" s="71"/>
      <c r="P793" s="71"/>
      <c r="Q793" s="71"/>
      <c r="R793" s="71"/>
      <c r="S793" s="71"/>
      <c r="T793" s="71"/>
      <c r="U793" s="71"/>
      <c r="V793" s="71"/>
      <c r="W793" s="71"/>
      <c r="X793" s="71"/>
      <c r="Y793" s="71"/>
      <c r="Z793" s="71"/>
      <c r="AA793" s="71"/>
      <c r="AB793" s="71"/>
      <c r="AC793" s="71"/>
      <c r="AD793" s="71"/>
      <c r="AE793" s="71"/>
      <c r="AF793" s="71"/>
      <c r="AG793" s="71"/>
      <c r="AH793" s="71"/>
      <c r="AI793" s="71"/>
      <c r="AJ793" s="71"/>
      <c r="AK793" s="71"/>
      <c r="AL793" s="71"/>
    </row>
    <row r="794" spans="1:38" s="66" customFormat="1" ht="12" customHeight="1" x14ac:dyDescent="0.3">
      <c r="A794" s="71"/>
      <c r="B794" s="47" t="s">
        <v>202</v>
      </c>
      <c r="C794" s="70"/>
      <c r="D794" s="70"/>
      <c r="E794" s="70"/>
      <c r="F794" s="70"/>
      <c r="G794" s="70"/>
      <c r="H794" s="70"/>
      <c r="I794" s="70"/>
      <c r="J794" s="70"/>
      <c r="K794" s="70"/>
      <c r="L794" s="70"/>
      <c r="M794" s="70"/>
      <c r="N794" s="70"/>
      <c r="O794" s="70"/>
      <c r="P794" s="70"/>
      <c r="Q794" s="70"/>
      <c r="R794" s="70"/>
      <c r="S794" s="70"/>
      <c r="T794" s="70"/>
      <c r="U794" s="70"/>
      <c r="V794" s="70"/>
      <c r="W794" s="70"/>
      <c r="X794" s="70"/>
      <c r="Y794" s="70"/>
      <c r="Z794" s="70"/>
      <c r="AA794" s="70"/>
      <c r="AB794" s="70"/>
      <c r="AC794" s="70"/>
      <c r="AD794" s="70"/>
      <c r="AE794" s="70"/>
      <c r="AF794" s="70"/>
      <c r="AG794" s="70"/>
      <c r="AH794" s="70"/>
      <c r="AI794" s="70"/>
      <c r="AJ794" s="70"/>
      <c r="AK794" s="70"/>
      <c r="AL794" s="70"/>
    </row>
    <row r="795" spans="1:38" s="66" customFormat="1" ht="12" customHeight="1" x14ac:dyDescent="0.3">
      <c r="A795" s="71"/>
      <c r="B795" s="71"/>
      <c r="C795" s="71"/>
      <c r="D795" s="71"/>
      <c r="E795" s="71"/>
      <c r="F795" s="71"/>
      <c r="G795" s="71"/>
      <c r="H795" s="71"/>
      <c r="I795" s="71"/>
      <c r="J795" s="71"/>
      <c r="K795" s="71"/>
      <c r="L795" s="71"/>
      <c r="M795" s="71"/>
      <c r="N795" s="71"/>
      <c r="O795" s="71"/>
      <c r="P795" s="71"/>
      <c r="Q795" s="71"/>
      <c r="R795" s="71"/>
      <c r="S795" s="71"/>
      <c r="T795" s="71"/>
      <c r="U795" s="71"/>
      <c r="V795" s="71"/>
      <c r="W795" s="71"/>
      <c r="X795" s="71"/>
      <c r="Y795" s="71"/>
      <c r="Z795" s="71"/>
      <c r="AA795" s="71"/>
      <c r="AB795" s="71"/>
      <c r="AC795" s="71"/>
      <c r="AD795" s="71"/>
      <c r="AE795" s="71"/>
      <c r="AF795" s="71"/>
      <c r="AG795" s="71"/>
      <c r="AH795" s="71"/>
      <c r="AI795" s="71"/>
      <c r="AJ795" s="71"/>
      <c r="AK795" s="71"/>
      <c r="AL795" s="71"/>
    </row>
    <row r="796" spans="1:38" s="66" customFormat="1" ht="18" customHeight="1" x14ac:dyDescent="0.3">
      <c r="A796" s="71"/>
      <c r="B796" s="71"/>
      <c r="C796" s="160" t="s">
        <v>151</v>
      </c>
      <c r="D796" s="160" t="s">
        <v>904</v>
      </c>
      <c r="E796" s="160" t="s">
        <v>818</v>
      </c>
      <c r="F796" s="160" t="s">
        <v>418</v>
      </c>
      <c r="G796" s="160" t="s">
        <v>84</v>
      </c>
      <c r="H796" s="160" t="s">
        <v>85</v>
      </c>
      <c r="I796" s="160" t="s">
        <v>86</v>
      </c>
      <c r="J796" s="160" t="s">
        <v>88</v>
      </c>
      <c r="K796" s="160" t="s">
        <v>89</v>
      </c>
      <c r="L796" s="160" t="s">
        <v>872</v>
      </c>
      <c r="N796" s="71"/>
      <c r="O796" s="71"/>
      <c r="P796" s="71"/>
      <c r="Q796" s="71"/>
      <c r="R796" s="71"/>
      <c r="S796" s="71"/>
      <c r="T796" s="71"/>
      <c r="U796" s="71"/>
      <c r="V796" s="71"/>
      <c r="W796" s="71"/>
      <c r="X796" s="71"/>
      <c r="Y796" s="71"/>
      <c r="Z796" s="71"/>
      <c r="AA796" s="71"/>
      <c r="AB796" s="71"/>
      <c r="AC796" s="71"/>
      <c r="AD796" s="71"/>
      <c r="AE796" s="71"/>
      <c r="AF796" s="71"/>
      <c r="AG796" s="71"/>
    </row>
    <row r="797" spans="1:38" s="66" customFormat="1" ht="12" customHeight="1" x14ac:dyDescent="0.3">
      <c r="A797" s="71"/>
      <c r="B797" s="71"/>
      <c r="C797" s="160" t="s">
        <v>203</v>
      </c>
      <c r="D797" s="92"/>
      <c r="E797" s="92"/>
      <c r="F797" s="92"/>
      <c r="G797" s="167"/>
      <c r="H797" s="167"/>
      <c r="I797" s="64"/>
      <c r="J797" s="165"/>
      <c r="K797" s="64"/>
      <c r="L797" s="164"/>
      <c r="N797" s="71"/>
      <c r="O797" s="71"/>
      <c r="P797" s="71"/>
      <c r="Q797" s="71"/>
      <c r="R797" s="71"/>
      <c r="S797" s="71"/>
      <c r="T797" s="71"/>
      <c r="U797" s="71"/>
      <c r="V797" s="71"/>
      <c r="W797" s="71"/>
      <c r="X797" s="71"/>
      <c r="Y797" s="71"/>
      <c r="Z797" s="71"/>
      <c r="AA797" s="71"/>
      <c r="AB797" s="71"/>
      <c r="AC797" s="71"/>
      <c r="AD797" s="71"/>
      <c r="AE797" s="71"/>
      <c r="AF797" s="71"/>
      <c r="AG797" s="71"/>
    </row>
    <row r="798" spans="1:38" s="66" customFormat="1" ht="12" customHeight="1" x14ac:dyDescent="0.3">
      <c r="A798" s="71"/>
      <c r="B798" s="71"/>
      <c r="C798" s="160" t="s">
        <v>204</v>
      </c>
      <c r="D798" s="92"/>
      <c r="E798" s="92"/>
      <c r="F798" s="92"/>
      <c r="G798" s="167"/>
      <c r="H798" s="167"/>
      <c r="I798" s="64"/>
      <c r="J798" s="165"/>
      <c r="K798" s="64"/>
      <c r="L798" s="164"/>
      <c r="N798" s="71"/>
      <c r="O798" s="71"/>
      <c r="P798" s="71"/>
      <c r="Q798" s="71"/>
      <c r="R798" s="71"/>
      <c r="S798" s="71"/>
      <c r="T798" s="71"/>
      <c r="U798" s="71"/>
      <c r="V798" s="71"/>
      <c r="W798" s="71"/>
      <c r="X798" s="71"/>
      <c r="Y798" s="71"/>
      <c r="Z798" s="71"/>
      <c r="AA798" s="71"/>
      <c r="AB798" s="71"/>
      <c r="AC798" s="71"/>
      <c r="AD798" s="71"/>
      <c r="AE798" s="71"/>
      <c r="AF798" s="71"/>
      <c r="AG798" s="71"/>
    </row>
    <row r="799" spans="1:38" s="66" customFormat="1" ht="12" customHeight="1" x14ac:dyDescent="0.3">
      <c r="A799" s="71"/>
      <c r="B799" s="71"/>
      <c r="C799" s="160" t="s">
        <v>205</v>
      </c>
      <c r="D799" s="92"/>
      <c r="E799" s="92"/>
      <c r="F799" s="92"/>
      <c r="G799" s="167"/>
      <c r="H799" s="167"/>
      <c r="I799" s="64"/>
      <c r="J799" s="165"/>
      <c r="K799" s="64"/>
      <c r="L799" s="164"/>
      <c r="N799" s="71"/>
      <c r="O799" s="71"/>
      <c r="P799" s="71"/>
      <c r="Q799" s="71"/>
      <c r="R799" s="71"/>
      <c r="S799" s="71"/>
      <c r="T799" s="71"/>
      <c r="U799" s="71"/>
      <c r="V799" s="71"/>
      <c r="W799" s="71"/>
      <c r="X799" s="71"/>
      <c r="Y799" s="71"/>
      <c r="Z799" s="71"/>
      <c r="AA799" s="71"/>
      <c r="AB799" s="71"/>
      <c r="AC799" s="71"/>
      <c r="AD799" s="71"/>
      <c r="AE799" s="71"/>
      <c r="AF799" s="71"/>
      <c r="AG799" s="71"/>
    </row>
    <row r="800" spans="1:38" s="66" customFormat="1" ht="12" customHeight="1" x14ac:dyDescent="0.3">
      <c r="A800" s="71"/>
      <c r="B800" s="71"/>
      <c r="C800" s="160" t="s">
        <v>206</v>
      </c>
      <c r="D800" s="92"/>
      <c r="E800" s="92"/>
      <c r="F800" s="92"/>
      <c r="G800" s="167"/>
      <c r="H800" s="167"/>
      <c r="I800" s="64"/>
      <c r="J800" s="165"/>
      <c r="K800" s="64"/>
      <c r="L800" s="164"/>
      <c r="N800" s="71"/>
      <c r="O800" s="71"/>
      <c r="P800" s="71"/>
      <c r="Q800" s="71"/>
      <c r="R800" s="71"/>
      <c r="S800" s="71"/>
      <c r="T800" s="71"/>
      <c r="U800" s="71"/>
      <c r="V800" s="71"/>
      <c r="W800" s="71"/>
      <c r="X800" s="71"/>
      <c r="Y800" s="71"/>
      <c r="Z800" s="71"/>
      <c r="AA800" s="71"/>
      <c r="AB800" s="71"/>
      <c r="AC800" s="71"/>
      <c r="AD800" s="71"/>
      <c r="AE800" s="71"/>
      <c r="AF800" s="71"/>
      <c r="AG800" s="71"/>
    </row>
    <row r="801" spans="1:38" s="66" customFormat="1" ht="12" customHeight="1" x14ac:dyDescent="0.3">
      <c r="A801" s="71"/>
      <c r="B801" s="71"/>
      <c r="C801" s="160" t="s">
        <v>207</v>
      </c>
      <c r="D801" s="92"/>
      <c r="E801" s="92"/>
      <c r="F801" s="92"/>
      <c r="G801" s="167"/>
      <c r="H801" s="167"/>
      <c r="I801" s="64"/>
      <c r="J801" s="165"/>
      <c r="K801" s="64"/>
      <c r="L801" s="164"/>
      <c r="N801" s="71"/>
      <c r="O801" s="71"/>
      <c r="P801" s="71"/>
      <c r="Q801" s="71"/>
      <c r="R801" s="71"/>
      <c r="S801" s="71"/>
      <c r="T801" s="71"/>
      <c r="U801" s="71"/>
      <c r="V801" s="71"/>
      <c r="W801" s="71"/>
      <c r="X801" s="71"/>
      <c r="Y801" s="71"/>
      <c r="Z801" s="71"/>
      <c r="AA801" s="71"/>
      <c r="AB801" s="71"/>
      <c r="AC801" s="71"/>
      <c r="AD801" s="71"/>
      <c r="AE801" s="71"/>
      <c r="AF801" s="71"/>
      <c r="AG801" s="71"/>
    </row>
    <row r="802" spans="1:38" s="66" customFormat="1" ht="12" customHeight="1" x14ac:dyDescent="0.3">
      <c r="A802" s="71"/>
      <c r="B802" s="71"/>
      <c r="C802" s="160" t="s">
        <v>208</v>
      </c>
      <c r="D802" s="92"/>
      <c r="E802" s="92"/>
      <c r="F802" s="92"/>
      <c r="G802" s="167"/>
      <c r="H802" s="167"/>
      <c r="I802" s="64"/>
      <c r="J802" s="165"/>
      <c r="K802" s="64"/>
      <c r="L802" s="164"/>
      <c r="N802" s="71"/>
      <c r="O802" s="71"/>
      <c r="P802" s="71"/>
      <c r="Q802" s="71"/>
      <c r="R802" s="71"/>
      <c r="S802" s="71"/>
      <c r="T802" s="71"/>
      <c r="U802" s="71"/>
      <c r="V802" s="71"/>
      <c r="W802" s="71"/>
      <c r="X802" s="71"/>
      <c r="Y802" s="71"/>
      <c r="Z802" s="71"/>
      <c r="AA802" s="71"/>
      <c r="AB802" s="71"/>
      <c r="AC802" s="71"/>
      <c r="AD802" s="71"/>
      <c r="AE802" s="71"/>
      <c r="AF802" s="71"/>
      <c r="AG802" s="71"/>
    </row>
    <row r="803" spans="1:38" s="66" customFormat="1" ht="12" customHeight="1" x14ac:dyDescent="0.3">
      <c r="A803" s="71"/>
      <c r="B803" s="71"/>
      <c r="C803" s="160" t="s">
        <v>209</v>
      </c>
      <c r="D803" s="92"/>
      <c r="E803" s="92"/>
      <c r="F803" s="92"/>
      <c r="G803" s="167"/>
      <c r="H803" s="167"/>
      <c r="I803" s="64"/>
      <c r="J803" s="165"/>
      <c r="K803" s="64"/>
      <c r="L803" s="164"/>
      <c r="N803" s="71"/>
      <c r="O803" s="71"/>
      <c r="P803" s="71"/>
      <c r="Q803" s="71"/>
      <c r="R803" s="71"/>
      <c r="S803" s="71"/>
      <c r="T803" s="71"/>
      <c r="U803" s="71"/>
      <c r="V803" s="71"/>
      <c r="W803" s="71"/>
      <c r="X803" s="71"/>
      <c r="Y803" s="71"/>
      <c r="Z803" s="71"/>
      <c r="AA803" s="71"/>
      <c r="AB803" s="71"/>
      <c r="AC803" s="71"/>
      <c r="AD803" s="71"/>
      <c r="AE803" s="71"/>
      <c r="AF803" s="71"/>
      <c r="AG803" s="71"/>
    </row>
    <row r="804" spans="1:38" s="66" customFormat="1" ht="12" customHeight="1" x14ac:dyDescent="0.3">
      <c r="A804" s="71"/>
      <c r="B804" s="71"/>
      <c r="C804" s="160" t="s">
        <v>210</v>
      </c>
      <c r="D804" s="92"/>
      <c r="E804" s="92"/>
      <c r="F804" s="92"/>
      <c r="G804" s="167"/>
      <c r="H804" s="167"/>
      <c r="I804" s="64"/>
      <c r="J804" s="165"/>
      <c r="K804" s="64"/>
      <c r="L804" s="164"/>
      <c r="N804" s="71"/>
      <c r="O804" s="71"/>
      <c r="P804" s="71"/>
      <c r="Q804" s="71"/>
      <c r="R804" s="71"/>
      <c r="S804" s="71"/>
      <c r="T804" s="71"/>
      <c r="U804" s="71"/>
      <c r="V804" s="71"/>
      <c r="W804" s="71"/>
      <c r="X804" s="71"/>
      <c r="Y804" s="71"/>
      <c r="Z804" s="71"/>
      <c r="AA804" s="71"/>
      <c r="AB804" s="71"/>
      <c r="AC804" s="71"/>
      <c r="AD804" s="71"/>
      <c r="AE804" s="71"/>
      <c r="AF804" s="71"/>
      <c r="AG804" s="71"/>
    </row>
    <row r="805" spans="1:38" s="66" customFormat="1" ht="12" customHeight="1" x14ac:dyDescent="0.3">
      <c r="A805" s="71"/>
      <c r="B805" s="71"/>
      <c r="C805" s="160" t="s">
        <v>211</v>
      </c>
      <c r="D805" s="92"/>
      <c r="E805" s="92"/>
      <c r="F805" s="92"/>
      <c r="G805" s="167"/>
      <c r="H805" s="167"/>
      <c r="I805" s="64"/>
      <c r="J805" s="165"/>
      <c r="K805" s="64"/>
      <c r="L805" s="164"/>
      <c r="N805" s="71"/>
      <c r="O805" s="71"/>
      <c r="P805" s="71"/>
      <c r="Q805" s="71"/>
      <c r="R805" s="71"/>
      <c r="S805" s="71"/>
      <c r="T805" s="71"/>
      <c r="U805" s="71"/>
      <c r="V805" s="71"/>
      <c r="W805" s="71"/>
      <c r="X805" s="71"/>
      <c r="Y805" s="71"/>
      <c r="Z805" s="71"/>
      <c r="AA805" s="71"/>
      <c r="AB805" s="71"/>
      <c r="AC805" s="71"/>
      <c r="AD805" s="71"/>
      <c r="AE805" s="71"/>
      <c r="AF805" s="71"/>
      <c r="AG805" s="71"/>
    </row>
    <row r="806" spans="1:38" s="66" customFormat="1" ht="12" customHeight="1" x14ac:dyDescent="0.3">
      <c r="A806" s="71"/>
      <c r="B806" s="71"/>
      <c r="C806" s="160" t="s">
        <v>212</v>
      </c>
      <c r="D806" s="92"/>
      <c r="E806" s="92"/>
      <c r="F806" s="92"/>
      <c r="G806" s="167"/>
      <c r="H806" s="167"/>
      <c r="I806" s="64"/>
      <c r="J806" s="165"/>
      <c r="K806" s="64"/>
      <c r="L806" s="164"/>
      <c r="N806" s="71"/>
      <c r="O806" s="71"/>
      <c r="P806" s="71"/>
      <c r="Q806" s="71"/>
      <c r="R806" s="71"/>
      <c r="S806" s="71"/>
      <c r="T806" s="71"/>
      <c r="U806" s="71"/>
      <c r="V806" s="71"/>
      <c r="W806" s="71"/>
      <c r="X806" s="71"/>
      <c r="Y806" s="71"/>
      <c r="Z806" s="71"/>
      <c r="AA806" s="71"/>
      <c r="AB806" s="71"/>
      <c r="AC806" s="71"/>
      <c r="AD806" s="71"/>
      <c r="AE806" s="71"/>
      <c r="AF806" s="71"/>
      <c r="AG806" s="71"/>
    </row>
    <row r="807" spans="1:38" s="66" customFormat="1" ht="12" customHeight="1" x14ac:dyDescent="0.3">
      <c r="A807" s="71"/>
      <c r="B807" s="71"/>
      <c r="C807" s="160" t="s">
        <v>213</v>
      </c>
      <c r="D807" s="92"/>
      <c r="E807" s="92"/>
      <c r="F807" s="92"/>
      <c r="G807" s="167"/>
      <c r="H807" s="167"/>
      <c r="I807" s="64"/>
      <c r="J807" s="165"/>
      <c r="K807" s="64"/>
      <c r="L807" s="164"/>
      <c r="N807" s="71"/>
      <c r="O807" s="71"/>
      <c r="P807" s="71"/>
      <c r="Q807" s="71"/>
      <c r="R807" s="71"/>
      <c r="S807" s="71"/>
      <c r="T807" s="71"/>
      <c r="U807" s="71"/>
      <c r="V807" s="71"/>
      <c r="W807" s="71"/>
      <c r="X807" s="71"/>
      <c r="Y807" s="71"/>
      <c r="Z807" s="71"/>
      <c r="AA807" s="71"/>
      <c r="AB807" s="71"/>
      <c r="AC807" s="71"/>
      <c r="AD807" s="71"/>
      <c r="AE807" s="71"/>
      <c r="AF807" s="71"/>
      <c r="AG807" s="71"/>
    </row>
    <row r="808" spans="1:38" s="66" customFormat="1" ht="12" customHeight="1" x14ac:dyDescent="0.3">
      <c r="A808" s="71"/>
      <c r="B808" s="71"/>
      <c r="C808" s="160" t="s">
        <v>214</v>
      </c>
      <c r="D808" s="92"/>
      <c r="E808" s="92"/>
      <c r="F808" s="92"/>
      <c r="G808" s="167"/>
      <c r="H808" s="167"/>
      <c r="I808" s="64"/>
      <c r="J808" s="165"/>
      <c r="K808" s="64"/>
      <c r="L808" s="164"/>
      <c r="N808" s="71"/>
      <c r="O808" s="71"/>
      <c r="P808" s="71"/>
      <c r="Q808" s="71"/>
      <c r="R808" s="71"/>
      <c r="S808" s="71"/>
      <c r="T808" s="71"/>
      <c r="U808" s="71"/>
      <c r="V808" s="71"/>
      <c r="W808" s="71"/>
      <c r="X808" s="71"/>
      <c r="Y808" s="71"/>
      <c r="Z808" s="71"/>
      <c r="AA808" s="71"/>
      <c r="AB808" s="71"/>
      <c r="AC808" s="71"/>
      <c r="AD808" s="71"/>
      <c r="AE808" s="71"/>
      <c r="AF808" s="71"/>
      <c r="AG808" s="71"/>
      <c r="AH808" s="71"/>
      <c r="AI808" s="71"/>
      <c r="AJ808" s="71"/>
      <c r="AK808" s="71"/>
      <c r="AL808" s="71"/>
    </row>
    <row r="809" spans="1:38" s="66" customFormat="1" ht="12" customHeight="1" x14ac:dyDescent="0.3">
      <c r="A809" s="71"/>
      <c r="B809" s="71"/>
      <c r="C809" s="160" t="s">
        <v>215</v>
      </c>
      <c r="D809" s="92"/>
      <c r="E809" s="92"/>
      <c r="F809" s="92"/>
      <c r="G809" s="167"/>
      <c r="H809" s="167"/>
      <c r="I809" s="64"/>
      <c r="J809" s="165"/>
      <c r="K809" s="64"/>
      <c r="L809" s="164"/>
      <c r="N809" s="71"/>
      <c r="O809" s="71"/>
      <c r="P809" s="71"/>
      <c r="Q809" s="71"/>
      <c r="R809" s="71"/>
      <c r="S809" s="71"/>
      <c r="T809" s="71"/>
      <c r="U809" s="71"/>
      <c r="V809" s="71"/>
      <c r="W809" s="71"/>
      <c r="X809" s="71"/>
      <c r="Y809" s="71"/>
      <c r="Z809" s="71"/>
      <c r="AA809" s="71"/>
      <c r="AB809" s="71"/>
      <c r="AC809" s="71"/>
      <c r="AD809" s="71"/>
      <c r="AE809" s="71"/>
      <c r="AF809" s="71"/>
      <c r="AG809" s="71"/>
      <c r="AH809" s="71"/>
      <c r="AI809" s="71"/>
      <c r="AJ809" s="71"/>
      <c r="AK809" s="71"/>
      <c r="AL809" s="71"/>
    </row>
    <row r="810" spans="1:38" s="66" customFormat="1" ht="12" customHeight="1" x14ac:dyDescent="0.3">
      <c r="A810" s="71"/>
      <c r="B810" s="71"/>
      <c r="C810" s="160" t="s">
        <v>216</v>
      </c>
      <c r="D810" s="92"/>
      <c r="E810" s="92"/>
      <c r="F810" s="92"/>
      <c r="G810" s="167"/>
      <c r="H810" s="167"/>
      <c r="I810" s="64"/>
      <c r="J810" s="165"/>
      <c r="K810" s="64"/>
      <c r="L810" s="164"/>
      <c r="N810" s="71"/>
      <c r="O810" s="71"/>
      <c r="P810" s="71"/>
      <c r="Q810" s="71"/>
      <c r="R810" s="71"/>
      <c r="S810" s="71"/>
      <c r="T810" s="71"/>
      <c r="U810" s="71"/>
      <c r="V810" s="71"/>
      <c r="W810" s="71"/>
      <c r="X810" s="71"/>
      <c r="Y810" s="71"/>
      <c r="Z810" s="71"/>
      <c r="AA810" s="71"/>
      <c r="AB810" s="71"/>
      <c r="AC810" s="71"/>
      <c r="AD810" s="71"/>
      <c r="AE810" s="71"/>
      <c r="AF810" s="71"/>
      <c r="AG810" s="71"/>
      <c r="AH810" s="71"/>
      <c r="AI810" s="71"/>
      <c r="AJ810" s="71"/>
      <c r="AK810" s="71"/>
      <c r="AL810" s="71"/>
    </row>
    <row r="811" spans="1:38" s="66" customFormat="1" ht="12" customHeight="1" x14ac:dyDescent="0.3">
      <c r="A811" s="71"/>
      <c r="B811" s="71"/>
      <c r="C811" s="160" t="s">
        <v>217</v>
      </c>
      <c r="D811" s="92"/>
      <c r="E811" s="92"/>
      <c r="F811" s="92"/>
      <c r="G811" s="167"/>
      <c r="H811" s="167"/>
      <c r="I811" s="64"/>
      <c r="J811" s="165"/>
      <c r="K811" s="64"/>
      <c r="L811" s="164"/>
      <c r="N811" s="71"/>
      <c r="O811" s="71"/>
      <c r="P811" s="71"/>
      <c r="Q811" s="71"/>
      <c r="R811" s="71"/>
      <c r="S811" s="71"/>
      <c r="T811" s="71"/>
      <c r="U811" s="71"/>
      <c r="V811" s="71"/>
      <c r="W811" s="71"/>
      <c r="X811" s="71"/>
      <c r="Y811" s="71"/>
      <c r="Z811" s="71"/>
      <c r="AA811" s="71"/>
      <c r="AB811" s="71"/>
      <c r="AC811" s="71"/>
      <c r="AD811" s="71"/>
      <c r="AE811" s="71"/>
      <c r="AF811" s="71"/>
      <c r="AG811" s="71"/>
      <c r="AH811" s="71"/>
      <c r="AI811" s="71"/>
      <c r="AJ811" s="71"/>
      <c r="AK811" s="71"/>
      <c r="AL811" s="71"/>
    </row>
    <row r="812" spans="1:38" s="66" customFormat="1" ht="12" customHeight="1" x14ac:dyDescent="0.3">
      <c r="A812" s="71"/>
      <c r="B812" s="71"/>
      <c r="C812" s="160" t="s">
        <v>11</v>
      </c>
      <c r="D812" s="92"/>
      <c r="E812" s="92"/>
      <c r="F812" s="92"/>
      <c r="G812" s="167"/>
      <c r="H812" s="167"/>
      <c r="I812" s="64"/>
      <c r="J812" s="165"/>
      <c r="K812" s="64"/>
      <c r="L812" s="164"/>
      <c r="N812" s="71"/>
      <c r="O812" s="71"/>
      <c r="P812" s="71"/>
      <c r="Q812" s="71"/>
      <c r="R812" s="71"/>
      <c r="S812" s="71"/>
      <c r="T812" s="71"/>
      <c r="U812" s="71"/>
      <c r="V812" s="71"/>
      <c r="W812" s="71"/>
      <c r="X812" s="71"/>
      <c r="Y812" s="71"/>
      <c r="Z812" s="71"/>
      <c r="AA812" s="71"/>
      <c r="AB812" s="71"/>
      <c r="AC812" s="71"/>
      <c r="AD812" s="71"/>
      <c r="AE812" s="71"/>
      <c r="AF812" s="71"/>
      <c r="AG812" s="71"/>
      <c r="AH812" s="71"/>
      <c r="AI812" s="71"/>
      <c r="AJ812" s="71"/>
      <c r="AK812" s="71"/>
      <c r="AL812" s="71"/>
    </row>
    <row r="813" spans="1:38" s="66" customFormat="1" ht="12" customHeight="1" x14ac:dyDescent="0.3">
      <c r="A813" s="71"/>
      <c r="B813" s="71"/>
      <c r="C813" s="160" t="s">
        <v>11</v>
      </c>
      <c r="D813" s="92"/>
      <c r="E813" s="92"/>
      <c r="F813" s="92"/>
      <c r="G813" s="167"/>
      <c r="H813" s="167"/>
      <c r="I813" s="64"/>
      <c r="J813" s="165"/>
      <c r="K813" s="64"/>
      <c r="L813" s="164"/>
      <c r="N813" s="71"/>
      <c r="O813" s="71"/>
      <c r="P813" s="71"/>
      <c r="Q813" s="71"/>
      <c r="R813" s="71"/>
      <c r="S813" s="71"/>
      <c r="T813" s="71"/>
      <c r="U813" s="71"/>
      <c r="V813" s="71"/>
      <c r="W813" s="71"/>
      <c r="X813" s="71"/>
      <c r="Y813" s="71"/>
      <c r="Z813" s="71"/>
      <c r="AA813" s="71"/>
      <c r="AB813" s="71"/>
      <c r="AC813" s="71"/>
      <c r="AD813" s="71"/>
      <c r="AE813" s="71"/>
      <c r="AF813" s="71"/>
      <c r="AG813" s="71"/>
      <c r="AH813" s="71"/>
      <c r="AI813" s="71"/>
      <c r="AJ813" s="71"/>
      <c r="AK813" s="71"/>
      <c r="AL813" s="71"/>
    </row>
    <row r="814" spans="1:38" s="66" customFormat="1" ht="12" customHeight="1" x14ac:dyDescent="0.3">
      <c r="A814" s="71"/>
      <c r="B814" s="71"/>
      <c r="C814" s="160" t="s">
        <v>11</v>
      </c>
      <c r="D814" s="92"/>
      <c r="E814" s="92"/>
      <c r="F814" s="92"/>
      <c r="G814" s="167"/>
      <c r="H814" s="167"/>
      <c r="I814" s="64"/>
      <c r="J814" s="165"/>
      <c r="K814" s="64"/>
      <c r="L814" s="164"/>
      <c r="N814" s="71"/>
      <c r="O814" s="71"/>
      <c r="P814" s="71"/>
      <c r="Q814" s="71"/>
      <c r="R814" s="71"/>
      <c r="S814" s="71"/>
      <c r="T814" s="71"/>
      <c r="U814" s="71"/>
      <c r="V814" s="71"/>
      <c r="W814" s="71"/>
      <c r="X814" s="71"/>
      <c r="Y814" s="71"/>
      <c r="Z814" s="71"/>
      <c r="AA814" s="71"/>
      <c r="AB814" s="71"/>
      <c r="AC814" s="71"/>
      <c r="AD814" s="71"/>
      <c r="AE814" s="71"/>
      <c r="AF814" s="71"/>
      <c r="AG814" s="71"/>
      <c r="AH814" s="71"/>
      <c r="AI814" s="71"/>
      <c r="AJ814" s="71"/>
      <c r="AK814" s="71"/>
      <c r="AL814" s="71"/>
    </row>
    <row r="815" spans="1:38" s="66" customFormat="1" ht="12" customHeight="1" x14ac:dyDescent="0.3">
      <c r="A815" s="71"/>
      <c r="B815" s="71"/>
      <c r="C815" s="160" t="s">
        <v>11</v>
      </c>
      <c r="D815" s="92"/>
      <c r="E815" s="92"/>
      <c r="F815" s="92"/>
      <c r="G815" s="167"/>
      <c r="H815" s="167"/>
      <c r="I815" s="64"/>
      <c r="J815" s="165"/>
      <c r="K815" s="64"/>
      <c r="L815" s="164"/>
      <c r="N815" s="71"/>
      <c r="O815" s="71"/>
      <c r="P815" s="71"/>
      <c r="Q815" s="71"/>
      <c r="R815" s="71"/>
      <c r="S815" s="71"/>
      <c r="T815" s="71"/>
      <c r="U815" s="71"/>
      <c r="V815" s="71"/>
      <c r="W815" s="71"/>
      <c r="X815" s="71"/>
      <c r="Y815" s="71"/>
      <c r="Z815" s="71"/>
      <c r="AA815" s="71"/>
      <c r="AB815" s="71"/>
      <c r="AC815" s="71"/>
      <c r="AD815" s="71"/>
      <c r="AE815" s="71"/>
      <c r="AF815" s="71"/>
      <c r="AG815" s="71"/>
      <c r="AH815" s="71"/>
      <c r="AI815" s="71"/>
      <c r="AJ815" s="71"/>
      <c r="AK815" s="71"/>
      <c r="AL815" s="71"/>
    </row>
    <row r="816" spans="1:38" s="66" customFormat="1" ht="12" customHeight="1" x14ac:dyDescent="0.3">
      <c r="A816" s="71"/>
      <c r="B816" s="71"/>
      <c r="C816" s="160" t="s">
        <v>11</v>
      </c>
      <c r="D816" s="92"/>
      <c r="E816" s="92"/>
      <c r="F816" s="92"/>
      <c r="G816" s="167"/>
      <c r="H816" s="167"/>
      <c r="I816" s="64"/>
      <c r="J816" s="165"/>
      <c r="K816" s="64"/>
      <c r="L816" s="164"/>
      <c r="N816" s="71"/>
      <c r="O816" s="71"/>
      <c r="P816" s="71"/>
      <c r="Q816" s="71"/>
      <c r="R816" s="71"/>
      <c r="S816" s="71"/>
      <c r="T816" s="71"/>
      <c r="U816" s="71"/>
      <c r="V816" s="71"/>
      <c r="W816" s="71"/>
      <c r="X816" s="71"/>
      <c r="Y816" s="71"/>
      <c r="Z816" s="71"/>
      <c r="AA816" s="71"/>
      <c r="AB816" s="71"/>
      <c r="AC816" s="71"/>
      <c r="AD816" s="71"/>
      <c r="AE816" s="71"/>
      <c r="AF816" s="71"/>
      <c r="AG816" s="71"/>
      <c r="AH816" s="71"/>
      <c r="AI816" s="71"/>
      <c r="AJ816" s="71"/>
      <c r="AK816" s="71"/>
      <c r="AL816" s="71"/>
    </row>
    <row r="817" spans="1:42" s="66" customFormat="1" ht="12" customHeight="1" x14ac:dyDescent="0.3">
      <c r="A817" s="71"/>
      <c r="B817" s="71"/>
      <c r="C817" s="160" t="s">
        <v>11</v>
      </c>
      <c r="D817" s="92"/>
      <c r="E817" s="92"/>
      <c r="F817" s="92"/>
      <c r="G817" s="167"/>
      <c r="H817" s="167"/>
      <c r="I817" s="64"/>
      <c r="J817" s="165"/>
      <c r="K817" s="64"/>
      <c r="L817" s="164"/>
      <c r="N817" s="71"/>
      <c r="O817" s="71"/>
      <c r="P817" s="71"/>
      <c r="Q817" s="71"/>
      <c r="R817" s="71"/>
      <c r="S817" s="71"/>
      <c r="T817" s="71"/>
      <c r="U817" s="71"/>
      <c r="V817" s="71"/>
      <c r="W817" s="71"/>
      <c r="X817" s="71"/>
      <c r="Y817" s="71"/>
      <c r="Z817" s="71"/>
      <c r="AA817" s="71"/>
      <c r="AB817" s="71"/>
      <c r="AC817" s="71"/>
      <c r="AD817" s="71"/>
      <c r="AE817" s="71"/>
      <c r="AF817" s="71"/>
      <c r="AG817" s="71"/>
      <c r="AH817" s="71"/>
      <c r="AI817" s="71"/>
      <c r="AJ817" s="71"/>
      <c r="AK817" s="71"/>
      <c r="AL817" s="71"/>
    </row>
    <row r="818" spans="1:42" s="66" customFormat="1" ht="12" customHeight="1" x14ac:dyDescent="0.3">
      <c r="A818" s="71"/>
      <c r="B818" s="71"/>
      <c r="C818" s="160" t="s">
        <v>11</v>
      </c>
      <c r="D818" s="92"/>
      <c r="E818" s="92"/>
      <c r="F818" s="92"/>
      <c r="G818" s="167"/>
      <c r="H818" s="167"/>
      <c r="I818" s="64"/>
      <c r="J818" s="165"/>
      <c r="K818" s="64"/>
      <c r="L818" s="164"/>
      <c r="N818" s="71"/>
      <c r="O818" s="71"/>
      <c r="P818" s="71"/>
      <c r="Q818" s="71"/>
      <c r="R818" s="71"/>
      <c r="S818" s="71"/>
      <c r="T818" s="71"/>
      <c r="U818" s="71"/>
      <c r="V818" s="71"/>
      <c r="W818" s="71"/>
      <c r="X818" s="71"/>
      <c r="Y818" s="71"/>
      <c r="Z818" s="71"/>
      <c r="AA818" s="71"/>
      <c r="AB818" s="71"/>
      <c r="AC818" s="71"/>
      <c r="AD818" s="71"/>
      <c r="AE818" s="71"/>
      <c r="AF818" s="71"/>
      <c r="AG818" s="71"/>
      <c r="AH818" s="71"/>
      <c r="AI818" s="71"/>
      <c r="AJ818" s="71"/>
      <c r="AK818" s="71"/>
      <c r="AL818" s="71"/>
    </row>
    <row r="819" spans="1:42" s="66" customFormat="1" ht="12" customHeight="1" x14ac:dyDescent="0.3">
      <c r="A819" s="71"/>
      <c r="B819" s="71"/>
      <c r="C819" s="160" t="s">
        <v>11</v>
      </c>
      <c r="D819" s="92"/>
      <c r="E819" s="92"/>
      <c r="F819" s="92"/>
      <c r="G819" s="167"/>
      <c r="H819" s="167"/>
      <c r="I819" s="64"/>
      <c r="J819" s="165"/>
      <c r="K819" s="64"/>
      <c r="L819" s="164"/>
      <c r="N819" s="71"/>
      <c r="O819" s="71"/>
      <c r="P819" s="71"/>
      <c r="Q819" s="71"/>
      <c r="R819" s="71"/>
      <c r="S819" s="71"/>
      <c r="T819" s="71"/>
      <c r="U819" s="71"/>
      <c r="V819" s="71"/>
      <c r="W819" s="71"/>
      <c r="X819" s="71"/>
      <c r="Y819" s="71"/>
      <c r="Z819" s="71"/>
      <c r="AA819" s="71"/>
      <c r="AB819" s="71"/>
      <c r="AC819" s="71"/>
      <c r="AD819" s="71"/>
      <c r="AE819" s="71"/>
      <c r="AF819" s="71"/>
      <c r="AG819" s="71"/>
      <c r="AH819" s="71"/>
      <c r="AI819" s="71"/>
      <c r="AJ819" s="71"/>
      <c r="AK819" s="71"/>
      <c r="AL819" s="71"/>
    </row>
    <row r="820" spans="1:42" s="66" customFormat="1" ht="12" customHeight="1" x14ac:dyDescent="0.3">
      <c r="A820" s="71"/>
      <c r="B820" s="71"/>
      <c r="C820" s="160" t="s">
        <v>11</v>
      </c>
      <c r="D820" s="92"/>
      <c r="E820" s="92"/>
      <c r="F820" s="92"/>
      <c r="G820" s="167"/>
      <c r="H820" s="167"/>
      <c r="I820" s="64"/>
      <c r="J820" s="165"/>
      <c r="K820" s="64"/>
      <c r="L820" s="164"/>
      <c r="N820" s="71"/>
      <c r="O820" s="71"/>
      <c r="P820" s="71"/>
      <c r="Q820" s="71"/>
      <c r="R820" s="71"/>
      <c r="S820" s="71"/>
      <c r="T820" s="71"/>
      <c r="U820" s="71"/>
      <c r="V820" s="71"/>
      <c r="W820" s="71"/>
      <c r="X820" s="71"/>
      <c r="Y820" s="71"/>
      <c r="Z820" s="71"/>
      <c r="AA820" s="71"/>
      <c r="AB820" s="71"/>
      <c r="AC820" s="71"/>
      <c r="AD820" s="71"/>
      <c r="AE820" s="71"/>
      <c r="AF820" s="71"/>
      <c r="AG820" s="71"/>
      <c r="AH820" s="71"/>
      <c r="AI820" s="71"/>
      <c r="AJ820" s="71"/>
      <c r="AK820" s="71"/>
      <c r="AL820" s="71"/>
    </row>
    <row r="821" spans="1:42" s="66" customFormat="1" ht="12" customHeight="1" x14ac:dyDescent="0.3">
      <c r="A821" s="71"/>
      <c r="B821" s="71"/>
      <c r="C821" s="160" t="s">
        <v>11</v>
      </c>
      <c r="D821" s="92"/>
      <c r="E821" s="92"/>
      <c r="F821" s="92"/>
      <c r="G821" s="167"/>
      <c r="H821" s="167"/>
      <c r="I821" s="64"/>
      <c r="J821" s="165"/>
      <c r="K821" s="64"/>
      <c r="L821" s="164"/>
      <c r="N821" s="71"/>
      <c r="O821" s="71"/>
      <c r="P821" s="71"/>
      <c r="Q821" s="71"/>
      <c r="R821" s="71"/>
      <c r="S821" s="71"/>
      <c r="T821" s="71"/>
      <c r="U821" s="71"/>
      <c r="V821" s="71"/>
      <c r="W821" s="71"/>
      <c r="X821" s="71"/>
      <c r="Y821" s="71"/>
      <c r="Z821" s="71"/>
      <c r="AA821" s="71"/>
      <c r="AB821" s="71"/>
      <c r="AC821" s="71"/>
      <c r="AD821" s="71"/>
      <c r="AE821" s="71"/>
      <c r="AF821" s="71"/>
      <c r="AG821" s="71"/>
      <c r="AH821" s="71"/>
      <c r="AI821" s="71"/>
      <c r="AJ821" s="71"/>
      <c r="AK821" s="71"/>
      <c r="AL821" s="71"/>
    </row>
    <row r="822" spans="1:42" s="66" customFormat="1" ht="12" customHeight="1" x14ac:dyDescent="0.3">
      <c r="A822" s="71"/>
      <c r="B822" s="71"/>
      <c r="C822" s="160" t="s">
        <v>11</v>
      </c>
      <c r="D822" s="92"/>
      <c r="E822" s="92"/>
      <c r="F822" s="92"/>
      <c r="G822" s="167"/>
      <c r="H822" s="167"/>
      <c r="I822" s="64"/>
      <c r="J822" s="165"/>
      <c r="K822" s="64"/>
      <c r="L822" s="164"/>
      <c r="N822" s="71"/>
      <c r="O822" s="71"/>
      <c r="P822" s="71"/>
      <c r="Q822" s="71"/>
      <c r="R822" s="71"/>
      <c r="S822" s="71"/>
      <c r="T822" s="71"/>
      <c r="U822" s="71"/>
      <c r="V822" s="71"/>
      <c r="W822" s="71"/>
      <c r="X822" s="71"/>
      <c r="Y822" s="71"/>
      <c r="Z822" s="71"/>
      <c r="AA822" s="71"/>
      <c r="AB822" s="71"/>
      <c r="AC822" s="71"/>
      <c r="AD822" s="71"/>
      <c r="AE822" s="71"/>
      <c r="AF822" s="71"/>
      <c r="AG822" s="71"/>
      <c r="AH822" s="71"/>
      <c r="AI822" s="71"/>
      <c r="AJ822" s="71"/>
      <c r="AK822" s="71"/>
      <c r="AL822" s="71"/>
    </row>
    <row r="823" spans="1:42" s="66" customFormat="1" ht="12" customHeight="1" x14ac:dyDescent="0.3">
      <c r="A823" s="71"/>
      <c r="B823" s="71"/>
      <c r="C823" s="160" t="s">
        <v>11</v>
      </c>
      <c r="D823" s="92"/>
      <c r="E823" s="92"/>
      <c r="F823" s="92"/>
      <c r="G823" s="167"/>
      <c r="H823" s="167"/>
      <c r="I823" s="64"/>
      <c r="J823" s="165"/>
      <c r="K823" s="64"/>
      <c r="L823" s="164"/>
      <c r="N823" s="71"/>
      <c r="O823" s="71"/>
      <c r="P823" s="71"/>
      <c r="Q823" s="71"/>
      <c r="R823" s="71"/>
      <c r="S823" s="71"/>
      <c r="T823" s="71"/>
      <c r="U823" s="71"/>
      <c r="V823" s="71"/>
      <c r="W823" s="71"/>
      <c r="X823" s="71"/>
      <c r="Y823" s="71"/>
      <c r="Z823" s="71"/>
      <c r="AA823" s="71"/>
      <c r="AB823" s="71"/>
      <c r="AC823" s="71"/>
      <c r="AD823" s="71"/>
      <c r="AE823" s="71"/>
      <c r="AF823" s="71"/>
      <c r="AG823" s="71"/>
      <c r="AH823" s="71"/>
      <c r="AI823" s="71"/>
      <c r="AJ823" s="71"/>
      <c r="AK823" s="71"/>
      <c r="AL823" s="71"/>
    </row>
    <row r="824" spans="1:42" s="66" customFormat="1" ht="12" customHeight="1" x14ac:dyDescent="0.3">
      <c r="A824" s="71"/>
      <c r="B824" s="71"/>
      <c r="C824" s="160" t="s">
        <v>11</v>
      </c>
      <c r="D824" s="92"/>
      <c r="E824" s="92"/>
      <c r="F824" s="92"/>
      <c r="G824" s="167"/>
      <c r="H824" s="167"/>
      <c r="I824" s="64"/>
      <c r="J824" s="165"/>
      <c r="K824" s="64"/>
      <c r="L824" s="164"/>
      <c r="N824" s="71"/>
      <c r="O824" s="71"/>
      <c r="P824" s="71"/>
      <c r="Q824" s="71"/>
      <c r="R824" s="71"/>
      <c r="S824" s="71"/>
      <c r="T824" s="71"/>
      <c r="U824" s="71"/>
      <c r="V824" s="71"/>
      <c r="W824" s="71"/>
      <c r="X824" s="71"/>
      <c r="Y824" s="71"/>
      <c r="Z824" s="71"/>
      <c r="AA824" s="71"/>
      <c r="AB824" s="71"/>
      <c r="AC824" s="71"/>
      <c r="AD824" s="71"/>
      <c r="AE824" s="71"/>
      <c r="AF824" s="71"/>
      <c r="AG824" s="71"/>
      <c r="AH824" s="71"/>
      <c r="AI824" s="71"/>
      <c r="AJ824" s="71"/>
      <c r="AK824" s="71"/>
      <c r="AL824" s="71"/>
    </row>
    <row r="825" spans="1:42" s="66" customFormat="1" ht="12" customHeight="1" x14ac:dyDescent="0.3">
      <c r="A825" s="71"/>
      <c r="B825" s="71"/>
      <c r="C825" s="71"/>
      <c r="D825" s="71"/>
      <c r="E825" s="71"/>
      <c r="F825" s="71"/>
      <c r="G825" s="71"/>
      <c r="H825" s="71"/>
      <c r="I825" s="71"/>
      <c r="J825" s="71"/>
      <c r="K825" s="71"/>
      <c r="L825" s="71"/>
      <c r="M825" s="71"/>
      <c r="N825" s="71"/>
      <c r="O825" s="71"/>
      <c r="P825" s="71"/>
      <c r="Q825" s="71"/>
      <c r="R825" s="71"/>
      <c r="S825" s="71"/>
      <c r="T825" s="71"/>
      <c r="U825" s="71"/>
      <c r="V825" s="71"/>
      <c r="W825" s="71"/>
      <c r="X825" s="71"/>
      <c r="Y825" s="71"/>
      <c r="Z825" s="71"/>
      <c r="AA825" s="71"/>
      <c r="AB825" s="71"/>
      <c r="AC825" s="71"/>
      <c r="AD825" s="71"/>
      <c r="AE825" s="71"/>
      <c r="AF825" s="71"/>
      <c r="AG825" s="71"/>
      <c r="AH825" s="71"/>
      <c r="AI825" s="71"/>
      <c r="AJ825" s="71"/>
      <c r="AK825" s="71"/>
      <c r="AL825" s="71"/>
    </row>
    <row r="826" spans="1:42" s="87" customFormat="1" ht="12" customHeight="1" x14ac:dyDescent="0.3">
      <c r="A826" s="93"/>
      <c r="B826" s="47" t="s">
        <v>1</v>
      </c>
      <c r="C826" s="82"/>
      <c r="D826" s="82"/>
      <c r="E826" s="82"/>
      <c r="F826" s="82"/>
      <c r="G826" s="82"/>
      <c r="H826" s="82"/>
      <c r="I826" s="82"/>
      <c r="J826" s="82"/>
      <c r="K826" s="82"/>
      <c r="L826" s="82"/>
      <c r="M826" s="82"/>
      <c r="N826" s="82"/>
      <c r="O826" s="82"/>
      <c r="P826" s="82"/>
      <c r="Q826" s="82"/>
      <c r="R826" s="82"/>
      <c r="S826" s="82"/>
      <c r="T826" s="82"/>
      <c r="U826" s="82"/>
      <c r="V826" s="82"/>
      <c r="W826" s="82"/>
      <c r="X826" s="82"/>
      <c r="Y826" s="82"/>
      <c r="Z826" s="82"/>
      <c r="AA826" s="82"/>
      <c r="AB826" s="82"/>
      <c r="AC826" s="82"/>
      <c r="AD826" s="82"/>
      <c r="AE826" s="82"/>
      <c r="AF826" s="82"/>
      <c r="AG826" s="82"/>
      <c r="AH826" s="82"/>
      <c r="AI826" s="82"/>
      <c r="AJ826" s="82"/>
      <c r="AK826" s="82"/>
      <c r="AL826" s="82"/>
      <c r="AM826" s="82"/>
      <c r="AN826" s="82"/>
      <c r="AO826" s="82"/>
      <c r="AP826" s="82"/>
    </row>
    <row r="828" spans="1:42" ht="12" customHeight="1" x14ac:dyDescent="0.3">
      <c r="I828" s="3" t="s">
        <v>913</v>
      </c>
    </row>
  </sheetData>
  <mergeCells count="1">
    <mergeCell ref="A3:C3"/>
  </mergeCells>
  <hyperlinks>
    <hyperlink ref="A3" location="Contents!A1" display="contents" xr:uid="{C705274C-86E8-4DDF-91E1-33DD7DB85EAF}"/>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9962ED6C-42EA-44DC-86F8-9204EE60124D}">
          <x14:formula1>
            <xm:f>Lists!$C$17:$C$22</xm:f>
          </x14:formula1>
          <xm:sqref>P9:P228 P233:P452</xm:sqref>
        </x14:dataValidation>
        <x14:dataValidation type="list" allowBlank="1" showInputMessage="1" showErrorMessage="1" xr:uid="{48B6B151-3910-4909-8A95-D293FA65E10B}">
          <x14:formula1>
            <xm:f>Lists!$C$25:$C$26</xm:f>
          </x14:formula1>
          <xm:sqref>R9:R228 R233:R452</xm:sqref>
        </x14:dataValidation>
        <x14:dataValidation type="list" allowBlank="1" showInputMessage="1" showErrorMessage="1" xr:uid="{706B9BDC-DA4E-49BF-8C20-67C30671204F}">
          <x14:formula1>
            <xm:f>Lists!$C$29:$C$34</xm:f>
          </x14:formula1>
          <xm:sqref>F457:F487 F797:F824</xm:sqref>
        </x14:dataValidation>
        <x14:dataValidation type="list" allowBlank="1" showInputMessage="1" showErrorMessage="1" xr:uid="{6D30ACB6-6B18-49D6-A698-ECFA4C70E93F}">
          <x14:formula1>
            <xm:f>Lists!$C$37:$C$41</xm:f>
          </x14:formula1>
          <xm:sqref>E9:E228 E233:E452 E457:E487 E492:E711 E716:E792 E797:E824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84C41-6DE1-4836-A50F-760C42E4A92B}">
  <sheetPr codeName="Sheet1">
    <tabColor rgb="FFAFBD22"/>
  </sheetPr>
  <dimension ref="A1:XFC58"/>
  <sheetViews>
    <sheetView showGridLines="0" zoomScaleNormal="100" workbookViewId="0"/>
  </sheetViews>
  <sheetFormatPr defaultColWidth="0" defaultRowHeight="12" customHeight="1" zeroHeight="1" x14ac:dyDescent="0.3"/>
  <cols>
    <col min="1" max="2" width="2.6640625" style="3" customWidth="1"/>
    <col min="3" max="3" width="3.6640625" style="3" customWidth="1"/>
    <col min="4" max="4" width="32.6640625" style="3" customWidth="1"/>
    <col min="5" max="20" width="8.88671875" style="3" customWidth="1"/>
    <col min="21" max="21" width="2.6640625" style="7" customWidth="1"/>
    <col min="22" max="16383" width="9.109375" style="7" hidden="1"/>
    <col min="16384" max="16384" width="4.33203125" style="7" hidden="1"/>
  </cols>
  <sheetData>
    <row r="1" spans="1:20" s="58" customFormat="1" ht="18.75" customHeight="1" x14ac:dyDescent="0.35">
      <c r="A1" s="81" t="str">
        <f>'Contract Information'!E8&amp;" Bus Contract Tender Price Template"</f>
        <v>[PTA Name] Bus Contract Tender Price Template</v>
      </c>
      <c r="B1" s="120"/>
      <c r="C1" s="57"/>
      <c r="D1" s="57"/>
      <c r="E1" s="57"/>
      <c r="F1" s="57"/>
      <c r="G1" s="57"/>
      <c r="H1" s="57"/>
      <c r="I1" s="57"/>
      <c r="J1" s="57"/>
      <c r="K1" s="57"/>
      <c r="L1" s="57"/>
      <c r="M1" s="57"/>
      <c r="N1" s="57"/>
      <c r="O1" s="57"/>
      <c r="P1" s="57"/>
      <c r="Q1" s="57"/>
      <c r="R1" s="57"/>
      <c r="S1" s="57"/>
      <c r="T1" s="57"/>
    </row>
    <row r="2" spans="1:20" ht="15" customHeight="1" x14ac:dyDescent="0.3">
      <c r="A2" s="117" t="str">
        <f ca="1">IFERROR(MID(CELL("filename",A1),FIND("]",CELL("filename",A1))+1,255),"&lt; Save workbook to show tab name &gt;")</f>
        <v>Instructions</v>
      </c>
      <c r="B2" s="1"/>
      <c r="C2" s="1"/>
      <c r="D2" s="1"/>
      <c r="E2" s="1"/>
      <c r="F2" s="1"/>
      <c r="G2" s="1"/>
      <c r="H2" s="1"/>
      <c r="I2" s="1"/>
      <c r="J2" s="1"/>
      <c r="K2" s="1"/>
      <c r="L2" s="1"/>
      <c r="M2" s="1"/>
      <c r="N2" s="1"/>
      <c r="O2" s="1"/>
      <c r="P2" s="1"/>
      <c r="Q2" s="1"/>
      <c r="R2" s="1"/>
      <c r="S2" s="1"/>
      <c r="T2" s="1"/>
    </row>
    <row r="3" spans="1:20" ht="12" customHeight="1" x14ac:dyDescent="0.3">
      <c r="A3" s="209" t="s">
        <v>257</v>
      </c>
      <c r="B3" s="209"/>
      <c r="C3" s="209"/>
      <c r="D3" s="1"/>
      <c r="E3" s="1"/>
      <c r="F3" s="1"/>
      <c r="G3" s="1"/>
      <c r="H3" s="1"/>
      <c r="I3" s="1"/>
      <c r="J3" s="1"/>
      <c r="K3" s="1"/>
      <c r="L3" s="1"/>
      <c r="M3" s="1"/>
      <c r="N3" s="1"/>
      <c r="O3" s="1"/>
      <c r="P3" s="1"/>
      <c r="Q3" s="1"/>
      <c r="R3" s="1"/>
      <c r="S3" s="1"/>
      <c r="T3" s="1"/>
    </row>
    <row r="4" spans="1:20" ht="12" customHeight="1" x14ac:dyDescent="0.3">
      <c r="A4" s="1"/>
      <c r="B4" s="1"/>
      <c r="C4" s="1"/>
      <c r="D4" s="1"/>
      <c r="E4" s="1"/>
      <c r="F4" s="1"/>
      <c r="G4" s="1"/>
      <c r="H4" s="1"/>
      <c r="I4" s="1"/>
      <c r="J4" s="1"/>
      <c r="K4" s="1"/>
      <c r="L4" s="1"/>
      <c r="M4" s="1"/>
      <c r="N4" s="1"/>
      <c r="O4" s="1"/>
      <c r="P4" s="1"/>
      <c r="Q4" s="1"/>
      <c r="R4" s="1"/>
      <c r="S4" s="1"/>
      <c r="T4" s="1"/>
    </row>
    <row r="5" spans="1:20" ht="12" customHeight="1" x14ac:dyDescent="0.3"/>
    <row r="6" spans="1:20" ht="12" customHeight="1" x14ac:dyDescent="0.3">
      <c r="A6" s="4"/>
      <c r="B6" s="47" t="s">
        <v>0</v>
      </c>
      <c r="C6" s="1"/>
      <c r="D6" s="1"/>
      <c r="E6" s="1"/>
      <c r="F6" s="1"/>
      <c r="G6" s="1"/>
      <c r="H6" s="1"/>
      <c r="I6" s="1"/>
      <c r="J6" s="1"/>
      <c r="K6" s="1"/>
      <c r="L6" s="1"/>
      <c r="M6" s="1"/>
      <c r="N6" s="1"/>
      <c r="O6" s="1"/>
      <c r="P6" s="1"/>
      <c r="Q6" s="1"/>
      <c r="R6" s="1"/>
      <c r="S6" s="1"/>
      <c r="T6" s="1"/>
    </row>
    <row r="7" spans="1:20" ht="12" customHeight="1" x14ac:dyDescent="0.3">
      <c r="A7" s="4"/>
    </row>
    <row r="8" spans="1:20" s="180" customFormat="1" ht="24" customHeight="1" x14ac:dyDescent="0.3">
      <c r="A8" s="178"/>
      <c r="B8" s="179"/>
      <c r="C8" s="177">
        <v>1</v>
      </c>
      <c r="D8" s="210" t="s">
        <v>245</v>
      </c>
      <c r="E8" s="210"/>
      <c r="F8" s="210"/>
      <c r="G8" s="210"/>
      <c r="H8" s="210"/>
      <c r="I8" s="210"/>
      <c r="J8" s="210"/>
      <c r="K8" s="210"/>
      <c r="L8" s="210"/>
      <c r="M8" s="210"/>
      <c r="N8" s="210"/>
      <c r="O8" s="210"/>
      <c r="P8" s="210"/>
      <c r="Q8" s="210"/>
      <c r="R8" s="210"/>
      <c r="S8" s="210"/>
      <c r="T8" s="210"/>
    </row>
    <row r="9" spans="1:20" s="180" customFormat="1" ht="12" customHeight="1" x14ac:dyDescent="0.3">
      <c r="A9" s="179"/>
      <c r="B9" s="179"/>
      <c r="C9" s="177"/>
      <c r="D9" s="179"/>
      <c r="E9" s="179"/>
      <c r="F9" s="179"/>
      <c r="G9" s="179"/>
      <c r="H9" s="179"/>
      <c r="I9" s="179"/>
      <c r="J9" s="179"/>
      <c r="K9" s="179"/>
      <c r="L9" s="179"/>
      <c r="M9" s="179"/>
      <c r="N9" s="179"/>
      <c r="O9" s="179"/>
      <c r="P9" s="179"/>
      <c r="Q9" s="179"/>
      <c r="R9" s="179"/>
      <c r="S9" s="179"/>
      <c r="T9" s="179"/>
    </row>
    <row r="10" spans="1:20" s="180" customFormat="1" ht="14.4" x14ac:dyDescent="0.3">
      <c r="A10" s="181"/>
      <c r="B10" s="179"/>
      <c r="C10" s="177">
        <v>2</v>
      </c>
      <c r="D10" s="211" t="s">
        <v>246</v>
      </c>
      <c r="E10" s="212"/>
      <c r="F10" s="212"/>
      <c r="G10" s="212"/>
      <c r="H10" s="212"/>
      <c r="I10" s="212"/>
      <c r="J10" s="212"/>
      <c r="K10" s="212"/>
      <c r="L10" s="212"/>
      <c r="M10" s="212"/>
      <c r="N10" s="212"/>
      <c r="O10" s="212"/>
      <c r="P10" s="212"/>
      <c r="Q10" s="212"/>
      <c r="R10" s="212"/>
      <c r="S10" s="212"/>
      <c r="T10" s="212"/>
    </row>
    <row r="11" spans="1:20" s="180" customFormat="1" ht="12" customHeight="1" x14ac:dyDescent="0.3">
      <c r="A11" s="179"/>
      <c r="B11" s="179"/>
      <c r="C11" s="177"/>
      <c r="D11" s="179"/>
      <c r="E11" s="179"/>
      <c r="F11" s="179"/>
      <c r="G11" s="179"/>
      <c r="H11" s="179"/>
      <c r="I11" s="179"/>
      <c r="J11" s="179"/>
      <c r="K11" s="179"/>
      <c r="L11" s="179"/>
      <c r="M11" s="179"/>
      <c r="N11" s="179"/>
      <c r="O11" s="179"/>
      <c r="P11" s="179"/>
      <c r="Q11" s="179"/>
      <c r="R11" s="179"/>
      <c r="S11" s="179"/>
      <c r="T11" s="179"/>
    </row>
    <row r="12" spans="1:20" s="180" customFormat="1" ht="12" customHeight="1" x14ac:dyDescent="0.3">
      <c r="A12" s="179"/>
      <c r="B12" s="179"/>
      <c r="C12" s="177">
        <v>3</v>
      </c>
      <c r="D12" s="40" t="s">
        <v>239</v>
      </c>
      <c r="E12" s="179"/>
      <c r="F12" s="179"/>
      <c r="G12" s="179"/>
      <c r="H12" s="179"/>
      <c r="I12" s="179"/>
      <c r="J12" s="179"/>
      <c r="K12" s="179"/>
      <c r="L12" s="179"/>
      <c r="M12" s="179"/>
      <c r="N12" s="179"/>
      <c r="O12" s="179"/>
      <c r="P12" s="179"/>
      <c r="Q12" s="179"/>
      <c r="R12" s="179"/>
      <c r="S12" s="179"/>
      <c r="T12" s="179"/>
    </row>
    <row r="13" spans="1:20" s="180" customFormat="1" ht="5.0999999999999996" customHeight="1" x14ac:dyDescent="0.3">
      <c r="A13" s="179"/>
      <c r="B13" s="179"/>
      <c r="C13" s="177"/>
      <c r="D13" s="40"/>
      <c r="E13" s="179"/>
      <c r="F13" s="179"/>
      <c r="G13" s="179"/>
      <c r="H13" s="179"/>
      <c r="I13" s="179"/>
      <c r="J13" s="179"/>
      <c r="K13" s="179"/>
      <c r="L13" s="179"/>
      <c r="M13" s="179"/>
      <c r="N13" s="179"/>
      <c r="O13" s="179"/>
      <c r="P13" s="179"/>
      <c r="Q13" s="179"/>
      <c r="R13" s="179"/>
      <c r="S13" s="179"/>
      <c r="T13" s="179"/>
    </row>
    <row r="14" spans="1:20" s="180" customFormat="1" ht="12" customHeight="1" x14ac:dyDescent="0.3">
      <c r="A14" s="179"/>
      <c r="B14" s="179"/>
      <c r="C14" s="177"/>
      <c r="D14" s="40" t="s">
        <v>240</v>
      </c>
      <c r="E14" s="179"/>
      <c r="F14" s="182"/>
      <c r="G14" s="179"/>
      <c r="H14" s="179"/>
      <c r="I14" s="179"/>
      <c r="J14" s="179"/>
      <c r="K14" s="179"/>
      <c r="L14" s="179"/>
      <c r="M14" s="179"/>
      <c r="N14" s="179"/>
      <c r="O14" s="179"/>
      <c r="P14" s="179"/>
      <c r="Q14" s="179"/>
      <c r="R14" s="179"/>
      <c r="S14" s="179"/>
      <c r="T14" s="179"/>
    </row>
    <row r="15" spans="1:20" s="180" customFormat="1" ht="5.0999999999999996" customHeight="1" x14ac:dyDescent="0.3">
      <c r="A15" s="179"/>
      <c r="B15" s="179"/>
      <c r="C15" s="177"/>
      <c r="D15" s="40"/>
      <c r="E15" s="179"/>
      <c r="F15" s="179"/>
      <c r="G15" s="179"/>
      <c r="H15" s="179"/>
      <c r="I15" s="179"/>
      <c r="J15" s="179"/>
      <c r="K15" s="179"/>
      <c r="L15" s="179"/>
      <c r="M15" s="179"/>
      <c r="N15" s="179"/>
      <c r="O15" s="179"/>
      <c r="P15" s="179"/>
      <c r="Q15" s="179"/>
      <c r="R15" s="179"/>
      <c r="S15" s="179"/>
      <c r="T15" s="179"/>
    </row>
    <row r="16" spans="1:20" s="180" customFormat="1" ht="12" customHeight="1" x14ac:dyDescent="0.3">
      <c r="A16" s="179"/>
      <c r="B16" s="179"/>
      <c r="C16" s="177"/>
      <c r="D16" s="40" t="s">
        <v>241</v>
      </c>
      <c r="E16" s="179"/>
      <c r="F16" s="183"/>
      <c r="G16" s="179"/>
      <c r="H16" s="179"/>
      <c r="I16" s="179"/>
      <c r="J16" s="179"/>
      <c r="K16" s="179"/>
      <c r="L16" s="179"/>
      <c r="M16" s="179"/>
      <c r="N16" s="179"/>
      <c r="O16" s="179"/>
      <c r="P16" s="179"/>
      <c r="Q16" s="179"/>
      <c r="R16" s="179"/>
      <c r="S16" s="179"/>
      <c r="T16" s="179"/>
    </row>
    <row r="17" spans="1:20" s="180" customFormat="1" ht="5.0999999999999996" customHeight="1" x14ac:dyDescent="0.3">
      <c r="A17" s="179"/>
      <c r="B17" s="179"/>
      <c r="C17" s="177"/>
      <c r="D17" s="179"/>
      <c r="E17" s="179"/>
      <c r="F17" s="179"/>
      <c r="G17" s="179"/>
      <c r="H17" s="179"/>
      <c r="I17" s="179"/>
      <c r="J17" s="179"/>
      <c r="K17" s="179"/>
      <c r="L17" s="179"/>
      <c r="M17" s="179"/>
      <c r="N17" s="179"/>
      <c r="O17" s="179"/>
      <c r="P17" s="179"/>
      <c r="Q17" s="179"/>
      <c r="R17" s="179"/>
      <c r="S17" s="179"/>
      <c r="T17" s="179"/>
    </row>
    <row r="18" spans="1:20" s="180" customFormat="1" ht="12" customHeight="1" x14ac:dyDescent="0.3">
      <c r="A18" s="179"/>
      <c r="B18" s="179"/>
      <c r="C18" s="177"/>
      <c r="D18" s="40" t="s">
        <v>242</v>
      </c>
      <c r="E18" s="179"/>
      <c r="F18" s="184"/>
      <c r="G18" s="179"/>
      <c r="H18" s="179"/>
      <c r="I18" s="179"/>
      <c r="J18" s="179"/>
      <c r="K18" s="179"/>
      <c r="L18" s="179"/>
      <c r="M18" s="179"/>
      <c r="N18" s="179"/>
      <c r="O18" s="179"/>
      <c r="P18" s="179"/>
      <c r="Q18" s="179"/>
      <c r="R18" s="179"/>
      <c r="S18" s="179"/>
      <c r="T18" s="179"/>
    </row>
    <row r="19" spans="1:20" s="180" customFormat="1" ht="12" customHeight="1" x14ac:dyDescent="0.3">
      <c r="A19" s="179"/>
      <c r="B19" s="179"/>
      <c r="C19" s="177"/>
      <c r="D19" s="179"/>
      <c r="E19" s="179"/>
      <c r="F19" s="179"/>
      <c r="G19" s="179"/>
      <c r="H19" s="179"/>
      <c r="I19" s="179"/>
      <c r="J19" s="179"/>
      <c r="K19" s="179"/>
      <c r="L19" s="179"/>
      <c r="M19" s="179"/>
      <c r="N19" s="179"/>
      <c r="O19" s="179"/>
      <c r="P19" s="179"/>
      <c r="Q19" s="179"/>
      <c r="R19" s="179"/>
      <c r="S19" s="179"/>
      <c r="T19" s="179"/>
    </row>
    <row r="20" spans="1:20" s="180" customFormat="1" ht="25.95" customHeight="1" x14ac:dyDescent="0.3">
      <c r="A20" s="179"/>
      <c r="B20" s="179"/>
      <c r="C20" s="177">
        <v>4</v>
      </c>
      <c r="D20" s="210" t="s">
        <v>761</v>
      </c>
      <c r="E20" s="210"/>
      <c r="F20" s="210"/>
      <c r="G20" s="210"/>
      <c r="H20" s="210"/>
      <c r="I20" s="210"/>
      <c r="J20" s="210"/>
      <c r="K20" s="210"/>
      <c r="L20" s="210"/>
      <c r="M20" s="210"/>
      <c r="N20" s="210"/>
      <c r="O20" s="210"/>
      <c r="P20" s="210"/>
      <c r="Q20" s="210"/>
      <c r="R20" s="210"/>
      <c r="S20" s="210"/>
      <c r="T20" s="210"/>
    </row>
    <row r="21" spans="1:20" s="180" customFormat="1" ht="12" customHeight="1" x14ac:dyDescent="0.3">
      <c r="A21" s="179"/>
      <c r="B21" s="179"/>
      <c r="C21" s="177"/>
      <c r="D21" s="133"/>
      <c r="E21" s="185"/>
      <c r="F21" s="185"/>
      <c r="G21" s="185"/>
      <c r="H21" s="185"/>
      <c r="I21" s="185"/>
      <c r="J21" s="185"/>
      <c r="K21" s="185"/>
      <c r="L21" s="185"/>
      <c r="M21" s="185"/>
      <c r="N21" s="185"/>
      <c r="O21" s="185"/>
      <c r="P21" s="185"/>
      <c r="Q21" s="185"/>
      <c r="R21" s="185"/>
      <c r="S21" s="185"/>
      <c r="T21" s="185"/>
    </row>
    <row r="22" spans="1:20" s="186" customFormat="1" ht="18.75" customHeight="1" x14ac:dyDescent="0.3">
      <c r="A22" s="40"/>
      <c r="B22" s="40"/>
      <c r="C22" s="177">
        <v>5</v>
      </c>
      <c r="D22" s="210" t="s">
        <v>743</v>
      </c>
      <c r="E22" s="210"/>
      <c r="F22" s="210"/>
      <c r="G22" s="210"/>
      <c r="H22" s="210"/>
      <c r="I22" s="210"/>
      <c r="J22" s="210"/>
      <c r="K22" s="210"/>
      <c r="L22" s="210"/>
      <c r="M22" s="210"/>
      <c r="N22" s="210"/>
      <c r="O22" s="210"/>
      <c r="P22" s="210"/>
      <c r="Q22" s="210"/>
      <c r="R22" s="210"/>
      <c r="S22" s="210"/>
      <c r="T22" s="210"/>
    </row>
    <row r="23" spans="1:20" s="186" customFormat="1" ht="5.0999999999999996" customHeight="1" x14ac:dyDescent="0.3">
      <c r="A23" s="40"/>
      <c r="B23" s="40"/>
      <c r="C23" s="177"/>
      <c r="D23" s="133"/>
      <c r="E23" s="185"/>
      <c r="F23" s="185"/>
      <c r="G23" s="185"/>
      <c r="H23" s="185"/>
      <c r="I23" s="185"/>
      <c r="J23" s="185"/>
      <c r="K23" s="185"/>
      <c r="L23" s="185"/>
      <c r="M23" s="185"/>
      <c r="N23" s="185"/>
      <c r="O23" s="185"/>
      <c r="P23" s="185"/>
      <c r="Q23" s="185"/>
      <c r="R23" s="185"/>
      <c r="S23" s="185"/>
      <c r="T23" s="185"/>
    </row>
    <row r="24" spans="1:20" s="186" customFormat="1" ht="12" customHeight="1" x14ac:dyDescent="0.3">
      <c r="A24" s="40"/>
      <c r="B24" s="40"/>
      <c r="C24" s="177">
        <v>6</v>
      </c>
      <c r="D24" s="210" t="s">
        <v>864</v>
      </c>
      <c r="E24" s="210"/>
      <c r="F24" s="210"/>
      <c r="G24" s="210"/>
      <c r="H24" s="210"/>
      <c r="I24" s="210"/>
      <c r="J24" s="210"/>
      <c r="K24" s="210"/>
      <c r="L24" s="210"/>
      <c r="M24" s="210"/>
      <c r="N24" s="210"/>
      <c r="O24" s="210"/>
      <c r="P24" s="210"/>
      <c r="Q24" s="210"/>
      <c r="R24" s="210"/>
      <c r="S24" s="210"/>
      <c r="T24" s="210"/>
    </row>
    <row r="25" spans="1:20" s="186" customFormat="1" ht="12" customHeight="1" x14ac:dyDescent="0.3">
      <c r="A25" s="40"/>
      <c r="B25" s="40"/>
      <c r="C25" s="177"/>
      <c r="D25" s="133"/>
      <c r="E25" s="185"/>
      <c r="F25" s="185"/>
      <c r="G25" s="185"/>
      <c r="H25" s="185"/>
      <c r="I25" s="185"/>
      <c r="J25" s="185"/>
      <c r="K25" s="185"/>
      <c r="L25" s="185"/>
      <c r="M25" s="185"/>
      <c r="N25" s="185"/>
      <c r="O25" s="185"/>
      <c r="P25" s="185"/>
      <c r="Q25" s="185"/>
      <c r="R25" s="185"/>
      <c r="S25" s="185"/>
      <c r="T25" s="185"/>
    </row>
    <row r="26" spans="1:20" s="186" customFormat="1" ht="12" customHeight="1" x14ac:dyDescent="0.3">
      <c r="A26" s="40"/>
      <c r="B26" s="40"/>
      <c r="C26" s="177">
        <v>7</v>
      </c>
      <c r="D26" s="208" t="s">
        <v>764</v>
      </c>
      <c r="E26" s="208"/>
      <c r="F26" s="208"/>
      <c r="G26" s="208"/>
      <c r="H26" s="208"/>
      <c r="I26" s="208"/>
      <c r="J26" s="208"/>
      <c r="K26" s="208"/>
      <c r="L26" s="208"/>
      <c r="M26" s="208"/>
      <c r="N26" s="208"/>
      <c r="O26" s="208"/>
      <c r="P26" s="208"/>
      <c r="Q26" s="208"/>
      <c r="R26" s="208"/>
      <c r="S26" s="208"/>
      <c r="T26" s="208"/>
    </row>
    <row r="27" spans="1:20" s="186" customFormat="1" ht="12" customHeight="1" x14ac:dyDescent="0.3">
      <c r="A27" s="40"/>
      <c r="B27" s="40"/>
      <c r="C27" s="177"/>
      <c r="D27" s="133"/>
      <c r="E27" s="185"/>
      <c r="F27" s="185"/>
      <c r="G27" s="185"/>
      <c r="H27" s="185"/>
      <c r="I27" s="185"/>
      <c r="J27" s="185"/>
      <c r="K27" s="185"/>
      <c r="L27" s="185"/>
      <c r="M27" s="185"/>
      <c r="N27" s="185"/>
      <c r="O27" s="185"/>
      <c r="P27" s="185"/>
      <c r="Q27" s="185"/>
      <c r="R27" s="185"/>
      <c r="S27" s="185"/>
      <c r="T27" s="185"/>
    </row>
    <row r="28" spans="1:20" s="186" customFormat="1" ht="12" customHeight="1" x14ac:dyDescent="0.3">
      <c r="A28" s="40"/>
      <c r="B28" s="40"/>
      <c r="C28" s="177">
        <v>8</v>
      </c>
      <c r="D28" s="208" t="s">
        <v>765</v>
      </c>
      <c r="E28" s="208"/>
      <c r="F28" s="208"/>
      <c r="G28" s="208"/>
      <c r="H28" s="208"/>
      <c r="I28" s="208"/>
      <c r="J28" s="208"/>
      <c r="K28" s="208"/>
      <c r="L28" s="208"/>
      <c r="M28" s="208"/>
      <c r="N28" s="208"/>
      <c r="O28" s="208"/>
      <c r="P28" s="208"/>
      <c r="Q28" s="208"/>
      <c r="R28" s="208"/>
      <c r="S28" s="208"/>
      <c r="T28" s="208"/>
    </row>
    <row r="29" spans="1:20" s="186" customFormat="1" ht="12" customHeight="1" x14ac:dyDescent="0.3">
      <c r="A29" s="40"/>
      <c r="B29" s="40"/>
      <c r="C29" s="177"/>
      <c r="D29" s="40"/>
      <c r="E29" s="40"/>
      <c r="F29" s="40"/>
      <c r="G29" s="40"/>
      <c r="H29" s="40"/>
      <c r="I29" s="40"/>
      <c r="J29" s="40"/>
      <c r="K29" s="40"/>
      <c r="L29" s="40"/>
      <c r="M29" s="40"/>
      <c r="N29" s="40"/>
      <c r="O29" s="40"/>
      <c r="P29" s="40"/>
      <c r="Q29" s="40"/>
      <c r="R29" s="40"/>
      <c r="S29" s="40"/>
      <c r="T29" s="40"/>
    </row>
    <row r="30" spans="1:20" s="186" customFormat="1" ht="12" customHeight="1" x14ac:dyDescent="0.3">
      <c r="A30" s="40"/>
      <c r="B30" s="40"/>
      <c r="C30" s="177">
        <v>9</v>
      </c>
      <c r="D30" s="208" t="s">
        <v>406</v>
      </c>
      <c r="E30" s="208"/>
      <c r="F30" s="208"/>
      <c r="G30" s="208"/>
      <c r="H30" s="208"/>
      <c r="I30" s="208"/>
      <c r="J30" s="208"/>
      <c r="K30" s="208"/>
      <c r="L30" s="208"/>
      <c r="M30" s="208"/>
      <c r="N30" s="208"/>
      <c r="O30" s="208"/>
      <c r="P30" s="208"/>
      <c r="Q30" s="208"/>
      <c r="R30" s="208"/>
      <c r="S30" s="208"/>
      <c r="T30" s="208"/>
    </row>
    <row r="31" spans="1:20" s="186" customFormat="1" ht="11.25" customHeight="1" x14ac:dyDescent="0.3">
      <c r="A31" s="40"/>
      <c r="B31" s="40"/>
      <c r="C31" s="177"/>
      <c r="D31" s="40"/>
      <c r="E31" s="40"/>
      <c r="F31" s="40"/>
      <c r="G31" s="40"/>
      <c r="H31" s="40"/>
      <c r="I31" s="40"/>
      <c r="J31" s="40"/>
      <c r="K31" s="40"/>
      <c r="L31" s="40"/>
      <c r="M31" s="40"/>
      <c r="N31" s="40"/>
      <c r="O31" s="40"/>
      <c r="P31" s="40"/>
      <c r="Q31" s="40"/>
      <c r="R31" s="40"/>
      <c r="S31" s="40"/>
      <c r="T31" s="40"/>
    </row>
    <row r="32" spans="1:20" s="186" customFormat="1" ht="12" customHeight="1" x14ac:dyDescent="0.3">
      <c r="A32" s="40"/>
      <c r="B32" s="40"/>
      <c r="C32" s="177">
        <v>10</v>
      </c>
      <c r="D32" s="208" t="s">
        <v>244</v>
      </c>
      <c r="E32" s="208"/>
      <c r="F32" s="208"/>
      <c r="G32" s="208"/>
      <c r="H32" s="208"/>
      <c r="I32" s="208"/>
      <c r="J32" s="208"/>
      <c r="K32" s="208"/>
      <c r="L32" s="208"/>
      <c r="M32" s="208"/>
      <c r="N32" s="208"/>
      <c r="O32" s="208"/>
      <c r="P32" s="208"/>
      <c r="Q32" s="208"/>
      <c r="R32" s="208"/>
      <c r="S32" s="208"/>
      <c r="T32" s="208"/>
    </row>
    <row r="33" spans="1:20" s="186" customFormat="1" ht="12" customHeight="1" x14ac:dyDescent="0.3">
      <c r="A33" s="40"/>
      <c r="B33" s="40"/>
      <c r="C33" s="177"/>
      <c r="D33" s="40"/>
      <c r="E33" s="40"/>
      <c r="F33" s="40"/>
      <c r="G33" s="40"/>
      <c r="H33" s="40"/>
      <c r="I33" s="40"/>
      <c r="J33" s="40"/>
      <c r="K33" s="40"/>
      <c r="L33" s="40"/>
      <c r="M33" s="40"/>
      <c r="N33" s="40"/>
      <c r="O33" s="40"/>
      <c r="P33" s="40"/>
      <c r="Q33" s="40"/>
      <c r="R33" s="40"/>
      <c r="S33" s="40"/>
      <c r="T33" s="40"/>
    </row>
    <row r="34" spans="1:20" s="186" customFormat="1" ht="12" customHeight="1" x14ac:dyDescent="0.3">
      <c r="A34" s="40"/>
      <c r="B34" s="40"/>
      <c r="C34" s="177">
        <v>11</v>
      </c>
      <c r="D34" s="208" t="s">
        <v>766</v>
      </c>
      <c r="E34" s="208"/>
      <c r="F34" s="208"/>
      <c r="G34" s="208"/>
      <c r="H34" s="208"/>
      <c r="I34" s="208"/>
      <c r="J34" s="208"/>
      <c r="K34" s="208"/>
      <c r="L34" s="208"/>
      <c r="M34" s="208"/>
      <c r="N34" s="208"/>
      <c r="O34" s="208"/>
      <c r="P34" s="208"/>
      <c r="Q34" s="208"/>
      <c r="R34" s="208"/>
      <c r="S34" s="208"/>
      <c r="T34" s="208"/>
    </row>
    <row r="35" spans="1:20" s="186" customFormat="1" ht="12" customHeight="1" x14ac:dyDescent="0.3">
      <c r="A35" s="40"/>
      <c r="B35" s="40"/>
      <c r="C35" s="177"/>
      <c r="D35" s="40"/>
      <c r="E35" s="40"/>
      <c r="F35" s="40"/>
      <c r="G35" s="40"/>
      <c r="H35" s="40"/>
      <c r="I35" s="40"/>
      <c r="J35" s="40"/>
      <c r="K35" s="40"/>
      <c r="L35" s="40"/>
      <c r="M35" s="40"/>
      <c r="N35" s="40"/>
      <c r="O35" s="40"/>
      <c r="P35" s="40"/>
      <c r="Q35" s="40"/>
      <c r="R35" s="40"/>
      <c r="S35" s="40"/>
      <c r="T35" s="40"/>
    </row>
    <row r="36" spans="1:20" s="186" customFormat="1" ht="12" customHeight="1" x14ac:dyDescent="0.3">
      <c r="A36" s="40"/>
      <c r="B36" s="40"/>
      <c r="C36" s="177">
        <v>12</v>
      </c>
      <c r="D36" s="208" t="s">
        <v>243</v>
      </c>
      <c r="E36" s="208"/>
      <c r="F36" s="208"/>
      <c r="G36" s="208"/>
      <c r="H36" s="208"/>
      <c r="I36" s="208"/>
      <c r="J36" s="208"/>
      <c r="K36" s="208"/>
      <c r="L36" s="208"/>
      <c r="M36" s="208"/>
      <c r="N36" s="208"/>
      <c r="O36" s="208"/>
      <c r="P36" s="208"/>
      <c r="Q36" s="208"/>
      <c r="R36" s="208"/>
      <c r="S36" s="208"/>
      <c r="T36" s="208"/>
    </row>
    <row r="37" spans="1:20" s="186" customFormat="1" ht="12" customHeight="1" x14ac:dyDescent="0.3">
      <c r="A37" s="40"/>
      <c r="B37" s="40"/>
      <c r="C37" s="177"/>
      <c r="D37" s="41"/>
      <c r="E37" s="41"/>
      <c r="F37" s="41"/>
      <c r="G37" s="41"/>
      <c r="H37" s="41"/>
      <c r="I37" s="41"/>
      <c r="J37" s="41"/>
      <c r="K37" s="41"/>
      <c r="L37" s="41"/>
      <c r="M37" s="41"/>
      <c r="N37" s="41"/>
      <c r="O37" s="41"/>
      <c r="P37" s="41"/>
      <c r="Q37" s="41"/>
      <c r="R37" s="41"/>
      <c r="S37" s="41"/>
      <c r="T37" s="41"/>
    </row>
    <row r="38" spans="1:20" s="186" customFormat="1" ht="12" customHeight="1" x14ac:dyDescent="0.3">
      <c r="A38" s="40"/>
      <c r="B38" s="40"/>
      <c r="C38" s="177">
        <v>13</v>
      </c>
      <c r="D38" s="208" t="s">
        <v>438</v>
      </c>
      <c r="E38" s="208"/>
      <c r="F38" s="208"/>
      <c r="G38" s="208"/>
      <c r="H38" s="208"/>
      <c r="I38" s="208"/>
      <c r="J38" s="208"/>
      <c r="K38" s="208"/>
      <c r="L38" s="208"/>
      <c r="M38" s="208"/>
      <c r="N38" s="208"/>
      <c r="O38" s="208"/>
      <c r="P38" s="208"/>
      <c r="Q38" s="208"/>
      <c r="R38" s="208"/>
      <c r="S38" s="208"/>
      <c r="T38" s="208"/>
    </row>
    <row r="39" spans="1:20" s="186" customFormat="1" ht="12" customHeight="1" x14ac:dyDescent="0.3">
      <c r="A39" s="40"/>
      <c r="B39" s="40"/>
      <c r="C39" s="177"/>
      <c r="D39" s="41"/>
      <c r="E39" s="41"/>
      <c r="F39" s="41"/>
      <c r="G39" s="41"/>
      <c r="H39" s="41"/>
      <c r="I39" s="41"/>
      <c r="J39" s="41"/>
      <c r="K39" s="41"/>
      <c r="L39" s="41"/>
      <c r="M39" s="41"/>
      <c r="N39" s="41"/>
      <c r="O39" s="41"/>
      <c r="P39" s="41"/>
      <c r="Q39" s="41"/>
      <c r="R39" s="41"/>
      <c r="S39" s="41"/>
      <c r="T39" s="41"/>
    </row>
    <row r="40" spans="1:20" s="186" customFormat="1" ht="12" customHeight="1" x14ac:dyDescent="0.3">
      <c r="A40" s="40"/>
      <c r="B40" s="40"/>
      <c r="C40" s="177">
        <v>14</v>
      </c>
      <c r="D40" s="208" t="s">
        <v>744</v>
      </c>
      <c r="E40" s="208"/>
      <c r="F40" s="208"/>
      <c r="G40" s="208"/>
      <c r="H40" s="208"/>
      <c r="I40" s="208"/>
      <c r="J40" s="208"/>
      <c r="K40" s="208"/>
      <c r="L40" s="208"/>
      <c r="M40" s="208"/>
      <c r="N40" s="208"/>
      <c r="O40" s="208"/>
      <c r="P40" s="208"/>
      <c r="Q40" s="208"/>
      <c r="R40" s="208"/>
      <c r="S40" s="208"/>
      <c r="T40" s="208"/>
    </row>
    <row r="41" spans="1:20" s="186" customFormat="1" ht="12" customHeight="1" x14ac:dyDescent="0.3">
      <c r="A41" s="40"/>
      <c r="B41" s="40"/>
      <c r="C41" s="177"/>
      <c r="D41" s="41"/>
      <c r="E41" s="41"/>
      <c r="F41" s="41"/>
      <c r="G41" s="41"/>
      <c r="H41" s="41"/>
      <c r="I41" s="41"/>
      <c r="J41" s="41"/>
      <c r="K41" s="41"/>
      <c r="L41" s="41"/>
      <c r="M41" s="41"/>
      <c r="N41" s="41"/>
      <c r="O41" s="41"/>
      <c r="P41" s="41"/>
      <c r="Q41" s="41"/>
      <c r="R41" s="41"/>
      <c r="S41" s="41"/>
      <c r="T41" s="41"/>
    </row>
    <row r="42" spans="1:20" s="186" customFormat="1" ht="12" customHeight="1" x14ac:dyDescent="0.3">
      <c r="A42" s="40"/>
      <c r="B42" s="40"/>
      <c r="C42" s="177">
        <v>15</v>
      </c>
      <c r="D42" s="208" t="s">
        <v>744</v>
      </c>
      <c r="E42" s="208"/>
      <c r="F42" s="208"/>
      <c r="G42" s="208"/>
      <c r="H42" s="208"/>
      <c r="I42" s="208"/>
      <c r="J42" s="208"/>
      <c r="K42" s="208"/>
      <c r="L42" s="208"/>
      <c r="M42" s="208"/>
      <c r="N42" s="208"/>
      <c r="O42" s="208"/>
      <c r="P42" s="208"/>
      <c r="Q42" s="208"/>
      <c r="R42" s="208"/>
      <c r="S42" s="208"/>
      <c r="T42" s="208"/>
    </row>
    <row r="43" spans="1:20" s="186" customFormat="1" ht="12" customHeight="1" x14ac:dyDescent="0.3">
      <c r="A43" s="40"/>
      <c r="B43" s="40"/>
      <c r="C43" s="177"/>
      <c r="D43" s="41"/>
      <c r="E43" s="41"/>
      <c r="F43" s="41"/>
      <c r="G43" s="41"/>
      <c r="H43" s="41"/>
      <c r="I43" s="41"/>
      <c r="J43" s="41"/>
      <c r="K43" s="41"/>
      <c r="L43" s="41"/>
      <c r="M43" s="41"/>
      <c r="N43" s="41"/>
      <c r="O43" s="41"/>
      <c r="P43" s="41"/>
      <c r="Q43" s="41"/>
      <c r="R43" s="41"/>
      <c r="S43" s="41"/>
      <c r="T43" s="41"/>
    </row>
    <row r="44" spans="1:20" s="186" customFormat="1" ht="12" customHeight="1" x14ac:dyDescent="0.3">
      <c r="A44" s="40"/>
      <c r="B44" s="40"/>
      <c r="C44" s="177">
        <v>16</v>
      </c>
      <c r="D44" s="208" t="s">
        <v>744</v>
      </c>
      <c r="E44" s="208"/>
      <c r="F44" s="208"/>
      <c r="G44" s="208"/>
      <c r="H44" s="208"/>
      <c r="I44" s="208"/>
      <c r="J44" s="208"/>
      <c r="K44" s="208"/>
      <c r="L44" s="208"/>
      <c r="M44" s="208"/>
      <c r="N44" s="208"/>
      <c r="O44" s="208"/>
      <c r="P44" s="208"/>
      <c r="Q44" s="208"/>
      <c r="R44" s="208"/>
      <c r="S44" s="208"/>
      <c r="T44" s="208"/>
    </row>
    <row r="45" spans="1:20" s="186" customFormat="1" ht="12" customHeight="1" x14ac:dyDescent="0.3">
      <c r="A45" s="40"/>
      <c r="B45" s="40"/>
      <c r="C45" s="177"/>
      <c r="D45" s="41"/>
      <c r="E45" s="41"/>
      <c r="F45" s="41"/>
      <c r="G45" s="41"/>
      <c r="H45" s="41"/>
      <c r="I45" s="41"/>
      <c r="J45" s="41"/>
      <c r="K45" s="41"/>
      <c r="L45" s="41"/>
      <c r="M45" s="41"/>
      <c r="N45" s="41"/>
      <c r="O45" s="41"/>
      <c r="P45" s="41"/>
      <c r="Q45" s="41"/>
      <c r="R45" s="41"/>
      <c r="S45" s="41"/>
      <c r="T45" s="41"/>
    </row>
    <row r="46" spans="1:20" s="186" customFormat="1" ht="12" customHeight="1" x14ac:dyDescent="0.3">
      <c r="A46" s="40"/>
      <c r="B46" s="40"/>
      <c r="C46" s="177">
        <v>17</v>
      </c>
      <c r="D46" s="208" t="s">
        <v>744</v>
      </c>
      <c r="E46" s="208"/>
      <c r="F46" s="208"/>
      <c r="G46" s="208"/>
      <c r="H46" s="208"/>
      <c r="I46" s="208"/>
      <c r="J46" s="208"/>
      <c r="K46" s="208"/>
      <c r="L46" s="208"/>
      <c r="M46" s="208"/>
      <c r="N46" s="208"/>
      <c r="O46" s="208"/>
      <c r="P46" s="208"/>
      <c r="Q46" s="208"/>
      <c r="R46" s="208"/>
      <c r="S46" s="208"/>
      <c r="T46" s="208"/>
    </row>
    <row r="47" spans="1:20" s="186" customFormat="1" ht="12" customHeight="1" x14ac:dyDescent="0.3">
      <c r="A47" s="40"/>
      <c r="B47" s="40"/>
      <c r="C47" s="177"/>
      <c r="D47" s="41"/>
      <c r="E47" s="41"/>
      <c r="F47" s="41"/>
      <c r="G47" s="41"/>
      <c r="H47" s="41"/>
      <c r="I47" s="41"/>
      <c r="J47" s="41"/>
      <c r="K47" s="41"/>
      <c r="L47" s="41"/>
      <c r="M47" s="41"/>
      <c r="N47" s="41"/>
      <c r="O47" s="41"/>
      <c r="P47" s="41"/>
      <c r="Q47" s="41"/>
      <c r="R47" s="41"/>
      <c r="S47" s="41"/>
      <c r="T47" s="41"/>
    </row>
    <row r="48" spans="1:20" s="186" customFormat="1" ht="12" customHeight="1" x14ac:dyDescent="0.3">
      <c r="A48" s="40"/>
      <c r="B48" s="40"/>
      <c r="C48" s="177">
        <v>18</v>
      </c>
      <c r="D48" s="208" t="s">
        <v>744</v>
      </c>
      <c r="E48" s="208"/>
      <c r="F48" s="208"/>
      <c r="G48" s="208"/>
      <c r="H48" s="208"/>
      <c r="I48" s="208"/>
      <c r="J48" s="208"/>
      <c r="K48" s="208"/>
      <c r="L48" s="208"/>
      <c r="M48" s="208"/>
      <c r="N48" s="208"/>
      <c r="O48" s="208"/>
      <c r="P48" s="208"/>
      <c r="Q48" s="208"/>
      <c r="R48" s="208"/>
      <c r="S48" s="208"/>
      <c r="T48" s="208"/>
    </row>
    <row r="49" spans="1:20" s="186" customFormat="1" ht="12" customHeight="1" x14ac:dyDescent="0.3">
      <c r="A49" s="40"/>
      <c r="B49" s="40"/>
      <c r="C49" s="177"/>
      <c r="D49" s="41"/>
      <c r="E49" s="41"/>
      <c r="F49" s="41"/>
      <c r="G49" s="41"/>
      <c r="H49" s="41"/>
      <c r="I49" s="41"/>
      <c r="J49" s="41"/>
      <c r="K49" s="41"/>
      <c r="L49" s="41"/>
      <c r="M49" s="41"/>
      <c r="N49" s="41"/>
      <c r="O49" s="41"/>
      <c r="P49" s="41"/>
      <c r="Q49" s="41"/>
      <c r="R49" s="41"/>
      <c r="S49" s="41"/>
      <c r="T49" s="41"/>
    </row>
    <row r="50" spans="1:20" s="186" customFormat="1" ht="12" customHeight="1" x14ac:dyDescent="0.3">
      <c r="A50" s="40"/>
      <c r="B50" s="40"/>
      <c r="C50" s="177">
        <v>19</v>
      </c>
      <c r="D50" s="208" t="s">
        <v>744</v>
      </c>
      <c r="E50" s="208"/>
      <c r="F50" s="208"/>
      <c r="G50" s="208"/>
      <c r="H50" s="208"/>
      <c r="I50" s="208"/>
      <c r="J50" s="208"/>
      <c r="K50" s="208"/>
      <c r="L50" s="208"/>
      <c r="M50" s="208"/>
      <c r="N50" s="208"/>
      <c r="O50" s="208"/>
      <c r="P50" s="208"/>
      <c r="Q50" s="208"/>
      <c r="R50" s="208"/>
      <c r="S50" s="208"/>
      <c r="T50" s="208"/>
    </row>
    <row r="51" spans="1:20" s="186" customFormat="1" ht="12" customHeight="1" x14ac:dyDescent="0.3">
      <c r="A51" s="40"/>
      <c r="B51" s="40"/>
      <c r="C51" s="177"/>
      <c r="D51" s="41"/>
      <c r="E51" s="41"/>
      <c r="F51" s="41"/>
      <c r="G51" s="41"/>
      <c r="H51" s="41"/>
      <c r="I51" s="41"/>
      <c r="J51" s="41"/>
      <c r="K51" s="41"/>
      <c r="L51" s="41"/>
      <c r="M51" s="41"/>
      <c r="N51" s="41"/>
      <c r="O51" s="41"/>
      <c r="P51" s="41"/>
      <c r="Q51" s="41"/>
      <c r="R51" s="41"/>
      <c r="S51" s="41"/>
      <c r="T51" s="41"/>
    </row>
    <row r="52" spans="1:20" s="186" customFormat="1" ht="12" customHeight="1" x14ac:dyDescent="0.3">
      <c r="A52" s="40"/>
      <c r="B52" s="40"/>
      <c r="C52" s="177">
        <v>20</v>
      </c>
      <c r="D52" s="208" t="s">
        <v>744</v>
      </c>
      <c r="E52" s="208"/>
      <c r="F52" s="208"/>
      <c r="G52" s="208"/>
      <c r="H52" s="208"/>
      <c r="I52" s="208"/>
      <c r="J52" s="208"/>
      <c r="K52" s="208"/>
      <c r="L52" s="208"/>
      <c r="M52" s="208"/>
      <c r="N52" s="208"/>
      <c r="O52" s="208"/>
      <c r="P52" s="208"/>
      <c r="Q52" s="208"/>
      <c r="R52" s="208"/>
      <c r="S52" s="208"/>
      <c r="T52" s="208"/>
    </row>
    <row r="53" spans="1:20" s="186" customFormat="1" ht="12" customHeight="1" x14ac:dyDescent="0.3">
      <c r="A53" s="40"/>
      <c r="B53" s="40"/>
      <c r="C53" s="177"/>
      <c r="D53" s="41"/>
      <c r="E53" s="41"/>
      <c r="F53" s="41"/>
      <c r="G53" s="41"/>
      <c r="H53" s="41"/>
      <c r="I53" s="41"/>
      <c r="J53" s="41"/>
      <c r="K53" s="41"/>
      <c r="L53" s="41"/>
      <c r="M53" s="41"/>
      <c r="N53" s="41"/>
      <c r="O53" s="41"/>
      <c r="P53" s="41"/>
      <c r="Q53" s="41"/>
      <c r="R53" s="41"/>
      <c r="S53" s="41"/>
      <c r="T53" s="41"/>
    </row>
    <row r="54" spans="1:20" s="186" customFormat="1" ht="12" customHeight="1" x14ac:dyDescent="0.3">
      <c r="A54" s="40"/>
      <c r="B54" s="40"/>
      <c r="C54" s="177">
        <v>21</v>
      </c>
      <c r="D54" s="208" t="s">
        <v>744</v>
      </c>
      <c r="E54" s="208"/>
      <c r="F54" s="208"/>
      <c r="G54" s="208"/>
      <c r="H54" s="208"/>
      <c r="I54" s="208"/>
      <c r="J54" s="208"/>
      <c r="K54" s="208"/>
      <c r="L54" s="208"/>
      <c r="M54" s="208"/>
      <c r="N54" s="208"/>
      <c r="O54" s="208"/>
      <c r="P54" s="208"/>
      <c r="Q54" s="208"/>
      <c r="R54" s="208"/>
      <c r="S54" s="208"/>
      <c r="T54" s="208"/>
    </row>
    <row r="55" spans="1:20" s="186" customFormat="1" ht="12" customHeight="1" x14ac:dyDescent="0.3">
      <c r="A55" s="40"/>
      <c r="B55" s="40"/>
      <c r="C55" s="40"/>
      <c r="D55" s="40"/>
      <c r="E55" s="40"/>
      <c r="F55" s="40"/>
      <c r="G55" s="40"/>
      <c r="H55" s="40"/>
      <c r="I55" s="40"/>
      <c r="J55" s="40"/>
      <c r="K55" s="40"/>
      <c r="L55" s="40"/>
      <c r="M55" s="40"/>
      <c r="N55" s="40"/>
      <c r="O55" s="40"/>
      <c r="P55" s="40"/>
      <c r="Q55" s="40"/>
      <c r="R55" s="40"/>
      <c r="S55" s="40"/>
      <c r="T55" s="40"/>
    </row>
    <row r="56" spans="1:20" ht="12" customHeight="1" x14ac:dyDescent="0.3">
      <c r="B56" s="47" t="s">
        <v>1</v>
      </c>
      <c r="C56" s="1"/>
      <c r="D56" s="1"/>
      <c r="E56" s="1"/>
      <c r="F56" s="1"/>
      <c r="G56" s="1"/>
      <c r="H56" s="1"/>
      <c r="I56" s="1"/>
      <c r="J56" s="1"/>
      <c r="K56" s="1"/>
      <c r="L56" s="1"/>
      <c r="M56" s="1"/>
      <c r="N56" s="1"/>
      <c r="O56" s="1"/>
      <c r="P56" s="1"/>
      <c r="Q56" s="1"/>
      <c r="R56" s="1"/>
      <c r="S56" s="1"/>
      <c r="T56" s="1"/>
    </row>
    <row r="57" spans="1:20" ht="12" customHeight="1" x14ac:dyDescent="0.3"/>
    <row r="58" spans="1:20" ht="12" customHeight="1" x14ac:dyDescent="0.3"/>
  </sheetData>
  <mergeCells count="21">
    <mergeCell ref="D34:T34"/>
    <mergeCell ref="D36:T36"/>
    <mergeCell ref="A3:C3"/>
    <mergeCell ref="D30:T30"/>
    <mergeCell ref="D32:T32"/>
    <mergeCell ref="D8:T8"/>
    <mergeCell ref="D10:T10"/>
    <mergeCell ref="D28:T28"/>
    <mergeCell ref="D24:T24"/>
    <mergeCell ref="D26:T26"/>
    <mergeCell ref="D22:T22"/>
    <mergeCell ref="D20:T20"/>
    <mergeCell ref="D48:T48"/>
    <mergeCell ref="D50:T50"/>
    <mergeCell ref="D52:T52"/>
    <mergeCell ref="D54:T54"/>
    <mergeCell ref="D38:T38"/>
    <mergeCell ref="D40:T40"/>
    <mergeCell ref="D42:T42"/>
    <mergeCell ref="D44:T44"/>
    <mergeCell ref="D46:T46"/>
  </mergeCells>
  <hyperlinks>
    <hyperlink ref="A3" location="Contents!A1" display="contents" xr:uid="{DA019DA6-9CCD-4D28-9EA3-AF73892C814F}"/>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5698B-B763-41F7-9017-E4D46E607B74}">
  <sheetPr codeName="Sheet15">
    <tabColor rgb="FFD9E1F2"/>
  </sheetPr>
  <dimension ref="A1:A2"/>
  <sheetViews>
    <sheetView showGridLines="0" topLeftCell="XFD1" workbookViewId="0"/>
  </sheetViews>
  <sheetFormatPr defaultColWidth="0" defaultRowHeight="12" customHeight="1" x14ac:dyDescent="0.25"/>
  <cols>
    <col min="1" max="1" width="0" style="6" hidden="1" customWidth="1"/>
    <col min="2" max="20" width="9.109375" style="6" hidden="1" customWidth="1"/>
    <col min="21" max="16384" width="9.109375" style="6" hidden="1"/>
  </cols>
  <sheetData>
    <row r="1" spans="1:1" ht="24" customHeight="1" x14ac:dyDescent="0.35">
      <c r="A1" s="12"/>
    </row>
    <row r="2" spans="1:1" ht="18.75" customHeight="1" x14ac:dyDescent="0.3">
      <c r="A2" s="14"/>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641D3-92FD-41B0-B75B-1123B5DDFAFF}">
  <sheetPr>
    <tabColor theme="4" tint="0.79998168889431442"/>
  </sheetPr>
  <dimension ref="A1:XFC177"/>
  <sheetViews>
    <sheetView showGridLines="0" workbookViewId="0"/>
  </sheetViews>
  <sheetFormatPr defaultColWidth="0" defaultRowHeight="12" customHeight="1" zeroHeight="1" x14ac:dyDescent="0.3"/>
  <cols>
    <col min="1" max="4" width="2.6640625" style="3" customWidth="1"/>
    <col min="5" max="5" width="55.44140625" style="3" customWidth="1"/>
    <col min="6" max="6" width="39.6640625" style="3" customWidth="1"/>
    <col min="7" max="7" width="8.88671875" style="3" customWidth="1"/>
    <col min="8" max="8" width="2.6640625" style="3" customWidth="1"/>
    <col min="9" max="18" width="12.6640625" style="3" customWidth="1"/>
    <col min="19" max="19" width="2.6640625" style="7" customWidth="1"/>
    <col min="20" max="45" width="8.88671875" style="7" hidden="1" customWidth="1"/>
    <col min="46" max="16383" width="8.88671875" style="7" hidden="1"/>
    <col min="16384" max="16384" width="2.109375" style="7" hidden="1"/>
  </cols>
  <sheetData>
    <row r="1" spans="1:24" s="58" customFormat="1" ht="18.75" customHeight="1" x14ac:dyDescent="0.35">
      <c r="A1" s="55" t="str">
        <f>'Contract Information'!E8&amp;" Bus Contract Tender Price Template"</f>
        <v>[PTA Name] Bus Contract Tender Price Template</v>
      </c>
      <c r="B1" s="56"/>
      <c r="C1" s="57"/>
      <c r="D1" s="57"/>
      <c r="E1" s="57"/>
      <c r="F1" s="57"/>
      <c r="G1" s="57"/>
      <c r="H1" s="57"/>
      <c r="I1" s="57"/>
      <c r="J1" s="57"/>
      <c r="K1" s="57"/>
      <c r="L1" s="57"/>
      <c r="M1" s="57"/>
      <c r="N1" s="57"/>
      <c r="O1" s="57"/>
      <c r="P1" s="57"/>
      <c r="Q1" s="57"/>
      <c r="R1" s="57"/>
    </row>
    <row r="2" spans="1:24" ht="15" customHeight="1" x14ac:dyDescent="0.3">
      <c r="A2" s="15" t="str">
        <f ca="1">IFERROR(MID(CELL("filename",A1),FIND("]",CELL("filename",A1))+1,255),"&lt; Save workbook to show tab name &gt;")</f>
        <v>Costs</v>
      </c>
      <c r="B2" s="13"/>
      <c r="C2" s="1"/>
      <c r="D2" s="1"/>
      <c r="E2" s="1"/>
      <c r="F2" s="1"/>
      <c r="G2" s="1"/>
      <c r="H2" s="1"/>
      <c r="I2" s="1"/>
      <c r="J2" s="1"/>
      <c r="K2" s="1"/>
      <c r="L2" s="1"/>
      <c r="M2" s="1"/>
      <c r="N2" s="1"/>
      <c r="O2" s="1"/>
      <c r="P2" s="1"/>
      <c r="Q2" s="1"/>
      <c r="R2" s="1"/>
    </row>
    <row r="3" spans="1:24" ht="12" customHeight="1" x14ac:dyDescent="0.3">
      <c r="A3" s="209" t="s">
        <v>257</v>
      </c>
      <c r="B3" s="209"/>
      <c r="C3" s="209"/>
      <c r="D3" s="1"/>
      <c r="E3" s="1"/>
      <c r="F3" s="1"/>
      <c r="G3" s="8"/>
      <c r="H3" s="8"/>
      <c r="I3" s="9"/>
      <c r="J3" s="35">
        <f>Time!J14</f>
        <v>45839</v>
      </c>
      <c r="K3" s="35">
        <f>Time!K14</f>
        <v>46204</v>
      </c>
      <c r="L3" s="35">
        <f>Time!L14</f>
        <v>46569</v>
      </c>
      <c r="M3" s="35">
        <f>Time!M14</f>
        <v>46935</v>
      </c>
      <c r="N3" s="35">
        <f>Time!N14</f>
        <v>47300</v>
      </c>
      <c r="O3" s="35">
        <f>Time!O14</f>
        <v>47665</v>
      </c>
      <c r="P3" s="35">
        <f>Time!P14</f>
        <v>48030</v>
      </c>
      <c r="Q3" s="35">
        <f>Time!Q14</f>
        <v>48396</v>
      </c>
      <c r="R3" s="35">
        <f>Time!R14</f>
        <v>48761</v>
      </c>
      <c r="S3" s="10"/>
      <c r="T3" s="10"/>
      <c r="U3" s="10"/>
      <c r="V3" s="10"/>
      <c r="W3" s="10"/>
      <c r="X3" s="10"/>
    </row>
    <row r="4" spans="1:24" ht="12" customHeight="1" x14ac:dyDescent="0.3">
      <c r="A4" s="1"/>
      <c r="B4" s="1"/>
      <c r="C4" s="1"/>
      <c r="D4" s="1"/>
      <c r="E4" s="1"/>
      <c r="F4" s="11" t="s">
        <v>427</v>
      </c>
      <c r="G4" s="11" t="s">
        <v>4</v>
      </c>
      <c r="H4" s="8"/>
      <c r="I4" s="11" t="s">
        <v>227</v>
      </c>
      <c r="J4" s="35">
        <f>Time!J15</f>
        <v>46203</v>
      </c>
      <c r="K4" s="35">
        <f>Time!K15</f>
        <v>46568</v>
      </c>
      <c r="L4" s="35">
        <f>Time!L15</f>
        <v>46934</v>
      </c>
      <c r="M4" s="35">
        <f>Time!M15</f>
        <v>47299</v>
      </c>
      <c r="N4" s="35">
        <f>Time!N15</f>
        <v>47664</v>
      </c>
      <c r="O4" s="35">
        <f>Time!O15</f>
        <v>48029</v>
      </c>
      <c r="P4" s="35">
        <f>Time!P15</f>
        <v>48395</v>
      </c>
      <c r="Q4" s="35">
        <f>Time!Q15</f>
        <v>48760</v>
      </c>
      <c r="R4" s="35">
        <f>Time!R15</f>
        <v>49125</v>
      </c>
      <c r="S4" s="10"/>
      <c r="T4" s="10"/>
      <c r="U4" s="10"/>
      <c r="V4" s="10"/>
      <c r="W4" s="10"/>
      <c r="X4" s="10"/>
    </row>
    <row r="5" spans="1:24" s="43" customFormat="1" ht="12" customHeight="1" x14ac:dyDescent="0.3">
      <c r="A5" s="3"/>
      <c r="B5" s="6"/>
      <c r="C5" s="31"/>
      <c r="D5" s="26"/>
      <c r="E5" s="27"/>
      <c r="F5" s="27"/>
      <c r="G5" s="28"/>
      <c r="H5" s="27"/>
      <c r="I5" s="27"/>
      <c r="J5" s="29"/>
      <c r="K5" s="29"/>
      <c r="L5" s="29"/>
      <c r="M5" s="29"/>
      <c r="N5" s="29"/>
      <c r="O5" s="29"/>
      <c r="P5" s="29"/>
      <c r="Q5" s="29"/>
      <c r="R5" s="29"/>
      <c r="S5" s="7"/>
    </row>
    <row r="6" spans="1:24" s="43" customFormat="1" ht="12" customHeight="1" x14ac:dyDescent="0.3">
      <c r="A6" s="3"/>
      <c r="B6" s="47" t="s">
        <v>831</v>
      </c>
      <c r="C6" s="82"/>
      <c r="D6" s="82"/>
      <c r="E6" s="82"/>
      <c r="F6" s="82"/>
      <c r="G6" s="82"/>
      <c r="H6" s="82"/>
      <c r="I6" s="82"/>
      <c r="J6" s="82"/>
      <c r="K6" s="82"/>
      <c r="L6" s="82"/>
      <c r="M6" s="82"/>
      <c r="N6" s="82"/>
      <c r="O6" s="82"/>
      <c r="P6" s="82"/>
      <c r="Q6" s="82"/>
      <c r="R6" s="82"/>
      <c r="S6" s="7"/>
    </row>
    <row r="7" spans="1:24" s="43" customFormat="1" ht="12" customHeight="1" x14ac:dyDescent="0.3">
      <c r="A7" s="3"/>
      <c r="B7" s="6"/>
      <c r="C7" s="31"/>
      <c r="D7" s="26"/>
      <c r="E7" s="27"/>
      <c r="F7" s="27"/>
      <c r="G7" s="28"/>
      <c r="H7" s="27"/>
      <c r="I7" s="27"/>
      <c r="J7" s="29"/>
      <c r="K7" s="29"/>
      <c r="L7" s="29"/>
      <c r="M7" s="29"/>
      <c r="N7" s="29"/>
      <c r="O7" s="29"/>
      <c r="P7" s="29"/>
      <c r="Q7" s="29"/>
      <c r="R7" s="29"/>
      <c r="S7" s="7"/>
    </row>
    <row r="8" spans="1:24" s="43" customFormat="1" ht="12" customHeight="1" x14ac:dyDescent="0.3">
      <c r="A8" s="3"/>
      <c r="B8" s="22" t="s">
        <v>833</v>
      </c>
      <c r="C8" s="22"/>
      <c r="D8" s="22"/>
      <c r="E8" s="24"/>
      <c r="F8" s="24"/>
      <c r="G8" s="23"/>
      <c r="H8" s="23"/>
      <c r="I8" s="23"/>
      <c r="J8" s="23"/>
      <c r="K8" s="23"/>
      <c r="L8" s="23"/>
      <c r="M8" s="23"/>
      <c r="N8" s="23"/>
      <c r="O8" s="23"/>
      <c r="P8" s="23"/>
      <c r="Q8" s="23"/>
      <c r="R8" s="23"/>
      <c r="S8" s="7"/>
    </row>
    <row r="9" spans="1:24" s="43" customFormat="1" ht="12" customHeight="1" x14ac:dyDescent="0.3">
      <c r="A9" s="3"/>
      <c r="B9" s="59"/>
      <c r="C9" s="78"/>
      <c r="D9" s="73"/>
      <c r="E9" s="74"/>
      <c r="F9" s="74"/>
      <c r="G9" s="75"/>
      <c r="H9" s="74"/>
      <c r="I9" s="74"/>
      <c r="J9" s="76"/>
      <c r="K9" s="76"/>
      <c r="L9" s="76"/>
      <c r="M9" s="76"/>
      <c r="N9" s="76"/>
      <c r="O9" s="76"/>
      <c r="P9" s="76"/>
      <c r="Q9" s="76"/>
      <c r="R9" s="76"/>
      <c r="S9" s="7"/>
    </row>
    <row r="10" spans="1:24" s="43" customFormat="1" ht="12" customHeight="1" x14ac:dyDescent="0.3">
      <c r="A10" s="3"/>
      <c r="B10" s="59"/>
      <c r="C10" s="78" t="str">
        <f>C78</f>
        <v>Driver Labour Costs</v>
      </c>
      <c r="D10" s="78"/>
      <c r="E10" s="78"/>
      <c r="F10" s="62" t="str">
        <f>IFERROR(INDEX('Cost Indexation'!$G$8:$G$16,MATCH($C10,'Cost Indexation'!$C$8:$C$16,0)),Lists!$C$13)</f>
        <v>Bus Driver Labour</v>
      </c>
      <c r="G10" s="62" t="s">
        <v>12</v>
      </c>
      <c r="H10" s="59"/>
      <c r="I10" s="65">
        <f>SUM(J10:R10)</f>
        <v>0</v>
      </c>
      <c r="J10" s="94">
        <f>J78</f>
        <v>0</v>
      </c>
      <c r="K10" s="94">
        <f t="shared" ref="K10:R10" si="0">K78</f>
        <v>0</v>
      </c>
      <c r="L10" s="94">
        <f t="shared" si="0"/>
        <v>0</v>
      </c>
      <c r="M10" s="94">
        <f t="shared" si="0"/>
        <v>0</v>
      </c>
      <c r="N10" s="94">
        <f t="shared" si="0"/>
        <v>0</v>
      </c>
      <c r="O10" s="94">
        <f t="shared" si="0"/>
        <v>0</v>
      </c>
      <c r="P10" s="94">
        <f t="shared" si="0"/>
        <v>0</v>
      </c>
      <c r="Q10" s="94">
        <f t="shared" si="0"/>
        <v>0</v>
      </c>
      <c r="R10" s="94">
        <f t="shared" si="0"/>
        <v>0</v>
      </c>
      <c r="S10" s="7"/>
    </row>
    <row r="11" spans="1:24" s="43" customFormat="1" ht="12" customHeight="1" x14ac:dyDescent="0.3">
      <c r="A11" s="3"/>
      <c r="B11" s="59"/>
      <c r="C11" s="78"/>
      <c r="D11" s="78"/>
      <c r="E11" s="78"/>
      <c r="F11" s="59"/>
      <c r="G11" s="62"/>
      <c r="H11" s="59"/>
      <c r="I11" s="94"/>
      <c r="J11" s="94"/>
      <c r="K11" s="94"/>
      <c r="L11" s="94"/>
      <c r="M11" s="94"/>
      <c r="N11" s="94"/>
      <c r="O11" s="94"/>
      <c r="P11" s="94"/>
      <c r="Q11" s="94"/>
      <c r="R11" s="94"/>
      <c r="S11" s="7"/>
    </row>
    <row r="12" spans="1:24" s="43" customFormat="1" ht="12" customHeight="1" x14ac:dyDescent="0.3">
      <c r="A12" s="3"/>
      <c r="B12" s="22" t="s">
        <v>834</v>
      </c>
      <c r="C12" s="22"/>
      <c r="D12" s="22"/>
      <c r="E12" s="24"/>
      <c r="F12" s="24"/>
      <c r="G12" s="23"/>
      <c r="H12" s="23"/>
      <c r="I12" s="23"/>
      <c r="J12" s="23"/>
      <c r="K12" s="23"/>
      <c r="L12" s="23"/>
      <c r="M12" s="23"/>
      <c r="N12" s="23"/>
      <c r="O12" s="23"/>
      <c r="P12" s="23"/>
      <c r="Q12" s="23"/>
      <c r="R12" s="23"/>
      <c r="S12" s="7"/>
    </row>
    <row r="13" spans="1:24" s="43" customFormat="1" ht="12" customHeight="1" x14ac:dyDescent="0.3">
      <c r="A13" s="3"/>
      <c r="B13" s="17"/>
      <c r="C13" s="17"/>
      <c r="D13" s="17"/>
      <c r="E13" s="17"/>
      <c r="F13" s="17"/>
      <c r="G13" s="17"/>
      <c r="H13" s="17"/>
      <c r="I13" s="17"/>
      <c r="J13" s="17"/>
      <c r="K13" s="17"/>
      <c r="L13" s="17"/>
      <c r="M13" s="17"/>
      <c r="N13" s="17"/>
      <c r="O13" s="17"/>
      <c r="P13" s="17"/>
      <c r="Q13" s="17"/>
      <c r="R13" s="17"/>
      <c r="S13" s="7"/>
    </row>
    <row r="14" spans="1:24" s="43" customFormat="1" ht="12" customHeight="1" x14ac:dyDescent="0.3">
      <c r="A14" s="3"/>
      <c r="B14" s="59"/>
      <c r="C14" s="78" t="str">
        <f>C82</f>
        <v>Bus Vehicle Maintenance Costs</v>
      </c>
      <c r="D14" s="78"/>
      <c r="E14" s="78"/>
      <c r="F14" s="62" t="str">
        <f>IFERROR(INDEX('Cost Indexation'!$G$8:$G$16,MATCH($C14,'Cost Indexation'!$C$8:$C$16,0)),Lists!$C$13)</f>
        <v>Other</v>
      </c>
      <c r="G14" s="62" t="s">
        <v>12</v>
      </c>
      <c r="H14" s="59"/>
      <c r="I14" s="65">
        <f>SUM(J14:R14)</f>
        <v>0</v>
      </c>
      <c r="J14" s="94">
        <f>J82</f>
        <v>0</v>
      </c>
      <c r="K14" s="94">
        <f t="shared" ref="K14:R14" si="1">K82</f>
        <v>0</v>
      </c>
      <c r="L14" s="94">
        <f t="shared" si="1"/>
        <v>0</v>
      </c>
      <c r="M14" s="94">
        <f t="shared" si="1"/>
        <v>0</v>
      </c>
      <c r="N14" s="94">
        <f t="shared" si="1"/>
        <v>0</v>
      </c>
      <c r="O14" s="94">
        <f t="shared" si="1"/>
        <v>0</v>
      </c>
      <c r="P14" s="94">
        <f t="shared" si="1"/>
        <v>0</v>
      </c>
      <c r="Q14" s="94">
        <f t="shared" si="1"/>
        <v>0</v>
      </c>
      <c r="R14" s="94">
        <f t="shared" si="1"/>
        <v>0</v>
      </c>
      <c r="S14" s="7"/>
    </row>
    <row r="15" spans="1:24" s="43" customFormat="1" ht="12" customHeight="1" x14ac:dyDescent="0.3">
      <c r="A15" s="3"/>
      <c r="B15" s="59"/>
      <c r="C15" s="78" t="str">
        <f>C83</f>
        <v>Bus Vehicle Cleaning Costs</v>
      </c>
      <c r="D15" s="31"/>
      <c r="E15" s="78"/>
      <c r="F15" s="62" t="str">
        <f>IFERROR(INDEX('Cost Indexation'!$G$8:$G$16,MATCH($C15,'Cost Indexation'!$C$8:$C$16,0)),Lists!$C$13)</f>
        <v>Other</v>
      </c>
      <c r="G15" s="62" t="s">
        <v>12</v>
      </c>
      <c r="H15" s="59"/>
      <c r="I15" s="65">
        <f t="shared" ref="I15" si="2">SUM(J15:R15)</f>
        <v>0</v>
      </c>
      <c r="J15" s="94">
        <f>J83</f>
        <v>0</v>
      </c>
      <c r="K15" s="94">
        <f t="shared" ref="K15:R15" si="3">K83</f>
        <v>0</v>
      </c>
      <c r="L15" s="94">
        <f t="shared" si="3"/>
        <v>0</v>
      </c>
      <c r="M15" s="94">
        <f t="shared" si="3"/>
        <v>0</v>
      </c>
      <c r="N15" s="94">
        <f t="shared" si="3"/>
        <v>0</v>
      </c>
      <c r="O15" s="94">
        <f t="shared" si="3"/>
        <v>0</v>
      </c>
      <c r="P15" s="94">
        <f t="shared" si="3"/>
        <v>0</v>
      </c>
      <c r="Q15" s="94">
        <f t="shared" si="3"/>
        <v>0</v>
      </c>
      <c r="R15" s="94">
        <f t="shared" si="3"/>
        <v>0</v>
      </c>
      <c r="S15" s="7"/>
    </row>
    <row r="16" spans="1:24" s="43" customFormat="1" ht="12" customHeight="1" x14ac:dyDescent="0.3">
      <c r="A16" s="3"/>
      <c r="B16" s="59"/>
      <c r="C16" s="78" t="str">
        <f>C92</f>
        <v>Fuel and Oil Costs</v>
      </c>
      <c r="D16" s="31"/>
      <c r="E16" s="78"/>
      <c r="F16" s="62" t="str">
        <f>IFERROR(INDEX('Cost Indexation'!$G$8:$G$16,MATCH($C16,'Cost Indexation'!$C$8:$C$16,0)),Lists!$C$13)</f>
        <v>Diesel</v>
      </c>
      <c r="G16" s="62" t="s">
        <v>12</v>
      </c>
      <c r="H16" s="59"/>
      <c r="I16" s="65">
        <f t="shared" ref="I16:I18" si="4">SUM(J16:R16)</f>
        <v>0</v>
      </c>
      <c r="J16" s="94">
        <f>J92</f>
        <v>0</v>
      </c>
      <c r="K16" s="94">
        <f t="shared" ref="K16:R16" si="5">K92</f>
        <v>0</v>
      </c>
      <c r="L16" s="94">
        <f t="shared" si="5"/>
        <v>0</v>
      </c>
      <c r="M16" s="94">
        <f t="shared" si="5"/>
        <v>0</v>
      </c>
      <c r="N16" s="94">
        <f t="shared" si="5"/>
        <v>0</v>
      </c>
      <c r="O16" s="94">
        <f t="shared" si="5"/>
        <v>0</v>
      </c>
      <c r="P16" s="94">
        <f t="shared" si="5"/>
        <v>0</v>
      </c>
      <c r="Q16" s="94">
        <f t="shared" si="5"/>
        <v>0</v>
      </c>
      <c r="R16" s="94">
        <f t="shared" si="5"/>
        <v>0</v>
      </c>
      <c r="S16" s="7"/>
    </row>
    <row r="17" spans="1:19" s="43" customFormat="1" ht="12" customHeight="1" x14ac:dyDescent="0.3">
      <c r="A17" s="3"/>
      <c r="B17" s="59"/>
      <c r="C17" s="78" t="str">
        <f>C93</f>
        <v>Vehicle Electricity Costs</v>
      </c>
      <c r="D17" s="31"/>
      <c r="E17" s="78"/>
      <c r="F17" s="62" t="str">
        <f>IFERROR(INDEX('Cost Indexation'!$G$8:$G$16,MATCH($C17,'Cost Indexation'!$C$8:$C$16,0)),Lists!$C$13)</f>
        <v>Electricity</v>
      </c>
      <c r="G17" s="62" t="s">
        <v>12</v>
      </c>
      <c r="H17" s="59"/>
      <c r="I17" s="65">
        <f t="shared" si="4"/>
        <v>0</v>
      </c>
      <c r="J17" s="94">
        <f>J93</f>
        <v>0</v>
      </c>
      <c r="K17" s="94">
        <f t="shared" ref="K17:R17" si="6">K93</f>
        <v>0</v>
      </c>
      <c r="L17" s="94">
        <f t="shared" si="6"/>
        <v>0</v>
      </c>
      <c r="M17" s="94">
        <f t="shared" si="6"/>
        <v>0</v>
      </c>
      <c r="N17" s="94">
        <f t="shared" si="6"/>
        <v>0</v>
      </c>
      <c r="O17" s="94">
        <f t="shared" si="6"/>
        <v>0</v>
      </c>
      <c r="P17" s="94">
        <f t="shared" si="6"/>
        <v>0</v>
      </c>
      <c r="Q17" s="94">
        <f t="shared" si="6"/>
        <v>0</v>
      </c>
      <c r="R17" s="94">
        <f t="shared" si="6"/>
        <v>0</v>
      </c>
      <c r="S17" s="7"/>
    </row>
    <row r="18" spans="1:19" s="43" customFormat="1" ht="12" customHeight="1" x14ac:dyDescent="0.3">
      <c r="A18" s="3"/>
      <c r="B18" s="59"/>
      <c r="C18" s="78" t="str">
        <f>C94</f>
        <v>Road User Charges</v>
      </c>
      <c r="D18" s="31"/>
      <c r="E18" s="78"/>
      <c r="F18" s="62" t="str">
        <f>IFERROR(INDEX('Cost Indexation'!$G$8:$G$16,MATCH($C18,'Cost Indexation'!$C$8:$C$16,0)),Lists!$C$13)</f>
        <v>Road User Charges</v>
      </c>
      <c r="G18" s="62" t="s">
        <v>12</v>
      </c>
      <c r="H18" s="59"/>
      <c r="I18" s="65">
        <f t="shared" si="4"/>
        <v>0</v>
      </c>
      <c r="J18" s="94">
        <f>J94</f>
        <v>0</v>
      </c>
      <c r="K18" s="94">
        <f t="shared" ref="K18:R18" si="7">K94</f>
        <v>0</v>
      </c>
      <c r="L18" s="94">
        <f t="shared" si="7"/>
        <v>0</v>
      </c>
      <c r="M18" s="94">
        <f t="shared" si="7"/>
        <v>0</v>
      </c>
      <c r="N18" s="94">
        <f t="shared" si="7"/>
        <v>0</v>
      </c>
      <c r="O18" s="94">
        <f t="shared" si="7"/>
        <v>0</v>
      </c>
      <c r="P18" s="94">
        <f t="shared" si="7"/>
        <v>0</v>
      </c>
      <c r="Q18" s="94">
        <f t="shared" si="7"/>
        <v>0</v>
      </c>
      <c r="R18" s="94">
        <f t="shared" si="7"/>
        <v>0</v>
      </c>
      <c r="S18" s="7"/>
    </row>
    <row r="19" spans="1:19" s="43" customFormat="1" ht="12" customHeight="1" x14ac:dyDescent="0.3">
      <c r="A19" s="3"/>
      <c r="B19" s="59"/>
      <c r="C19" s="61" t="s">
        <v>835</v>
      </c>
      <c r="D19" s="95"/>
      <c r="E19" s="95"/>
      <c r="F19" s="68"/>
      <c r="G19" s="63" t="s">
        <v>12</v>
      </c>
      <c r="H19" s="68"/>
      <c r="I19" s="65">
        <f t="shared" ref="I19" si="8">SUM(J19:R19)</f>
        <v>0</v>
      </c>
      <c r="J19" s="65">
        <f t="shared" ref="J19:R19" si="9">SUM(J14:J18)</f>
        <v>0</v>
      </c>
      <c r="K19" s="65">
        <f t="shared" si="9"/>
        <v>0</v>
      </c>
      <c r="L19" s="65">
        <f t="shared" si="9"/>
        <v>0</v>
      </c>
      <c r="M19" s="65">
        <f t="shared" si="9"/>
        <v>0</v>
      </c>
      <c r="N19" s="65">
        <f t="shared" si="9"/>
        <v>0</v>
      </c>
      <c r="O19" s="65">
        <f t="shared" si="9"/>
        <v>0</v>
      </c>
      <c r="P19" s="65">
        <f t="shared" si="9"/>
        <v>0</v>
      </c>
      <c r="Q19" s="65">
        <f t="shared" si="9"/>
        <v>0</v>
      </c>
      <c r="R19" s="65">
        <f t="shared" si="9"/>
        <v>0</v>
      </c>
      <c r="S19" s="7"/>
    </row>
    <row r="20" spans="1:19" s="43" customFormat="1" ht="12" customHeight="1" x14ac:dyDescent="0.3">
      <c r="A20" s="3"/>
      <c r="B20" s="60"/>
      <c r="C20" s="77"/>
      <c r="D20" s="78"/>
      <c r="E20" s="78"/>
      <c r="F20" s="78"/>
      <c r="G20" s="79"/>
      <c r="H20" s="78"/>
      <c r="I20" s="80"/>
      <c r="J20" s="80"/>
      <c r="K20" s="80"/>
      <c r="L20" s="80"/>
      <c r="M20" s="80"/>
      <c r="N20" s="80"/>
      <c r="O20" s="80"/>
      <c r="P20" s="80"/>
      <c r="Q20" s="80"/>
      <c r="R20" s="80"/>
      <c r="S20" s="7"/>
    </row>
    <row r="21" spans="1:19" s="43" customFormat="1" ht="12" customHeight="1" x14ac:dyDescent="0.3">
      <c r="A21" s="3"/>
      <c r="B21" s="22" t="s">
        <v>264</v>
      </c>
      <c r="C21" s="22"/>
      <c r="D21" s="22"/>
      <c r="E21" s="24"/>
      <c r="F21" s="24"/>
      <c r="G21" s="23"/>
      <c r="H21" s="23"/>
      <c r="I21" s="23"/>
      <c r="J21" s="23"/>
      <c r="K21" s="23"/>
      <c r="L21" s="23"/>
      <c r="M21" s="23"/>
      <c r="N21" s="23"/>
      <c r="O21" s="23"/>
      <c r="P21" s="23"/>
      <c r="Q21" s="23"/>
      <c r="R21" s="23"/>
      <c r="S21" s="7"/>
    </row>
    <row r="22" spans="1:19" s="43" customFormat="1" ht="12" customHeight="1" x14ac:dyDescent="0.3">
      <c r="A22" s="3"/>
      <c r="B22" s="32"/>
      <c r="C22" s="32"/>
      <c r="D22" s="32"/>
      <c r="E22" s="34"/>
      <c r="F22" s="34"/>
      <c r="G22" s="33"/>
      <c r="H22" s="33"/>
      <c r="I22" s="33"/>
      <c r="J22" s="33"/>
      <c r="K22" s="33"/>
      <c r="L22" s="33"/>
      <c r="M22" s="33"/>
      <c r="N22" s="33"/>
      <c r="O22" s="33"/>
      <c r="P22" s="33"/>
      <c r="Q22" s="33"/>
      <c r="R22" s="33"/>
      <c r="S22" s="7"/>
    </row>
    <row r="23" spans="1:19" s="43" customFormat="1" ht="12" customHeight="1" x14ac:dyDescent="0.3">
      <c r="A23" s="3"/>
      <c r="B23" s="59"/>
      <c r="C23" s="78" t="str">
        <f>C95</f>
        <v>Vehicle Licensing &amp; Registration</v>
      </c>
      <c r="D23" s="78"/>
      <c r="E23" s="78"/>
      <c r="F23" s="62" t="str">
        <f>IFERROR(INDEX('Cost Indexation'!$G$8:$G$16,MATCH($C23,'Cost Indexation'!$C$8:$C$16,0)),Lists!$C$13)</f>
        <v>Other</v>
      </c>
      <c r="G23" s="62" t="s">
        <v>12</v>
      </c>
      <c r="H23" s="59"/>
      <c r="I23" s="65">
        <f>SUM(J23:R23)</f>
        <v>0</v>
      </c>
      <c r="J23" s="94">
        <f t="shared" ref="J23:R23" si="10">J95</f>
        <v>0</v>
      </c>
      <c r="K23" s="94">
        <f t="shared" si="10"/>
        <v>0</v>
      </c>
      <c r="L23" s="94">
        <f t="shared" si="10"/>
        <v>0</v>
      </c>
      <c r="M23" s="94">
        <f t="shared" si="10"/>
        <v>0</v>
      </c>
      <c r="N23" s="94">
        <f t="shared" si="10"/>
        <v>0</v>
      </c>
      <c r="O23" s="94">
        <f t="shared" si="10"/>
        <v>0</v>
      </c>
      <c r="P23" s="94">
        <f t="shared" si="10"/>
        <v>0</v>
      </c>
      <c r="Q23" s="94">
        <f t="shared" si="10"/>
        <v>0</v>
      </c>
      <c r="R23" s="94">
        <f t="shared" si="10"/>
        <v>0</v>
      </c>
      <c r="S23" s="7"/>
    </row>
    <row r="24" spans="1:19" s="43" customFormat="1" ht="12" customHeight="1" x14ac:dyDescent="0.3">
      <c r="A24" s="3"/>
      <c r="B24" s="59"/>
      <c r="C24" s="78" t="str">
        <f>C96</f>
        <v>Vehicle Insurance</v>
      </c>
      <c r="D24" s="26"/>
      <c r="E24" s="27"/>
      <c r="F24" s="62" t="str">
        <f>IFERROR(INDEX('Cost Indexation'!$G$8:$G$16,MATCH($C24,'Cost Indexation'!$C$8:$C$16,0)),Lists!$C$13)</f>
        <v>Other</v>
      </c>
      <c r="G24" s="62" t="s">
        <v>12</v>
      </c>
      <c r="H24" s="59"/>
      <c r="I24" s="65">
        <f>SUM(J24:R24)</f>
        <v>0</v>
      </c>
      <c r="J24" s="94">
        <f t="shared" ref="J24:R24" si="11">J96</f>
        <v>0</v>
      </c>
      <c r="K24" s="94">
        <f t="shared" si="11"/>
        <v>0</v>
      </c>
      <c r="L24" s="94">
        <f t="shared" si="11"/>
        <v>0</v>
      </c>
      <c r="M24" s="94">
        <f t="shared" si="11"/>
        <v>0</v>
      </c>
      <c r="N24" s="94">
        <f t="shared" si="11"/>
        <v>0</v>
      </c>
      <c r="O24" s="94">
        <f t="shared" si="11"/>
        <v>0</v>
      </c>
      <c r="P24" s="94">
        <f t="shared" si="11"/>
        <v>0</v>
      </c>
      <c r="Q24" s="94">
        <f t="shared" si="11"/>
        <v>0</v>
      </c>
      <c r="R24" s="94">
        <f t="shared" si="11"/>
        <v>0</v>
      </c>
      <c r="S24" s="7"/>
    </row>
    <row r="25" spans="1:19" s="43" customFormat="1" ht="12" customHeight="1" x14ac:dyDescent="0.3">
      <c r="A25" s="3"/>
      <c r="B25" s="59"/>
      <c r="C25" s="61" t="s">
        <v>839</v>
      </c>
      <c r="D25" s="95"/>
      <c r="E25" s="95"/>
      <c r="F25" s="68"/>
      <c r="G25" s="63" t="s">
        <v>12</v>
      </c>
      <c r="H25" s="68"/>
      <c r="I25" s="65">
        <f t="shared" ref="I25" si="12">SUM(J25:R25)</f>
        <v>0</v>
      </c>
      <c r="J25" s="65">
        <f>SUM(J23:J24)</f>
        <v>0</v>
      </c>
      <c r="K25" s="65">
        <f t="shared" ref="K25:R25" si="13">SUM(K23:K24)</f>
        <v>0</v>
      </c>
      <c r="L25" s="65">
        <f t="shared" si="13"/>
        <v>0</v>
      </c>
      <c r="M25" s="65">
        <f t="shared" si="13"/>
        <v>0</v>
      </c>
      <c r="N25" s="65">
        <f t="shared" si="13"/>
        <v>0</v>
      </c>
      <c r="O25" s="65">
        <f t="shared" si="13"/>
        <v>0</v>
      </c>
      <c r="P25" s="65">
        <f t="shared" si="13"/>
        <v>0</v>
      </c>
      <c r="Q25" s="65">
        <f t="shared" si="13"/>
        <v>0</v>
      </c>
      <c r="R25" s="65">
        <f t="shared" si="13"/>
        <v>0</v>
      </c>
      <c r="S25" s="7"/>
    </row>
    <row r="26" spans="1:19" s="43" customFormat="1" ht="12" customHeight="1" x14ac:dyDescent="0.3">
      <c r="A26" s="3"/>
      <c r="B26" s="59"/>
      <c r="C26" s="78"/>
      <c r="D26" s="78"/>
      <c r="E26" s="78"/>
      <c r="F26" s="59"/>
      <c r="G26" s="62"/>
      <c r="H26" s="59"/>
      <c r="I26" s="94"/>
      <c r="J26" s="94"/>
      <c r="K26" s="94"/>
      <c r="L26" s="94"/>
      <c r="M26" s="94"/>
      <c r="N26" s="94"/>
      <c r="O26" s="94"/>
      <c r="P26" s="94"/>
      <c r="Q26" s="94"/>
      <c r="R26" s="94"/>
      <c r="S26" s="7"/>
    </row>
    <row r="27" spans="1:19" s="43" customFormat="1" ht="12" customHeight="1" x14ac:dyDescent="0.3">
      <c r="A27" s="3"/>
      <c r="B27" s="22" t="s">
        <v>840</v>
      </c>
      <c r="C27" s="22"/>
      <c r="D27" s="22"/>
      <c r="E27" s="24"/>
      <c r="F27" s="24"/>
      <c r="G27" s="23"/>
      <c r="H27" s="23"/>
      <c r="I27" s="23"/>
      <c r="J27" s="23"/>
      <c r="K27" s="23"/>
      <c r="L27" s="23"/>
      <c r="M27" s="23"/>
      <c r="N27" s="23"/>
      <c r="O27" s="23"/>
      <c r="P27" s="23"/>
      <c r="Q27" s="23"/>
      <c r="R27" s="23"/>
      <c r="S27" s="7"/>
    </row>
    <row r="28" spans="1:19" s="43" customFormat="1" ht="12" customHeight="1" x14ac:dyDescent="0.3">
      <c r="A28" s="3"/>
      <c r="B28" s="32"/>
      <c r="C28" s="32"/>
      <c r="D28" s="32"/>
      <c r="E28" s="34"/>
      <c r="F28" s="34"/>
      <c r="G28" s="33"/>
      <c r="H28" s="33"/>
      <c r="I28" s="33"/>
      <c r="J28" s="33"/>
      <c r="K28" s="33"/>
      <c r="L28" s="33"/>
      <c r="M28" s="33"/>
      <c r="N28" s="33"/>
      <c r="O28" s="33"/>
      <c r="P28" s="33"/>
      <c r="Q28" s="33"/>
      <c r="R28" s="33"/>
      <c r="S28" s="7"/>
    </row>
    <row r="29" spans="1:19" s="43" customFormat="1" ht="12" customHeight="1" x14ac:dyDescent="0.3">
      <c r="A29" s="3"/>
      <c r="B29" s="59"/>
      <c r="C29" s="78" t="str">
        <f>C88</f>
        <v>Depot Maintenance Costs</v>
      </c>
      <c r="D29" s="78"/>
      <c r="E29" s="78"/>
      <c r="F29" s="62" t="str">
        <f>IFERROR(INDEX('Cost Indexation'!$G$8:$G$16,MATCH($C29,'Cost Indexation'!$C$8:$C$16,0)),Lists!$C$13)</f>
        <v>Other</v>
      </c>
      <c r="G29" s="62" t="s">
        <v>12</v>
      </c>
      <c r="H29" s="59"/>
      <c r="I29" s="65">
        <f t="shared" ref="I29:I35" si="14">SUM(J29:R29)</f>
        <v>0</v>
      </c>
      <c r="J29" s="94">
        <f t="shared" ref="J29:R29" si="15">J88</f>
        <v>0</v>
      </c>
      <c r="K29" s="94">
        <f t="shared" si="15"/>
        <v>0</v>
      </c>
      <c r="L29" s="94">
        <f t="shared" si="15"/>
        <v>0</v>
      </c>
      <c r="M29" s="94">
        <f t="shared" si="15"/>
        <v>0</v>
      </c>
      <c r="N29" s="94">
        <f t="shared" si="15"/>
        <v>0</v>
      </c>
      <c r="O29" s="94">
        <f t="shared" si="15"/>
        <v>0</v>
      </c>
      <c r="P29" s="94">
        <f t="shared" si="15"/>
        <v>0</v>
      </c>
      <c r="Q29" s="94">
        <f t="shared" si="15"/>
        <v>0</v>
      </c>
      <c r="R29" s="94">
        <f t="shared" si="15"/>
        <v>0</v>
      </c>
      <c r="S29" s="7"/>
    </row>
    <row r="30" spans="1:19" s="43" customFormat="1" ht="12" customHeight="1" x14ac:dyDescent="0.3">
      <c r="A30" s="3"/>
      <c r="B30" s="6"/>
      <c r="C30" s="78" t="str">
        <f>C97</f>
        <v>Depot Utilities and Rates</v>
      </c>
      <c r="D30" s="26"/>
      <c r="E30" s="27"/>
      <c r="F30" s="62" t="str">
        <f>IFERROR(INDEX('Cost Indexation'!$G$8:$G$16,MATCH($C30,'Cost Indexation'!$C$8:$C$16,0)),Lists!$C$13)</f>
        <v>Other</v>
      </c>
      <c r="G30" s="62" t="s">
        <v>12</v>
      </c>
      <c r="H30" s="59"/>
      <c r="I30" s="65">
        <f t="shared" si="14"/>
        <v>0</v>
      </c>
      <c r="J30" s="94">
        <f t="shared" ref="J30:R35" si="16">J97</f>
        <v>0</v>
      </c>
      <c r="K30" s="94">
        <f t="shared" si="16"/>
        <v>0</v>
      </c>
      <c r="L30" s="94">
        <f t="shared" si="16"/>
        <v>0</v>
      </c>
      <c r="M30" s="94">
        <f t="shared" si="16"/>
        <v>0</v>
      </c>
      <c r="N30" s="94">
        <f t="shared" si="16"/>
        <v>0</v>
      </c>
      <c r="O30" s="94">
        <f t="shared" si="16"/>
        <v>0</v>
      </c>
      <c r="P30" s="94">
        <f t="shared" si="16"/>
        <v>0</v>
      </c>
      <c r="Q30" s="94">
        <f t="shared" si="16"/>
        <v>0</v>
      </c>
      <c r="R30" s="94">
        <f t="shared" si="16"/>
        <v>0</v>
      </c>
      <c r="S30" s="7"/>
    </row>
    <row r="31" spans="1:19" s="43" customFormat="1" ht="12" customHeight="1" x14ac:dyDescent="0.3">
      <c r="A31" s="3"/>
      <c r="B31" s="6"/>
      <c r="C31" s="78" t="str">
        <f>C98</f>
        <v>Depot Rent</v>
      </c>
      <c r="D31" s="26"/>
      <c r="E31" s="27"/>
      <c r="F31" s="62" t="str">
        <f>IFERROR(INDEX('Cost Indexation'!$G$8:$G$16,MATCH($C31,'Cost Indexation'!$C$8:$C$16,0)),Lists!$C$13)</f>
        <v>Other</v>
      </c>
      <c r="G31" s="62" t="s">
        <v>12</v>
      </c>
      <c r="H31" s="59"/>
      <c r="I31" s="65">
        <f t="shared" si="14"/>
        <v>0</v>
      </c>
      <c r="J31" s="94">
        <f t="shared" si="16"/>
        <v>0</v>
      </c>
      <c r="K31" s="94">
        <f t="shared" si="16"/>
        <v>0</v>
      </c>
      <c r="L31" s="94">
        <f t="shared" si="16"/>
        <v>0</v>
      </c>
      <c r="M31" s="94">
        <f t="shared" si="16"/>
        <v>0</v>
      </c>
      <c r="N31" s="94">
        <f t="shared" si="16"/>
        <v>0</v>
      </c>
      <c r="O31" s="94">
        <f t="shared" si="16"/>
        <v>0</v>
      </c>
      <c r="P31" s="94">
        <f t="shared" si="16"/>
        <v>0</v>
      </c>
      <c r="Q31" s="94">
        <f t="shared" si="16"/>
        <v>0</v>
      </c>
      <c r="R31" s="94">
        <f t="shared" si="16"/>
        <v>0</v>
      </c>
      <c r="S31" s="7"/>
    </row>
    <row r="32" spans="1:19" s="43" customFormat="1" ht="12" customHeight="1" x14ac:dyDescent="0.3">
      <c r="A32" s="3"/>
      <c r="B32" s="6"/>
      <c r="C32" s="78" t="str">
        <f>C99</f>
        <v>Other Depot Costs</v>
      </c>
      <c r="D32" s="26"/>
      <c r="E32" s="27"/>
      <c r="F32" s="62" t="str">
        <f>IFERROR(INDEX('Cost Indexation'!$G$8:$G$16,MATCH($C32,'Cost Indexation'!$C$8:$C$16,0)),Lists!$C$13)</f>
        <v>Other</v>
      </c>
      <c r="G32" s="62" t="s">
        <v>12</v>
      </c>
      <c r="H32" s="59"/>
      <c r="I32" s="65">
        <f t="shared" si="14"/>
        <v>0</v>
      </c>
      <c r="J32" s="94">
        <f t="shared" si="16"/>
        <v>0</v>
      </c>
      <c r="K32" s="94">
        <f t="shared" si="16"/>
        <v>0</v>
      </c>
      <c r="L32" s="94">
        <f t="shared" si="16"/>
        <v>0</v>
      </c>
      <c r="M32" s="94">
        <f t="shared" si="16"/>
        <v>0</v>
      </c>
      <c r="N32" s="94">
        <f t="shared" si="16"/>
        <v>0</v>
      </c>
      <c r="O32" s="94">
        <f t="shared" si="16"/>
        <v>0</v>
      </c>
      <c r="P32" s="94">
        <f t="shared" si="16"/>
        <v>0</v>
      </c>
      <c r="Q32" s="94">
        <f t="shared" si="16"/>
        <v>0</v>
      </c>
      <c r="R32" s="94">
        <f t="shared" si="16"/>
        <v>0</v>
      </c>
      <c r="S32" s="7"/>
    </row>
    <row r="33" spans="1:19" s="43" customFormat="1" ht="12" customHeight="1" x14ac:dyDescent="0.3">
      <c r="A33" s="3"/>
      <c r="B33" s="6"/>
      <c r="C33" s="78" t="str">
        <f>C100</f>
        <v xml:space="preserve">[Spare] </v>
      </c>
      <c r="D33" s="26"/>
      <c r="E33" s="27"/>
      <c r="F33" s="62" t="str">
        <f>IFERROR(INDEX('Cost Indexation'!$G$8:$G$16,MATCH($C33,'Cost Indexation'!$C$8:$C$16,0)),Lists!$C$13)</f>
        <v>Other</v>
      </c>
      <c r="G33" s="62" t="s">
        <v>12</v>
      </c>
      <c r="H33" s="59"/>
      <c r="I33" s="65">
        <f t="shared" si="14"/>
        <v>0</v>
      </c>
      <c r="J33" s="94">
        <f t="shared" si="16"/>
        <v>0</v>
      </c>
      <c r="K33" s="94">
        <f t="shared" si="16"/>
        <v>0</v>
      </c>
      <c r="L33" s="94">
        <f t="shared" si="16"/>
        <v>0</v>
      </c>
      <c r="M33" s="94">
        <f t="shared" si="16"/>
        <v>0</v>
      </c>
      <c r="N33" s="94">
        <f t="shared" si="16"/>
        <v>0</v>
      </c>
      <c r="O33" s="94">
        <f t="shared" si="16"/>
        <v>0</v>
      </c>
      <c r="P33" s="94">
        <f t="shared" si="16"/>
        <v>0</v>
      </c>
      <c r="Q33" s="94">
        <f t="shared" si="16"/>
        <v>0</v>
      </c>
      <c r="R33" s="94">
        <f t="shared" si="16"/>
        <v>0</v>
      </c>
      <c r="S33" s="7"/>
    </row>
    <row r="34" spans="1:19" s="43" customFormat="1" ht="12" customHeight="1" x14ac:dyDescent="0.3">
      <c r="A34" s="3"/>
      <c r="B34" s="6"/>
      <c r="C34" s="78" t="str">
        <f t="shared" ref="C34:C35" si="17">C101</f>
        <v xml:space="preserve">[Spare] </v>
      </c>
      <c r="D34" s="26"/>
      <c r="E34" s="27"/>
      <c r="F34" s="62" t="str">
        <f>IFERROR(INDEX('Cost Indexation'!$G$8:$G$16,MATCH($C34,'Cost Indexation'!$C$8:$C$16,0)),Lists!$C$13)</f>
        <v>Other</v>
      </c>
      <c r="G34" s="62" t="s">
        <v>12</v>
      </c>
      <c r="H34" s="59"/>
      <c r="I34" s="65">
        <f t="shared" si="14"/>
        <v>0</v>
      </c>
      <c r="J34" s="94">
        <f t="shared" si="16"/>
        <v>0</v>
      </c>
      <c r="K34" s="94">
        <f t="shared" si="16"/>
        <v>0</v>
      </c>
      <c r="L34" s="94">
        <f t="shared" si="16"/>
        <v>0</v>
      </c>
      <c r="M34" s="94">
        <f t="shared" si="16"/>
        <v>0</v>
      </c>
      <c r="N34" s="94">
        <f t="shared" si="16"/>
        <v>0</v>
      </c>
      <c r="O34" s="94">
        <f t="shared" si="16"/>
        <v>0</v>
      </c>
      <c r="P34" s="94">
        <f t="shared" si="16"/>
        <v>0</v>
      </c>
      <c r="Q34" s="94">
        <f t="shared" si="16"/>
        <v>0</v>
      </c>
      <c r="R34" s="94">
        <f t="shared" si="16"/>
        <v>0</v>
      </c>
      <c r="S34" s="7"/>
    </row>
    <row r="35" spans="1:19" s="43" customFormat="1" ht="12" customHeight="1" x14ac:dyDescent="0.3">
      <c r="A35" s="3"/>
      <c r="B35" s="6"/>
      <c r="C35" s="78" t="str">
        <f t="shared" si="17"/>
        <v xml:space="preserve">[Spare] </v>
      </c>
      <c r="D35" s="26"/>
      <c r="E35" s="27"/>
      <c r="F35" s="62" t="str">
        <f>IFERROR(INDEX('Cost Indexation'!$G$8:$G$16,MATCH($C35,'Cost Indexation'!$C$8:$C$16,0)),Lists!$C$13)</f>
        <v>Other</v>
      </c>
      <c r="G35" s="62" t="s">
        <v>12</v>
      </c>
      <c r="H35" s="59"/>
      <c r="I35" s="65">
        <f t="shared" si="14"/>
        <v>0</v>
      </c>
      <c r="J35" s="94">
        <f t="shared" si="16"/>
        <v>0</v>
      </c>
      <c r="K35" s="94">
        <f t="shared" si="16"/>
        <v>0</v>
      </c>
      <c r="L35" s="94">
        <f t="shared" si="16"/>
        <v>0</v>
      </c>
      <c r="M35" s="94">
        <f t="shared" si="16"/>
        <v>0</v>
      </c>
      <c r="N35" s="94">
        <f t="shared" si="16"/>
        <v>0</v>
      </c>
      <c r="O35" s="94">
        <f t="shared" si="16"/>
        <v>0</v>
      </c>
      <c r="P35" s="94">
        <f t="shared" si="16"/>
        <v>0</v>
      </c>
      <c r="Q35" s="94">
        <f t="shared" si="16"/>
        <v>0</v>
      </c>
      <c r="R35" s="94">
        <f t="shared" si="16"/>
        <v>0</v>
      </c>
      <c r="S35" s="7"/>
    </row>
    <row r="36" spans="1:19" s="43" customFormat="1" ht="12" customHeight="1" x14ac:dyDescent="0.3">
      <c r="A36" s="3"/>
      <c r="B36" s="6"/>
      <c r="C36" s="61" t="s">
        <v>841</v>
      </c>
      <c r="D36" s="95"/>
      <c r="E36" s="95"/>
      <c r="F36" s="68"/>
      <c r="G36" s="63" t="s">
        <v>12</v>
      </c>
      <c r="H36" s="68"/>
      <c r="I36" s="65">
        <f t="shared" ref="I36" si="18">SUM(J36:R36)</f>
        <v>0</v>
      </c>
      <c r="J36" s="65">
        <f t="shared" ref="J36:R36" si="19">SUM(J29:J35)</f>
        <v>0</v>
      </c>
      <c r="K36" s="65">
        <f t="shared" si="19"/>
        <v>0</v>
      </c>
      <c r="L36" s="65">
        <f t="shared" si="19"/>
        <v>0</v>
      </c>
      <c r="M36" s="65">
        <f t="shared" si="19"/>
        <v>0</v>
      </c>
      <c r="N36" s="65">
        <f t="shared" si="19"/>
        <v>0</v>
      </c>
      <c r="O36" s="65">
        <f t="shared" si="19"/>
        <v>0</v>
      </c>
      <c r="P36" s="65">
        <f t="shared" si="19"/>
        <v>0</v>
      </c>
      <c r="Q36" s="65">
        <f t="shared" si="19"/>
        <v>0</v>
      </c>
      <c r="R36" s="65">
        <f t="shared" si="19"/>
        <v>0</v>
      </c>
      <c r="S36" s="7"/>
    </row>
    <row r="37" spans="1:19" s="43" customFormat="1" ht="12" customHeight="1" x14ac:dyDescent="0.3">
      <c r="A37" s="3"/>
      <c r="B37" s="6"/>
      <c r="C37" s="78"/>
      <c r="D37" s="26"/>
      <c r="E37" s="27"/>
      <c r="F37" s="27"/>
      <c r="G37" s="28"/>
      <c r="H37" s="27"/>
      <c r="I37" s="27"/>
      <c r="J37" s="29"/>
      <c r="K37" s="29"/>
      <c r="L37" s="29"/>
      <c r="M37" s="29"/>
      <c r="N37" s="29"/>
      <c r="O37" s="29"/>
      <c r="P37" s="29"/>
      <c r="Q37" s="29"/>
      <c r="R37" s="29"/>
      <c r="S37" s="7"/>
    </row>
    <row r="38" spans="1:19" s="43" customFormat="1" ht="12" customHeight="1" x14ac:dyDescent="0.3">
      <c r="A38" s="3"/>
      <c r="B38" s="22" t="s">
        <v>837</v>
      </c>
      <c r="C38" s="22"/>
      <c r="D38" s="22"/>
      <c r="E38" s="24"/>
      <c r="F38" s="24"/>
      <c r="G38" s="23"/>
      <c r="H38" s="23"/>
      <c r="I38" s="23"/>
      <c r="J38" s="23"/>
      <c r="K38" s="23"/>
      <c r="L38" s="23"/>
      <c r="M38" s="23"/>
      <c r="N38" s="23"/>
      <c r="O38" s="23"/>
      <c r="P38" s="23"/>
      <c r="Q38" s="23"/>
      <c r="R38" s="23"/>
      <c r="S38" s="7"/>
    </row>
    <row r="39" spans="1:19" s="43" customFormat="1" ht="12" customHeight="1" x14ac:dyDescent="0.3">
      <c r="A39" s="3"/>
      <c r="B39" s="59"/>
      <c r="C39" s="78"/>
      <c r="D39" s="78"/>
      <c r="E39" s="78"/>
      <c r="F39" s="59"/>
      <c r="G39" s="62"/>
      <c r="H39" s="59"/>
      <c r="I39" s="94"/>
      <c r="J39" s="94"/>
      <c r="K39" s="94"/>
      <c r="L39" s="94"/>
      <c r="M39" s="94"/>
      <c r="N39" s="94"/>
      <c r="O39" s="94"/>
      <c r="P39" s="94"/>
      <c r="Q39" s="94"/>
      <c r="R39" s="94"/>
      <c r="S39" s="7"/>
    </row>
    <row r="40" spans="1:19" s="43" customFormat="1" ht="12" customHeight="1" x14ac:dyDescent="0.3">
      <c r="A40" s="3"/>
      <c r="B40" s="59"/>
      <c r="C40" s="78" t="str">
        <f t="shared" ref="C40:C60" si="20">C107</f>
        <v>Administration and Management Personnel Costs</v>
      </c>
      <c r="D40" s="78"/>
      <c r="E40" s="78"/>
      <c r="F40" s="62" t="str">
        <f>IFERROR(INDEX('Cost Indexation'!$G$8:$G$16,MATCH($C40,'Cost Indexation'!$C$8:$C$16,0)),Lists!$C$13)</f>
        <v>Other</v>
      </c>
      <c r="G40" s="62" t="s">
        <v>12</v>
      </c>
      <c r="H40" s="59"/>
      <c r="I40" s="65">
        <f t="shared" ref="I40" si="21">SUM(J40:R40)</f>
        <v>0</v>
      </c>
      <c r="J40" s="94">
        <f>J107</f>
        <v>0</v>
      </c>
      <c r="K40" s="94">
        <f t="shared" ref="K40:R40" si="22">K107</f>
        <v>0</v>
      </c>
      <c r="L40" s="94">
        <f t="shared" si="22"/>
        <v>0</v>
      </c>
      <c r="M40" s="94">
        <f t="shared" si="22"/>
        <v>0</v>
      </c>
      <c r="N40" s="94">
        <f t="shared" si="22"/>
        <v>0</v>
      </c>
      <c r="O40" s="94">
        <f t="shared" si="22"/>
        <v>0</v>
      </c>
      <c r="P40" s="94">
        <f t="shared" si="22"/>
        <v>0</v>
      </c>
      <c r="Q40" s="94">
        <f t="shared" si="22"/>
        <v>0</v>
      </c>
      <c r="R40" s="94">
        <f t="shared" si="22"/>
        <v>0</v>
      </c>
      <c r="S40" s="7"/>
    </row>
    <row r="41" spans="1:19" s="43" customFormat="1" ht="12" customHeight="1" x14ac:dyDescent="0.3">
      <c r="A41" s="3"/>
      <c r="B41" s="59"/>
      <c r="C41" s="78" t="str">
        <f t="shared" si="20"/>
        <v>Technology Costs (Hardware and Software)</v>
      </c>
      <c r="D41" s="78"/>
      <c r="E41" s="78"/>
      <c r="F41" s="62" t="str">
        <f>IFERROR(INDEX('Cost Indexation'!$G$8:$G$16,MATCH($C41,'Cost Indexation'!$C$8:$C$16,0)),Lists!$C$13)</f>
        <v>Other</v>
      </c>
      <c r="G41" s="62" t="s">
        <v>12</v>
      </c>
      <c r="H41" s="59"/>
      <c r="I41" s="65">
        <f t="shared" ref="I41:I53" si="23">SUM(J41:R41)</f>
        <v>0</v>
      </c>
      <c r="J41" s="94">
        <f t="shared" ref="J41:R41" si="24">J108</f>
        <v>0</v>
      </c>
      <c r="K41" s="94">
        <f t="shared" si="24"/>
        <v>0</v>
      </c>
      <c r="L41" s="94">
        <f t="shared" si="24"/>
        <v>0</v>
      </c>
      <c r="M41" s="94">
        <f t="shared" si="24"/>
        <v>0</v>
      </c>
      <c r="N41" s="94">
        <f t="shared" si="24"/>
        <v>0</v>
      </c>
      <c r="O41" s="94">
        <f t="shared" si="24"/>
        <v>0</v>
      </c>
      <c r="P41" s="94">
        <f t="shared" si="24"/>
        <v>0</v>
      </c>
      <c r="Q41" s="94">
        <f t="shared" si="24"/>
        <v>0</v>
      </c>
      <c r="R41" s="94">
        <f t="shared" si="24"/>
        <v>0</v>
      </c>
      <c r="S41" s="7"/>
    </row>
    <row r="42" spans="1:19" s="43" customFormat="1" ht="12" customHeight="1" x14ac:dyDescent="0.3">
      <c r="A42" s="3"/>
      <c r="B42" s="6"/>
      <c r="C42" s="78" t="str">
        <f t="shared" si="20"/>
        <v>Professional Services</v>
      </c>
      <c r="D42" s="26"/>
      <c r="E42" s="27"/>
      <c r="F42" s="62" t="str">
        <f>IFERROR(INDEX('Cost Indexation'!$G$8:$G$16,MATCH($C42,'Cost Indexation'!$C$8:$C$16,0)),Lists!$C$13)</f>
        <v>Other</v>
      </c>
      <c r="G42" s="62" t="s">
        <v>12</v>
      </c>
      <c r="H42" s="59"/>
      <c r="I42" s="65">
        <f t="shared" si="23"/>
        <v>0</v>
      </c>
      <c r="J42" s="94">
        <f t="shared" ref="J42:R42" si="25">J109</f>
        <v>0</v>
      </c>
      <c r="K42" s="94">
        <f t="shared" si="25"/>
        <v>0</v>
      </c>
      <c r="L42" s="94">
        <f t="shared" si="25"/>
        <v>0</v>
      </c>
      <c r="M42" s="94">
        <f t="shared" si="25"/>
        <v>0</v>
      </c>
      <c r="N42" s="94">
        <f t="shared" si="25"/>
        <v>0</v>
      </c>
      <c r="O42" s="94">
        <f t="shared" si="25"/>
        <v>0</v>
      </c>
      <c r="P42" s="94">
        <f t="shared" si="25"/>
        <v>0</v>
      </c>
      <c r="Q42" s="94">
        <f t="shared" si="25"/>
        <v>0</v>
      </c>
      <c r="R42" s="94">
        <f t="shared" si="25"/>
        <v>0</v>
      </c>
      <c r="S42" s="7"/>
    </row>
    <row r="43" spans="1:19" s="43" customFormat="1" ht="12" customHeight="1" x14ac:dyDescent="0.3">
      <c r="A43" s="3"/>
      <c r="B43" s="6"/>
      <c r="C43" s="78" t="str">
        <f t="shared" si="20"/>
        <v>Other Equipment and Consumables</v>
      </c>
      <c r="D43" s="26"/>
      <c r="E43" s="27"/>
      <c r="F43" s="62" t="str">
        <f>IFERROR(INDEX('Cost Indexation'!$G$8:$G$16,MATCH($C43,'Cost Indexation'!$C$8:$C$16,0)),Lists!$C$13)</f>
        <v>Other</v>
      </c>
      <c r="G43" s="62" t="s">
        <v>12</v>
      </c>
      <c r="H43" s="59"/>
      <c r="I43" s="65">
        <f t="shared" si="23"/>
        <v>0</v>
      </c>
      <c r="J43" s="94">
        <f t="shared" ref="J43:R43" si="26">J110</f>
        <v>0</v>
      </c>
      <c r="K43" s="94">
        <f t="shared" si="26"/>
        <v>0</v>
      </c>
      <c r="L43" s="94">
        <f t="shared" si="26"/>
        <v>0</v>
      </c>
      <c r="M43" s="94">
        <f t="shared" si="26"/>
        <v>0</v>
      </c>
      <c r="N43" s="94">
        <f t="shared" si="26"/>
        <v>0</v>
      </c>
      <c r="O43" s="94">
        <f t="shared" si="26"/>
        <v>0</v>
      </c>
      <c r="P43" s="94">
        <f t="shared" si="26"/>
        <v>0</v>
      </c>
      <c r="Q43" s="94">
        <f t="shared" si="26"/>
        <v>0</v>
      </c>
      <c r="R43" s="94">
        <f t="shared" si="26"/>
        <v>0</v>
      </c>
      <c r="S43" s="7"/>
    </row>
    <row r="44" spans="1:19" s="43" customFormat="1" ht="12" customHeight="1" x14ac:dyDescent="0.3">
      <c r="A44" s="3"/>
      <c r="B44" s="6"/>
      <c r="C44" s="78" t="str">
        <f t="shared" si="20"/>
        <v>Other Vehicle Maintenance and Operating Costs</v>
      </c>
      <c r="D44" s="26"/>
      <c r="E44" s="27"/>
      <c r="F44" s="62" t="str">
        <f>IFERROR(INDEX('Cost Indexation'!$G$8:$G$16,MATCH($C44,'Cost Indexation'!$C$8:$C$16,0)),Lists!$C$13)</f>
        <v>Other</v>
      </c>
      <c r="G44" s="62" t="s">
        <v>12</v>
      </c>
      <c r="H44" s="59"/>
      <c r="I44" s="65">
        <f t="shared" si="23"/>
        <v>0</v>
      </c>
      <c r="J44" s="94">
        <f t="shared" ref="J44:R44" si="27">J111</f>
        <v>0</v>
      </c>
      <c r="K44" s="94">
        <f t="shared" si="27"/>
        <v>0</v>
      </c>
      <c r="L44" s="94">
        <f t="shared" si="27"/>
        <v>0</v>
      </c>
      <c r="M44" s="94">
        <f t="shared" si="27"/>
        <v>0</v>
      </c>
      <c r="N44" s="94">
        <f t="shared" si="27"/>
        <v>0</v>
      </c>
      <c r="O44" s="94">
        <f t="shared" si="27"/>
        <v>0</v>
      </c>
      <c r="P44" s="94">
        <f t="shared" si="27"/>
        <v>0</v>
      </c>
      <c r="Q44" s="94">
        <f t="shared" si="27"/>
        <v>0</v>
      </c>
      <c r="R44" s="94">
        <f t="shared" si="27"/>
        <v>0</v>
      </c>
      <c r="S44" s="7"/>
    </row>
    <row r="45" spans="1:19" s="43" customFormat="1" ht="12" customHeight="1" x14ac:dyDescent="0.3">
      <c r="A45" s="3"/>
      <c r="B45" s="6"/>
      <c r="C45" s="78" t="str">
        <f t="shared" si="20"/>
        <v>Staff Training and Recruitment</v>
      </c>
      <c r="D45" s="26"/>
      <c r="E45" s="27"/>
      <c r="F45" s="62" t="str">
        <f>IFERROR(INDEX('Cost Indexation'!$G$8:$G$16,MATCH($C45,'Cost Indexation'!$C$8:$C$16,0)),Lists!$C$13)</f>
        <v>Other</v>
      </c>
      <c r="G45" s="62" t="s">
        <v>12</v>
      </c>
      <c r="H45" s="59"/>
      <c r="I45" s="65">
        <f t="shared" si="23"/>
        <v>0</v>
      </c>
      <c r="J45" s="94">
        <f t="shared" ref="J45:R45" si="28">J112</f>
        <v>0</v>
      </c>
      <c r="K45" s="94">
        <f t="shared" si="28"/>
        <v>0</v>
      </c>
      <c r="L45" s="94">
        <f t="shared" si="28"/>
        <v>0</v>
      </c>
      <c r="M45" s="94">
        <f t="shared" si="28"/>
        <v>0</v>
      </c>
      <c r="N45" s="94">
        <f t="shared" si="28"/>
        <v>0</v>
      </c>
      <c r="O45" s="94">
        <f t="shared" si="28"/>
        <v>0</v>
      </c>
      <c r="P45" s="94">
        <f t="shared" si="28"/>
        <v>0</v>
      </c>
      <c r="Q45" s="94">
        <f t="shared" si="28"/>
        <v>0</v>
      </c>
      <c r="R45" s="94">
        <f t="shared" si="28"/>
        <v>0</v>
      </c>
      <c r="S45" s="7"/>
    </row>
    <row r="46" spans="1:19" s="43" customFormat="1" ht="12" customHeight="1" x14ac:dyDescent="0.3">
      <c r="A46" s="3"/>
      <c r="B46" s="6"/>
      <c r="C46" s="78" t="str">
        <f t="shared" si="20"/>
        <v>Other Staff Related Costs</v>
      </c>
      <c r="D46" s="26"/>
      <c r="E46" s="27"/>
      <c r="F46" s="62" t="str">
        <f>IFERROR(INDEX('Cost Indexation'!$G$8:$G$16,MATCH($C46,'Cost Indexation'!$C$8:$C$16,0)),Lists!$C$13)</f>
        <v>Other</v>
      </c>
      <c r="G46" s="62" t="s">
        <v>12</v>
      </c>
      <c r="H46" s="59"/>
      <c r="I46" s="65">
        <f t="shared" si="23"/>
        <v>0</v>
      </c>
      <c r="J46" s="94">
        <f t="shared" ref="J46:R46" si="29">J113</f>
        <v>0</v>
      </c>
      <c r="K46" s="94">
        <f t="shared" si="29"/>
        <v>0</v>
      </c>
      <c r="L46" s="94">
        <f t="shared" si="29"/>
        <v>0</v>
      </c>
      <c r="M46" s="94">
        <f t="shared" si="29"/>
        <v>0</v>
      </c>
      <c r="N46" s="94">
        <f t="shared" si="29"/>
        <v>0</v>
      </c>
      <c r="O46" s="94">
        <f t="shared" si="29"/>
        <v>0</v>
      </c>
      <c r="P46" s="94">
        <f t="shared" si="29"/>
        <v>0</v>
      </c>
      <c r="Q46" s="94">
        <f t="shared" si="29"/>
        <v>0</v>
      </c>
      <c r="R46" s="94">
        <f t="shared" si="29"/>
        <v>0</v>
      </c>
      <c r="S46" s="7"/>
    </row>
    <row r="47" spans="1:19" s="43" customFormat="1" ht="12" customHeight="1" x14ac:dyDescent="0.3">
      <c r="A47" s="3"/>
      <c r="B47" s="6"/>
      <c r="C47" s="78" t="str">
        <f t="shared" si="20"/>
        <v>Other Insurance</v>
      </c>
      <c r="D47" s="26"/>
      <c r="E47" s="27"/>
      <c r="F47" s="62" t="str">
        <f>IFERROR(INDEX('Cost Indexation'!$G$8:$G$16,MATCH($C47,'Cost Indexation'!$C$8:$C$16,0)),Lists!$C$13)</f>
        <v>Other</v>
      </c>
      <c r="G47" s="62" t="s">
        <v>12</v>
      </c>
      <c r="H47" s="59"/>
      <c r="I47" s="65">
        <f t="shared" si="23"/>
        <v>0</v>
      </c>
      <c r="J47" s="94">
        <f t="shared" ref="J47:R47" si="30">J114</f>
        <v>0</v>
      </c>
      <c r="K47" s="94">
        <f t="shared" si="30"/>
        <v>0</v>
      </c>
      <c r="L47" s="94">
        <f t="shared" si="30"/>
        <v>0</v>
      </c>
      <c r="M47" s="94">
        <f t="shared" si="30"/>
        <v>0</v>
      </c>
      <c r="N47" s="94">
        <f t="shared" si="30"/>
        <v>0</v>
      </c>
      <c r="O47" s="94">
        <f t="shared" si="30"/>
        <v>0</v>
      </c>
      <c r="P47" s="94">
        <f t="shared" si="30"/>
        <v>0</v>
      </c>
      <c r="Q47" s="94">
        <f t="shared" si="30"/>
        <v>0</v>
      </c>
      <c r="R47" s="94">
        <f t="shared" si="30"/>
        <v>0</v>
      </c>
      <c r="S47" s="7"/>
    </row>
    <row r="48" spans="1:19" s="43" customFormat="1" ht="12" customHeight="1" x14ac:dyDescent="0.3">
      <c r="A48" s="3"/>
      <c r="B48" s="6"/>
      <c r="C48" s="78" t="str">
        <f t="shared" si="20"/>
        <v>[Spare Insurance]</v>
      </c>
      <c r="D48" s="26"/>
      <c r="E48" s="27"/>
      <c r="F48" s="62" t="str">
        <f>IFERROR(INDEX('Cost Indexation'!$G$8:$G$16,MATCH($C48,'Cost Indexation'!$C$8:$C$16,0)),Lists!$C$13)</f>
        <v>Other</v>
      </c>
      <c r="G48" s="62" t="s">
        <v>12</v>
      </c>
      <c r="H48" s="59"/>
      <c r="I48" s="65">
        <f t="shared" si="23"/>
        <v>0</v>
      </c>
      <c r="J48" s="94">
        <f t="shared" ref="J48:R48" si="31">J115</f>
        <v>0</v>
      </c>
      <c r="K48" s="94">
        <f t="shared" si="31"/>
        <v>0</v>
      </c>
      <c r="L48" s="94">
        <f t="shared" si="31"/>
        <v>0</v>
      </c>
      <c r="M48" s="94">
        <f t="shared" si="31"/>
        <v>0</v>
      </c>
      <c r="N48" s="94">
        <f t="shared" si="31"/>
        <v>0</v>
      </c>
      <c r="O48" s="94">
        <f t="shared" si="31"/>
        <v>0</v>
      </c>
      <c r="P48" s="94">
        <f t="shared" si="31"/>
        <v>0</v>
      </c>
      <c r="Q48" s="94">
        <f t="shared" si="31"/>
        <v>0</v>
      </c>
      <c r="R48" s="94">
        <f t="shared" si="31"/>
        <v>0</v>
      </c>
      <c r="S48" s="7"/>
    </row>
    <row r="49" spans="1:19" s="43" customFormat="1" ht="12" customHeight="1" x14ac:dyDescent="0.3">
      <c r="A49" s="3"/>
      <c r="B49" s="6"/>
      <c r="C49" s="78" t="str">
        <f t="shared" si="20"/>
        <v>[Spare Insurance]</v>
      </c>
      <c r="D49" s="26"/>
      <c r="E49" s="27"/>
      <c r="F49" s="62" t="str">
        <f>IFERROR(INDEX('Cost Indexation'!$G$8:$G$16,MATCH($C49,'Cost Indexation'!$C$8:$C$16,0)),Lists!$C$13)</f>
        <v>Other</v>
      </c>
      <c r="G49" s="62" t="s">
        <v>12</v>
      </c>
      <c r="H49" s="59"/>
      <c r="I49" s="65">
        <f t="shared" si="23"/>
        <v>0</v>
      </c>
      <c r="J49" s="94">
        <f t="shared" ref="J49:R49" si="32">J116</f>
        <v>0</v>
      </c>
      <c r="K49" s="94">
        <f t="shared" si="32"/>
        <v>0</v>
      </c>
      <c r="L49" s="94">
        <f t="shared" si="32"/>
        <v>0</v>
      </c>
      <c r="M49" s="94">
        <f t="shared" si="32"/>
        <v>0</v>
      </c>
      <c r="N49" s="94">
        <f t="shared" si="32"/>
        <v>0</v>
      </c>
      <c r="O49" s="94">
        <f t="shared" si="32"/>
        <v>0</v>
      </c>
      <c r="P49" s="94">
        <f t="shared" si="32"/>
        <v>0</v>
      </c>
      <c r="Q49" s="94">
        <f t="shared" si="32"/>
        <v>0</v>
      </c>
      <c r="R49" s="94">
        <f t="shared" si="32"/>
        <v>0</v>
      </c>
      <c r="S49" s="7"/>
    </row>
    <row r="50" spans="1:19" s="43" customFormat="1" ht="12" customHeight="1" x14ac:dyDescent="0.3">
      <c r="A50" s="3"/>
      <c r="B50" s="6"/>
      <c r="C50" s="78" t="str">
        <f t="shared" si="20"/>
        <v>[Spare Insurance]</v>
      </c>
      <c r="D50" s="26"/>
      <c r="E50" s="27"/>
      <c r="F50" s="62" t="str">
        <f>IFERROR(INDEX('Cost Indexation'!$G$8:$G$16,MATCH($C50,'Cost Indexation'!$C$8:$C$16,0)),Lists!$C$13)</f>
        <v>Other</v>
      </c>
      <c r="G50" s="62" t="s">
        <v>12</v>
      </c>
      <c r="H50" s="59"/>
      <c r="I50" s="65">
        <f t="shared" si="23"/>
        <v>0</v>
      </c>
      <c r="J50" s="94">
        <f t="shared" ref="J50:R50" si="33">J117</f>
        <v>0</v>
      </c>
      <c r="K50" s="94">
        <f t="shared" si="33"/>
        <v>0</v>
      </c>
      <c r="L50" s="94">
        <f t="shared" si="33"/>
        <v>0</v>
      </c>
      <c r="M50" s="94">
        <f t="shared" si="33"/>
        <v>0</v>
      </c>
      <c r="N50" s="94">
        <f t="shared" si="33"/>
        <v>0</v>
      </c>
      <c r="O50" s="94">
        <f t="shared" si="33"/>
        <v>0</v>
      </c>
      <c r="P50" s="94">
        <f t="shared" si="33"/>
        <v>0</v>
      </c>
      <c r="Q50" s="94">
        <f t="shared" si="33"/>
        <v>0</v>
      </c>
      <c r="R50" s="94">
        <f t="shared" si="33"/>
        <v>0</v>
      </c>
      <c r="S50" s="7"/>
    </row>
    <row r="51" spans="1:19" s="43" customFormat="1" ht="12" customHeight="1" x14ac:dyDescent="0.3">
      <c r="A51" s="3"/>
      <c r="B51" s="6"/>
      <c r="C51" s="78" t="str">
        <f t="shared" si="20"/>
        <v>Rates, Lease and Rentals - Head Office</v>
      </c>
      <c r="D51" s="26"/>
      <c r="E51" s="27"/>
      <c r="F51" s="62" t="str">
        <f>IFERROR(INDEX('Cost Indexation'!$G$8:$G$16,MATCH($C51,'Cost Indexation'!$C$8:$C$16,0)),Lists!$C$13)</f>
        <v>Other</v>
      </c>
      <c r="G51" s="62" t="s">
        <v>12</v>
      </c>
      <c r="H51" s="59"/>
      <c r="I51" s="65">
        <f t="shared" si="23"/>
        <v>0</v>
      </c>
      <c r="J51" s="94">
        <f t="shared" ref="J51:R51" si="34">J118</f>
        <v>0</v>
      </c>
      <c r="K51" s="94">
        <f t="shared" si="34"/>
        <v>0</v>
      </c>
      <c r="L51" s="94">
        <f t="shared" si="34"/>
        <v>0</v>
      </c>
      <c r="M51" s="94">
        <f t="shared" si="34"/>
        <v>0</v>
      </c>
      <c r="N51" s="94">
        <f t="shared" si="34"/>
        <v>0</v>
      </c>
      <c r="O51" s="94">
        <f t="shared" si="34"/>
        <v>0</v>
      </c>
      <c r="P51" s="94">
        <f t="shared" si="34"/>
        <v>0</v>
      </c>
      <c r="Q51" s="94">
        <f t="shared" si="34"/>
        <v>0</v>
      </c>
      <c r="R51" s="94">
        <f t="shared" si="34"/>
        <v>0</v>
      </c>
      <c r="S51" s="7"/>
    </row>
    <row r="52" spans="1:19" s="43" customFormat="1" ht="12" customHeight="1" x14ac:dyDescent="0.3">
      <c r="A52" s="3"/>
      <c r="B52" s="6"/>
      <c r="C52" s="78" t="str">
        <f t="shared" si="20"/>
        <v>Other Overheads</v>
      </c>
      <c r="D52" s="26"/>
      <c r="E52" s="27"/>
      <c r="F52" s="62" t="str">
        <f>IFERROR(INDEX('Cost Indexation'!$G$8:$G$16,MATCH($C52,'Cost Indexation'!$C$8:$C$16,0)),Lists!$C$13)</f>
        <v>Other</v>
      </c>
      <c r="G52" s="62" t="s">
        <v>12</v>
      </c>
      <c r="H52" s="59"/>
      <c r="I52" s="65">
        <f t="shared" si="23"/>
        <v>0</v>
      </c>
      <c r="J52" s="94">
        <f t="shared" ref="J52:R52" si="35">J119</f>
        <v>0</v>
      </c>
      <c r="K52" s="94">
        <f t="shared" si="35"/>
        <v>0</v>
      </c>
      <c r="L52" s="94">
        <f t="shared" si="35"/>
        <v>0</v>
      </c>
      <c r="M52" s="94">
        <f t="shared" si="35"/>
        <v>0</v>
      </c>
      <c r="N52" s="94">
        <f t="shared" si="35"/>
        <v>0</v>
      </c>
      <c r="O52" s="94">
        <f t="shared" si="35"/>
        <v>0</v>
      </c>
      <c r="P52" s="94">
        <f t="shared" si="35"/>
        <v>0</v>
      </c>
      <c r="Q52" s="94">
        <f t="shared" si="35"/>
        <v>0</v>
      </c>
      <c r="R52" s="94">
        <f t="shared" si="35"/>
        <v>0</v>
      </c>
      <c r="S52" s="7"/>
    </row>
    <row r="53" spans="1:19" s="43" customFormat="1" ht="12" customHeight="1" x14ac:dyDescent="0.3">
      <c r="A53" s="3"/>
      <c r="B53" s="6"/>
      <c r="C53" s="78" t="str">
        <f t="shared" si="20"/>
        <v>[Spare Overheads]</v>
      </c>
      <c r="D53" s="26"/>
      <c r="E53" s="27"/>
      <c r="F53" s="62" t="str">
        <f>IFERROR(INDEX('Cost Indexation'!$G$8:$G$16,MATCH($C53,'Cost Indexation'!$C$8:$C$16,0)),Lists!$C$13)</f>
        <v>Other</v>
      </c>
      <c r="G53" s="62" t="s">
        <v>12</v>
      </c>
      <c r="H53" s="59"/>
      <c r="I53" s="65">
        <f t="shared" si="23"/>
        <v>0</v>
      </c>
      <c r="J53" s="94">
        <f t="shared" ref="J53:R53" si="36">J120</f>
        <v>0</v>
      </c>
      <c r="K53" s="94">
        <f t="shared" si="36"/>
        <v>0</v>
      </c>
      <c r="L53" s="94">
        <f t="shared" si="36"/>
        <v>0</v>
      </c>
      <c r="M53" s="94">
        <f t="shared" si="36"/>
        <v>0</v>
      </c>
      <c r="N53" s="94">
        <f t="shared" si="36"/>
        <v>0</v>
      </c>
      <c r="O53" s="94">
        <f t="shared" si="36"/>
        <v>0</v>
      </c>
      <c r="P53" s="94">
        <f t="shared" si="36"/>
        <v>0</v>
      </c>
      <c r="Q53" s="94">
        <f t="shared" si="36"/>
        <v>0</v>
      </c>
      <c r="R53" s="94">
        <f t="shared" si="36"/>
        <v>0</v>
      </c>
      <c r="S53" s="7"/>
    </row>
    <row r="54" spans="1:19" s="43" customFormat="1" ht="12" customHeight="1" x14ac:dyDescent="0.3">
      <c r="A54" s="3"/>
      <c r="B54" s="6"/>
      <c r="C54" s="78" t="str">
        <f t="shared" si="20"/>
        <v>[Spare Overheads]</v>
      </c>
      <c r="D54" s="26"/>
      <c r="E54" s="27"/>
      <c r="F54" s="62" t="str">
        <f>IFERROR(INDEX('Cost Indexation'!$G$8:$G$16,MATCH($C54,'Cost Indexation'!$C$8:$C$16,0)),Lists!$C$13)</f>
        <v>Other</v>
      </c>
      <c r="G54" s="62" t="s">
        <v>12</v>
      </c>
      <c r="H54" s="59"/>
      <c r="I54" s="65">
        <f t="shared" ref="I54:I66" si="37">SUM(J54:R54)</f>
        <v>0</v>
      </c>
      <c r="J54" s="94">
        <f t="shared" ref="J54:R54" si="38">J121</f>
        <v>0</v>
      </c>
      <c r="K54" s="94">
        <f t="shared" si="38"/>
        <v>0</v>
      </c>
      <c r="L54" s="94">
        <f t="shared" si="38"/>
        <v>0</v>
      </c>
      <c r="M54" s="94">
        <f t="shared" si="38"/>
        <v>0</v>
      </c>
      <c r="N54" s="94">
        <f t="shared" si="38"/>
        <v>0</v>
      </c>
      <c r="O54" s="94">
        <f t="shared" si="38"/>
        <v>0</v>
      </c>
      <c r="P54" s="94">
        <f t="shared" si="38"/>
        <v>0</v>
      </c>
      <c r="Q54" s="94">
        <f t="shared" si="38"/>
        <v>0</v>
      </c>
      <c r="R54" s="94">
        <f t="shared" si="38"/>
        <v>0</v>
      </c>
      <c r="S54" s="7"/>
    </row>
    <row r="55" spans="1:19" s="43" customFormat="1" ht="12" customHeight="1" x14ac:dyDescent="0.3">
      <c r="A55" s="3"/>
      <c r="B55" s="6"/>
      <c r="C55" s="78" t="str">
        <f t="shared" si="20"/>
        <v>[Spare Overheads]</v>
      </c>
      <c r="D55" s="26"/>
      <c r="E55" s="27"/>
      <c r="F55" s="62" t="str">
        <f>IFERROR(INDEX('Cost Indexation'!$G$8:$G$16,MATCH($C55,'Cost Indexation'!$C$8:$C$16,0)),Lists!$C$13)</f>
        <v>Other</v>
      </c>
      <c r="G55" s="62" t="s">
        <v>12</v>
      </c>
      <c r="H55" s="59"/>
      <c r="I55" s="65">
        <f t="shared" si="37"/>
        <v>0</v>
      </c>
      <c r="J55" s="94">
        <f t="shared" ref="J55:R55" si="39">J122</f>
        <v>0</v>
      </c>
      <c r="K55" s="94">
        <f t="shared" si="39"/>
        <v>0</v>
      </c>
      <c r="L55" s="94">
        <f t="shared" si="39"/>
        <v>0</v>
      </c>
      <c r="M55" s="94">
        <f t="shared" si="39"/>
        <v>0</v>
      </c>
      <c r="N55" s="94">
        <f t="shared" si="39"/>
        <v>0</v>
      </c>
      <c r="O55" s="94">
        <f t="shared" si="39"/>
        <v>0</v>
      </c>
      <c r="P55" s="94">
        <f t="shared" si="39"/>
        <v>0</v>
      </c>
      <c r="Q55" s="94">
        <f t="shared" si="39"/>
        <v>0</v>
      </c>
      <c r="R55" s="94">
        <f t="shared" si="39"/>
        <v>0</v>
      </c>
      <c r="S55" s="7"/>
    </row>
    <row r="56" spans="1:19" s="43" customFormat="1" ht="12" customHeight="1" x14ac:dyDescent="0.3">
      <c r="A56" s="3"/>
      <c r="B56" s="6"/>
      <c r="C56" s="78" t="str">
        <f t="shared" si="20"/>
        <v>[Spare Overheads]</v>
      </c>
      <c r="D56" s="26"/>
      <c r="E56" s="27"/>
      <c r="F56" s="62" t="str">
        <f>IFERROR(INDEX('Cost Indexation'!$G$8:$G$16,MATCH($C56,'Cost Indexation'!$C$8:$C$16,0)),Lists!$C$13)</f>
        <v>Other</v>
      </c>
      <c r="G56" s="62" t="s">
        <v>12</v>
      </c>
      <c r="H56" s="59"/>
      <c r="I56" s="65">
        <f t="shared" si="37"/>
        <v>0</v>
      </c>
      <c r="J56" s="94">
        <f t="shared" ref="J56:R56" si="40">J123</f>
        <v>0</v>
      </c>
      <c r="K56" s="94">
        <f t="shared" si="40"/>
        <v>0</v>
      </c>
      <c r="L56" s="94">
        <f t="shared" si="40"/>
        <v>0</v>
      </c>
      <c r="M56" s="94">
        <f t="shared" si="40"/>
        <v>0</v>
      </c>
      <c r="N56" s="94">
        <f t="shared" si="40"/>
        <v>0</v>
      </c>
      <c r="O56" s="94">
        <f t="shared" si="40"/>
        <v>0</v>
      </c>
      <c r="P56" s="94">
        <f t="shared" si="40"/>
        <v>0</v>
      </c>
      <c r="Q56" s="94">
        <f t="shared" si="40"/>
        <v>0</v>
      </c>
      <c r="R56" s="94">
        <f t="shared" si="40"/>
        <v>0</v>
      </c>
      <c r="S56" s="7"/>
    </row>
    <row r="57" spans="1:19" s="43" customFormat="1" ht="12" customHeight="1" x14ac:dyDescent="0.3">
      <c r="A57" s="3"/>
      <c r="B57" s="6"/>
      <c r="C57" s="78" t="str">
        <f t="shared" si="20"/>
        <v>[Spare Overheads]</v>
      </c>
      <c r="D57" s="26"/>
      <c r="E57" s="27"/>
      <c r="F57" s="62" t="str">
        <f>IFERROR(INDEX('Cost Indexation'!$G$8:$G$16,MATCH($C57,'Cost Indexation'!$C$8:$C$16,0)),Lists!$C$13)</f>
        <v>Other</v>
      </c>
      <c r="G57" s="62" t="s">
        <v>12</v>
      </c>
      <c r="H57" s="59"/>
      <c r="I57" s="65">
        <f t="shared" si="37"/>
        <v>0</v>
      </c>
      <c r="J57" s="94">
        <f t="shared" ref="J57:R57" si="41">J124</f>
        <v>0</v>
      </c>
      <c r="K57" s="94">
        <f t="shared" si="41"/>
        <v>0</v>
      </c>
      <c r="L57" s="94">
        <f t="shared" si="41"/>
        <v>0</v>
      </c>
      <c r="M57" s="94">
        <f t="shared" si="41"/>
        <v>0</v>
      </c>
      <c r="N57" s="94">
        <f t="shared" si="41"/>
        <v>0</v>
      </c>
      <c r="O57" s="94">
        <f t="shared" si="41"/>
        <v>0</v>
      </c>
      <c r="P57" s="94">
        <f t="shared" si="41"/>
        <v>0</v>
      </c>
      <c r="Q57" s="94">
        <f t="shared" si="41"/>
        <v>0</v>
      </c>
      <c r="R57" s="94">
        <f t="shared" si="41"/>
        <v>0</v>
      </c>
      <c r="S57" s="7"/>
    </row>
    <row r="58" spans="1:19" s="43" customFormat="1" ht="12" customHeight="1" x14ac:dyDescent="0.3">
      <c r="A58" s="3"/>
      <c r="B58" s="6"/>
      <c r="C58" s="78" t="str">
        <f t="shared" si="20"/>
        <v>[Spare Overheads]</v>
      </c>
      <c r="D58" s="26"/>
      <c r="E58" s="27"/>
      <c r="F58" s="62" t="str">
        <f>IFERROR(INDEX('Cost Indexation'!$G$8:$G$16,MATCH($C58,'Cost Indexation'!$C$8:$C$16,0)),Lists!$C$13)</f>
        <v>Other</v>
      </c>
      <c r="G58" s="62" t="s">
        <v>12</v>
      </c>
      <c r="H58" s="59"/>
      <c r="I58" s="65">
        <f t="shared" si="37"/>
        <v>0</v>
      </c>
      <c r="J58" s="94">
        <f t="shared" ref="J58:R58" si="42">J125</f>
        <v>0</v>
      </c>
      <c r="K58" s="94">
        <f t="shared" si="42"/>
        <v>0</v>
      </c>
      <c r="L58" s="94">
        <f t="shared" si="42"/>
        <v>0</v>
      </c>
      <c r="M58" s="94">
        <f t="shared" si="42"/>
        <v>0</v>
      </c>
      <c r="N58" s="94">
        <f t="shared" si="42"/>
        <v>0</v>
      </c>
      <c r="O58" s="94">
        <f t="shared" si="42"/>
        <v>0</v>
      </c>
      <c r="P58" s="94">
        <f t="shared" si="42"/>
        <v>0</v>
      </c>
      <c r="Q58" s="94">
        <f t="shared" si="42"/>
        <v>0</v>
      </c>
      <c r="R58" s="94">
        <f t="shared" si="42"/>
        <v>0</v>
      </c>
      <c r="S58" s="7"/>
    </row>
    <row r="59" spans="1:19" s="43" customFormat="1" ht="12" customHeight="1" x14ac:dyDescent="0.3">
      <c r="A59" s="3"/>
      <c r="B59" s="6"/>
      <c r="C59" s="78" t="str">
        <f t="shared" si="20"/>
        <v>[Spare Overheads]</v>
      </c>
      <c r="D59" s="26"/>
      <c r="E59" s="27"/>
      <c r="F59" s="62" t="str">
        <f>IFERROR(INDEX('Cost Indexation'!$G$8:$G$16,MATCH($C59,'Cost Indexation'!$C$8:$C$16,0)),Lists!$C$13)</f>
        <v>Other</v>
      </c>
      <c r="G59" s="62" t="s">
        <v>12</v>
      </c>
      <c r="H59" s="59"/>
      <c r="I59" s="65">
        <f t="shared" si="37"/>
        <v>0</v>
      </c>
      <c r="J59" s="94">
        <f t="shared" ref="J59:R59" si="43">J126</f>
        <v>0</v>
      </c>
      <c r="K59" s="94">
        <f t="shared" si="43"/>
        <v>0</v>
      </c>
      <c r="L59" s="94">
        <f t="shared" si="43"/>
        <v>0</v>
      </c>
      <c r="M59" s="94">
        <f t="shared" si="43"/>
        <v>0</v>
      </c>
      <c r="N59" s="94">
        <f t="shared" si="43"/>
        <v>0</v>
      </c>
      <c r="O59" s="94">
        <f t="shared" si="43"/>
        <v>0</v>
      </c>
      <c r="P59" s="94">
        <f t="shared" si="43"/>
        <v>0</v>
      </c>
      <c r="Q59" s="94">
        <f t="shared" si="43"/>
        <v>0</v>
      </c>
      <c r="R59" s="94">
        <f t="shared" si="43"/>
        <v>0</v>
      </c>
      <c r="S59" s="7"/>
    </row>
    <row r="60" spans="1:19" s="43" customFormat="1" ht="12" customHeight="1" x14ac:dyDescent="0.3">
      <c r="A60" s="3"/>
      <c r="B60" s="6"/>
      <c r="C60" s="78" t="str">
        <f t="shared" si="20"/>
        <v>Performance and Other Bonds</v>
      </c>
      <c r="D60" s="26"/>
      <c r="E60" s="27"/>
      <c r="F60" s="62" t="str">
        <f>IFERROR(INDEX('Cost Indexation'!$G$8:$G$16,MATCH($C60,'Cost Indexation'!$C$8:$C$16,0)),Lists!$C$13)</f>
        <v>Other</v>
      </c>
      <c r="G60" s="62" t="s">
        <v>12</v>
      </c>
      <c r="H60" s="59"/>
      <c r="I60" s="65">
        <f t="shared" si="37"/>
        <v>0</v>
      </c>
      <c r="J60" s="94">
        <f t="shared" ref="J60:R60" si="44">J127</f>
        <v>0</v>
      </c>
      <c r="K60" s="94">
        <f t="shared" si="44"/>
        <v>0</v>
      </c>
      <c r="L60" s="94">
        <f t="shared" si="44"/>
        <v>0</v>
      </c>
      <c r="M60" s="94">
        <f t="shared" si="44"/>
        <v>0</v>
      </c>
      <c r="N60" s="94">
        <f t="shared" si="44"/>
        <v>0</v>
      </c>
      <c r="O60" s="94">
        <f t="shared" si="44"/>
        <v>0</v>
      </c>
      <c r="P60" s="94">
        <f t="shared" si="44"/>
        <v>0</v>
      </c>
      <c r="Q60" s="94">
        <f t="shared" si="44"/>
        <v>0</v>
      </c>
      <c r="R60" s="94">
        <f t="shared" si="44"/>
        <v>0</v>
      </c>
      <c r="S60" s="7"/>
    </row>
    <row r="61" spans="1:19" s="43" customFormat="1" ht="12" customHeight="1" x14ac:dyDescent="0.3">
      <c r="A61" s="3"/>
      <c r="B61" s="6"/>
      <c r="C61" s="78" t="str">
        <f>C134</f>
        <v>Total Financing Costs</v>
      </c>
      <c r="D61" s="26"/>
      <c r="E61" s="27"/>
      <c r="F61" s="62" t="str">
        <f>IFERROR(INDEX('Cost Indexation'!$G$8:$G$16,MATCH($C61,'Cost Indexation'!$C$8:$C$16,0)),Lists!$C$13)</f>
        <v>Other</v>
      </c>
      <c r="G61" s="62" t="s">
        <v>12</v>
      </c>
      <c r="H61" s="59"/>
      <c r="I61" s="65">
        <f t="shared" ref="I61" si="45">SUM(J61:R61)</f>
        <v>0</v>
      </c>
      <c r="J61" s="94">
        <f>J134</f>
        <v>0</v>
      </c>
      <c r="K61" s="94">
        <f t="shared" ref="K61:R61" si="46">K134</f>
        <v>0</v>
      </c>
      <c r="L61" s="94">
        <f t="shared" si="46"/>
        <v>0</v>
      </c>
      <c r="M61" s="94">
        <f t="shared" si="46"/>
        <v>0</v>
      </c>
      <c r="N61" s="94">
        <f t="shared" si="46"/>
        <v>0</v>
      </c>
      <c r="O61" s="94">
        <f t="shared" si="46"/>
        <v>0</v>
      </c>
      <c r="P61" s="94">
        <f t="shared" si="46"/>
        <v>0</v>
      </c>
      <c r="Q61" s="94">
        <f t="shared" si="46"/>
        <v>0</v>
      </c>
      <c r="R61" s="94">
        <f t="shared" si="46"/>
        <v>0</v>
      </c>
      <c r="S61" s="7"/>
    </row>
    <row r="62" spans="1:19" s="43" customFormat="1" ht="12" customHeight="1" x14ac:dyDescent="0.3">
      <c r="A62" s="3"/>
      <c r="B62" s="6"/>
      <c r="C62" s="78" t="str">
        <f t="shared" ref="C62:C64" si="47">C135</f>
        <v>Total Depreciation Costs</v>
      </c>
      <c r="D62" s="26"/>
      <c r="E62" s="27"/>
      <c r="F62" s="62" t="str">
        <f>IFERROR(INDEX('Cost Indexation'!$G$8:$G$16,MATCH($C62,'Cost Indexation'!$C$8:$C$16,0)),Lists!$C$13)</f>
        <v>Other</v>
      </c>
      <c r="G62" s="62" t="s">
        <v>12</v>
      </c>
      <c r="H62" s="59"/>
      <c r="I62" s="65">
        <f t="shared" ref="I62:I64" si="48">SUM(J62:R62)</f>
        <v>0</v>
      </c>
      <c r="J62" s="94">
        <f t="shared" ref="J62:R62" si="49">J135</f>
        <v>0</v>
      </c>
      <c r="K62" s="94">
        <f t="shared" si="49"/>
        <v>0</v>
      </c>
      <c r="L62" s="94">
        <f t="shared" si="49"/>
        <v>0</v>
      </c>
      <c r="M62" s="94">
        <f t="shared" si="49"/>
        <v>0</v>
      </c>
      <c r="N62" s="94">
        <f t="shared" si="49"/>
        <v>0</v>
      </c>
      <c r="O62" s="94">
        <f t="shared" si="49"/>
        <v>0</v>
      </c>
      <c r="P62" s="94">
        <f t="shared" si="49"/>
        <v>0</v>
      </c>
      <c r="Q62" s="94">
        <f t="shared" si="49"/>
        <v>0</v>
      </c>
      <c r="R62" s="94">
        <f t="shared" si="49"/>
        <v>0</v>
      </c>
      <c r="S62" s="7"/>
    </row>
    <row r="63" spans="1:19" s="43" customFormat="1" ht="12" customHeight="1" x14ac:dyDescent="0.3">
      <c r="A63" s="3"/>
      <c r="B63" s="6"/>
      <c r="C63" s="78" t="str">
        <f t="shared" si="47"/>
        <v>Total Lease Costs (PTA Provided Assets)</v>
      </c>
      <c r="D63" s="26"/>
      <c r="E63" s="27"/>
      <c r="F63" s="62" t="str">
        <f>IFERROR(INDEX('Cost Indexation'!$G$8:$G$16,MATCH($C63,'Cost Indexation'!$C$8:$C$16,0)),Lists!$C$13)</f>
        <v>Other</v>
      </c>
      <c r="G63" s="62" t="s">
        <v>12</v>
      </c>
      <c r="H63" s="59"/>
      <c r="I63" s="65">
        <f t="shared" si="48"/>
        <v>0</v>
      </c>
      <c r="J63" s="94">
        <f t="shared" ref="J63:R63" si="50">J136</f>
        <v>0</v>
      </c>
      <c r="K63" s="94">
        <f t="shared" si="50"/>
        <v>0</v>
      </c>
      <c r="L63" s="94">
        <f t="shared" si="50"/>
        <v>0</v>
      </c>
      <c r="M63" s="94">
        <f t="shared" si="50"/>
        <v>0</v>
      </c>
      <c r="N63" s="94">
        <f t="shared" si="50"/>
        <v>0</v>
      </c>
      <c r="O63" s="94">
        <f t="shared" si="50"/>
        <v>0</v>
      </c>
      <c r="P63" s="94">
        <f t="shared" si="50"/>
        <v>0</v>
      </c>
      <c r="Q63" s="94">
        <f t="shared" si="50"/>
        <v>0</v>
      </c>
      <c r="R63" s="94">
        <f t="shared" si="50"/>
        <v>0</v>
      </c>
      <c r="S63" s="7"/>
    </row>
    <row r="64" spans="1:19" s="43" customFormat="1" ht="12" customHeight="1" x14ac:dyDescent="0.3">
      <c r="A64" s="3"/>
      <c r="B64" s="6"/>
      <c r="C64" s="78" t="str">
        <f t="shared" si="47"/>
        <v>Total Lease Costs (Third Party Provided Assets)</v>
      </c>
      <c r="D64" s="26"/>
      <c r="E64" s="27"/>
      <c r="F64" s="62" t="str">
        <f>IFERROR(INDEX('Cost Indexation'!$G$8:$G$16,MATCH($C64,'Cost Indexation'!$C$8:$C$16,0)),Lists!$C$13)</f>
        <v>Other</v>
      </c>
      <c r="G64" s="62" t="s">
        <v>12</v>
      </c>
      <c r="H64" s="59"/>
      <c r="I64" s="65">
        <f t="shared" si="48"/>
        <v>0</v>
      </c>
      <c r="J64" s="94">
        <f t="shared" ref="J64:R64" si="51">J137</f>
        <v>0</v>
      </c>
      <c r="K64" s="94">
        <f t="shared" si="51"/>
        <v>0</v>
      </c>
      <c r="L64" s="94">
        <f t="shared" si="51"/>
        <v>0</v>
      </c>
      <c r="M64" s="94">
        <f t="shared" si="51"/>
        <v>0</v>
      </c>
      <c r="N64" s="94">
        <f t="shared" si="51"/>
        <v>0</v>
      </c>
      <c r="O64" s="94">
        <f t="shared" si="51"/>
        <v>0</v>
      </c>
      <c r="P64" s="94">
        <f t="shared" si="51"/>
        <v>0</v>
      </c>
      <c r="Q64" s="94">
        <f t="shared" si="51"/>
        <v>0</v>
      </c>
      <c r="R64" s="94">
        <f t="shared" si="51"/>
        <v>0</v>
      </c>
      <c r="S64" s="7"/>
    </row>
    <row r="65" spans="1:19" s="43" customFormat="1" ht="12" customHeight="1" x14ac:dyDescent="0.3">
      <c r="A65" s="3"/>
      <c r="B65" s="6"/>
      <c r="C65" s="78" t="str">
        <f>C128</f>
        <v>Transition Costs</v>
      </c>
      <c r="D65" s="26"/>
      <c r="E65" s="27"/>
      <c r="F65" s="62" t="str">
        <f>IFERROR(INDEX('Cost Indexation'!$G$8:$G$16,MATCH($C65,'Cost Indexation'!$C$8:$C$16,0)),Lists!$C$13)</f>
        <v>Other</v>
      </c>
      <c r="G65" s="62" t="s">
        <v>12</v>
      </c>
      <c r="H65" s="59"/>
      <c r="I65" s="65">
        <f t="shared" si="37"/>
        <v>0</v>
      </c>
      <c r="J65" s="94">
        <f t="shared" ref="J65:R65" si="52">J128</f>
        <v>0</v>
      </c>
      <c r="K65" s="94">
        <f t="shared" si="52"/>
        <v>0</v>
      </c>
      <c r="L65" s="94">
        <f t="shared" si="52"/>
        <v>0</v>
      </c>
      <c r="M65" s="94">
        <f t="shared" si="52"/>
        <v>0</v>
      </c>
      <c r="N65" s="94">
        <f t="shared" si="52"/>
        <v>0</v>
      </c>
      <c r="O65" s="94">
        <f t="shared" si="52"/>
        <v>0</v>
      </c>
      <c r="P65" s="94">
        <f t="shared" si="52"/>
        <v>0</v>
      </c>
      <c r="Q65" s="94">
        <f t="shared" si="52"/>
        <v>0</v>
      </c>
      <c r="R65" s="94">
        <f t="shared" si="52"/>
        <v>0</v>
      </c>
      <c r="S65" s="7"/>
    </row>
    <row r="66" spans="1:19" s="43" customFormat="1" ht="12" customHeight="1" x14ac:dyDescent="0.3">
      <c r="A66" s="3"/>
      <c r="B66" s="6"/>
      <c r="C66" s="78" t="str">
        <f>C129</f>
        <v>Margin</v>
      </c>
      <c r="D66" s="26"/>
      <c r="E66" s="27"/>
      <c r="F66" s="62" t="str">
        <f>IFERROR(INDEX('Cost Indexation'!$G$8:$G$16,MATCH($C66,'Cost Indexation'!$C$8:$C$16,0)),Lists!$C$13)</f>
        <v>Other</v>
      </c>
      <c r="G66" s="62" t="s">
        <v>12</v>
      </c>
      <c r="H66" s="59"/>
      <c r="I66" s="65">
        <f t="shared" si="37"/>
        <v>0</v>
      </c>
      <c r="J66" s="94">
        <f t="shared" ref="J66:R66" si="53">J129</f>
        <v>0</v>
      </c>
      <c r="K66" s="94">
        <f t="shared" si="53"/>
        <v>0</v>
      </c>
      <c r="L66" s="94">
        <f t="shared" si="53"/>
        <v>0</v>
      </c>
      <c r="M66" s="94">
        <f t="shared" si="53"/>
        <v>0</v>
      </c>
      <c r="N66" s="94">
        <f t="shared" si="53"/>
        <v>0</v>
      </c>
      <c r="O66" s="94">
        <f t="shared" si="53"/>
        <v>0</v>
      </c>
      <c r="P66" s="94">
        <f t="shared" si="53"/>
        <v>0</v>
      </c>
      <c r="Q66" s="94">
        <f t="shared" si="53"/>
        <v>0</v>
      </c>
      <c r="R66" s="94">
        <f t="shared" si="53"/>
        <v>0</v>
      </c>
      <c r="S66" s="7"/>
    </row>
    <row r="67" spans="1:19" s="43" customFormat="1" ht="12" customHeight="1" x14ac:dyDescent="0.3">
      <c r="A67" s="3"/>
      <c r="B67" s="6"/>
      <c r="C67" s="61" t="s">
        <v>838</v>
      </c>
      <c r="D67" s="95"/>
      <c r="E67" s="95"/>
      <c r="F67" s="68"/>
      <c r="G67" s="63" t="s">
        <v>12</v>
      </c>
      <c r="H67" s="68"/>
      <c r="I67" s="65">
        <f t="shared" ref="I67" si="54">SUM(J67:R67)</f>
        <v>0</v>
      </c>
      <c r="J67" s="65">
        <f t="shared" ref="J67:R67" si="55">SUM(J40:J66)</f>
        <v>0</v>
      </c>
      <c r="K67" s="65">
        <f t="shared" si="55"/>
        <v>0</v>
      </c>
      <c r="L67" s="65">
        <f t="shared" si="55"/>
        <v>0</v>
      </c>
      <c r="M67" s="65">
        <f t="shared" si="55"/>
        <v>0</v>
      </c>
      <c r="N67" s="65">
        <f t="shared" si="55"/>
        <v>0</v>
      </c>
      <c r="O67" s="65">
        <f t="shared" si="55"/>
        <v>0</v>
      </c>
      <c r="P67" s="65">
        <f t="shared" si="55"/>
        <v>0</v>
      </c>
      <c r="Q67" s="65">
        <f t="shared" si="55"/>
        <v>0</v>
      </c>
      <c r="R67" s="65">
        <f t="shared" si="55"/>
        <v>0</v>
      </c>
      <c r="S67" s="7"/>
    </row>
    <row r="68" spans="1:19" s="43" customFormat="1" ht="12" customHeight="1" x14ac:dyDescent="0.3">
      <c r="A68" s="3"/>
      <c r="B68" s="6"/>
      <c r="C68" s="31"/>
      <c r="D68" s="26"/>
      <c r="E68" s="27"/>
      <c r="F68" s="27"/>
      <c r="G68" s="28"/>
      <c r="H68" s="27"/>
      <c r="I68" s="27"/>
      <c r="J68" s="29"/>
      <c r="K68" s="29"/>
      <c r="L68" s="29"/>
      <c r="M68" s="29"/>
      <c r="N68" s="29"/>
      <c r="O68" s="29"/>
      <c r="P68" s="29"/>
      <c r="Q68" s="29"/>
      <c r="R68" s="29"/>
      <c r="S68" s="7"/>
    </row>
    <row r="69" spans="1:19" s="43" customFormat="1" ht="12" customHeight="1" x14ac:dyDescent="0.3">
      <c r="A69" s="3"/>
      <c r="B69" s="22" t="s">
        <v>844</v>
      </c>
      <c r="C69" s="22"/>
      <c r="D69" s="22"/>
      <c r="E69" s="24"/>
      <c r="F69" s="24"/>
      <c r="G69" s="23"/>
      <c r="H69" s="23"/>
      <c r="I69" s="23"/>
      <c r="J69" s="23"/>
      <c r="K69" s="23"/>
      <c r="L69" s="23"/>
      <c r="M69" s="23"/>
      <c r="N69" s="23"/>
      <c r="O69" s="23"/>
      <c r="P69" s="23"/>
      <c r="Q69" s="23"/>
      <c r="R69" s="23"/>
      <c r="S69" s="7"/>
    </row>
    <row r="70" spans="1:19" s="43" customFormat="1" ht="12" customHeight="1" x14ac:dyDescent="0.3">
      <c r="A70" s="3"/>
      <c r="B70" s="6"/>
      <c r="C70" s="31"/>
      <c r="D70" s="26"/>
      <c r="E70" s="27"/>
      <c r="F70" s="27"/>
      <c r="G70" s="28"/>
      <c r="H70" s="27"/>
      <c r="I70" s="27"/>
      <c r="J70" s="29"/>
      <c r="K70" s="29"/>
      <c r="L70" s="29"/>
      <c r="M70" s="29"/>
      <c r="N70" s="29"/>
      <c r="O70" s="29"/>
      <c r="P70" s="29"/>
      <c r="Q70" s="29"/>
      <c r="R70" s="29"/>
      <c r="S70" s="7"/>
    </row>
    <row r="71" spans="1:19" s="43" customFormat="1" ht="12" customHeight="1" thickBot="1" x14ac:dyDescent="0.35">
      <c r="A71" s="3"/>
      <c r="B71" s="97" t="s">
        <v>842</v>
      </c>
      <c r="C71" s="98"/>
      <c r="D71" s="98"/>
      <c r="E71" s="98"/>
      <c r="F71" s="98"/>
      <c r="G71" s="99" t="s">
        <v>12</v>
      </c>
      <c r="H71" s="98"/>
      <c r="I71" s="100">
        <f>SUM(I10,I19,I25,I36,I67)</f>
        <v>0</v>
      </c>
      <c r="J71" s="100">
        <f>SUM(J10,J19,J25,J36,J67)</f>
        <v>0</v>
      </c>
      <c r="K71" s="100">
        <f t="shared" ref="K71:R71" si="56">SUM(K10,K19,K25,K36,K67)</f>
        <v>0</v>
      </c>
      <c r="L71" s="100">
        <f t="shared" si="56"/>
        <v>0</v>
      </c>
      <c r="M71" s="100">
        <f t="shared" si="56"/>
        <v>0</v>
      </c>
      <c r="N71" s="100">
        <f t="shared" si="56"/>
        <v>0</v>
      </c>
      <c r="O71" s="100">
        <f t="shared" si="56"/>
        <v>0</v>
      </c>
      <c r="P71" s="100">
        <f t="shared" si="56"/>
        <v>0</v>
      </c>
      <c r="Q71" s="100">
        <f t="shared" si="56"/>
        <v>0</v>
      </c>
      <c r="R71" s="100">
        <f t="shared" si="56"/>
        <v>0</v>
      </c>
      <c r="S71" s="7"/>
    </row>
    <row r="72" spans="1:19" s="43" customFormat="1" ht="12" customHeight="1" x14ac:dyDescent="0.3">
      <c r="A72" s="3"/>
      <c r="B72" s="106" t="s">
        <v>843</v>
      </c>
      <c r="C72" s="66"/>
      <c r="D72" s="59"/>
      <c r="E72" s="59"/>
      <c r="F72" s="62"/>
      <c r="G72" s="59"/>
      <c r="H72" s="59"/>
      <c r="I72" s="107">
        <f t="shared" ref="I72:R72" si="57">IF(ABS(I71-I142)&lt;2,0,1)</f>
        <v>0</v>
      </c>
      <c r="J72" s="107">
        <f t="shared" si="57"/>
        <v>0</v>
      </c>
      <c r="K72" s="107">
        <f t="shared" si="57"/>
        <v>0</v>
      </c>
      <c r="L72" s="107">
        <f t="shared" si="57"/>
        <v>0</v>
      </c>
      <c r="M72" s="107">
        <f t="shared" si="57"/>
        <v>0</v>
      </c>
      <c r="N72" s="107">
        <f t="shared" si="57"/>
        <v>0</v>
      </c>
      <c r="O72" s="107">
        <f t="shared" si="57"/>
        <v>0</v>
      </c>
      <c r="P72" s="107">
        <f t="shared" si="57"/>
        <v>0</v>
      </c>
      <c r="Q72" s="107">
        <f t="shared" si="57"/>
        <v>0</v>
      </c>
      <c r="R72" s="107">
        <f t="shared" si="57"/>
        <v>0</v>
      </c>
      <c r="S72" s="7"/>
    </row>
    <row r="73" spans="1:19" s="43" customFormat="1" ht="12" customHeight="1" x14ac:dyDescent="0.3">
      <c r="A73" s="3"/>
      <c r="B73" s="6"/>
      <c r="C73" s="31"/>
      <c r="D73" s="26"/>
      <c r="E73" s="27"/>
      <c r="F73" s="27"/>
      <c r="G73" s="28"/>
      <c r="H73" s="27"/>
      <c r="I73" s="27"/>
      <c r="J73" s="29"/>
      <c r="K73" s="29"/>
      <c r="L73" s="29"/>
      <c r="M73" s="29"/>
      <c r="N73" s="29"/>
      <c r="O73" s="29"/>
      <c r="P73" s="29"/>
      <c r="Q73" s="29"/>
      <c r="R73" s="29"/>
      <c r="S73" s="7"/>
    </row>
    <row r="74" spans="1:19" s="46" customFormat="1" ht="12" customHeight="1" x14ac:dyDescent="0.3">
      <c r="A74" s="17"/>
      <c r="B74" s="47" t="s">
        <v>832</v>
      </c>
      <c r="C74" s="82"/>
      <c r="D74" s="82"/>
      <c r="E74" s="82"/>
      <c r="F74" s="82"/>
      <c r="G74" s="82"/>
      <c r="H74" s="82"/>
      <c r="I74" s="82"/>
      <c r="J74" s="82"/>
      <c r="K74" s="82"/>
      <c r="L74" s="82"/>
      <c r="M74" s="82"/>
      <c r="N74" s="82"/>
      <c r="O74" s="82"/>
      <c r="P74" s="82"/>
      <c r="Q74" s="82"/>
      <c r="R74" s="82"/>
      <c r="S74" s="19"/>
    </row>
    <row r="75" spans="1:19" s="43" customFormat="1" ht="12" customHeight="1" x14ac:dyDescent="0.3">
      <c r="A75" s="3"/>
      <c r="B75" s="6"/>
      <c r="C75" s="31"/>
      <c r="D75" s="26"/>
      <c r="E75" s="27"/>
      <c r="F75" s="27"/>
      <c r="G75" s="28"/>
      <c r="H75" s="27"/>
      <c r="I75" s="27"/>
      <c r="J75" s="29"/>
      <c r="K75" s="29"/>
      <c r="L75" s="29"/>
      <c r="M75" s="29"/>
      <c r="N75" s="29"/>
      <c r="O75" s="29"/>
      <c r="P75" s="29"/>
      <c r="Q75" s="29"/>
      <c r="R75" s="29"/>
      <c r="S75" s="7"/>
    </row>
    <row r="76" spans="1:19" s="43" customFormat="1" ht="12" customHeight="1" x14ac:dyDescent="0.3">
      <c r="A76" s="3"/>
      <c r="B76" s="22" t="s">
        <v>260</v>
      </c>
      <c r="C76" s="22"/>
      <c r="D76" s="22"/>
      <c r="E76" s="24"/>
      <c r="F76" s="24"/>
      <c r="G76" s="23"/>
      <c r="H76" s="23"/>
      <c r="I76" s="23"/>
      <c r="J76" s="23"/>
      <c r="K76" s="23"/>
      <c r="L76" s="23"/>
      <c r="M76" s="23"/>
      <c r="N76" s="23"/>
      <c r="O76" s="23"/>
      <c r="P76" s="23"/>
      <c r="Q76" s="23"/>
      <c r="R76" s="23"/>
      <c r="S76" s="7"/>
    </row>
    <row r="77" spans="1:19" s="43" customFormat="1" ht="12" customHeight="1" x14ac:dyDescent="0.3">
      <c r="A77" s="3"/>
      <c r="B77" s="59"/>
      <c r="C77" s="78"/>
      <c r="D77" s="73"/>
      <c r="E77" s="74"/>
      <c r="F77" s="74"/>
      <c r="G77" s="75"/>
      <c r="H77" s="74"/>
      <c r="I77" s="74"/>
      <c r="J77" s="76"/>
      <c r="K77" s="76"/>
      <c r="L77" s="76"/>
      <c r="M77" s="76"/>
      <c r="N77" s="76"/>
      <c r="O77" s="76"/>
      <c r="P77" s="76"/>
      <c r="Q77" s="76"/>
      <c r="R77" s="76"/>
      <c r="S77" s="7"/>
    </row>
    <row r="78" spans="1:19" s="31" customFormat="1" ht="12" customHeight="1" x14ac:dyDescent="0.25">
      <c r="A78" s="6"/>
      <c r="B78" s="59"/>
      <c r="C78" s="78" t="str">
        <f>'Driver Labour'!B6</f>
        <v>Driver Labour Costs</v>
      </c>
      <c r="D78" s="78"/>
      <c r="E78" s="78"/>
      <c r="F78" s="62" t="str">
        <f>IFERROR(INDEX('Cost Indexation'!$G$8:$G$16,MATCH($C78,'Cost Indexation'!$C$8:$C$16,0)),Lists!$C$13)</f>
        <v>Bus Driver Labour</v>
      </c>
      <c r="G78" s="62" t="s">
        <v>12</v>
      </c>
      <c r="H78" s="59"/>
      <c r="I78" s="65">
        <f>SUM(J78:R78)</f>
        <v>0</v>
      </c>
      <c r="J78" s="94">
        <f>'Driver Labour'!J17</f>
        <v>0</v>
      </c>
      <c r="K78" s="94">
        <f>'Driver Labour'!K17</f>
        <v>0</v>
      </c>
      <c r="L78" s="94">
        <f>'Driver Labour'!L17</f>
        <v>0</v>
      </c>
      <c r="M78" s="94">
        <f>'Driver Labour'!M17</f>
        <v>0</v>
      </c>
      <c r="N78" s="94">
        <f>'Driver Labour'!N17</f>
        <v>0</v>
      </c>
      <c r="O78" s="94">
        <f>'Driver Labour'!O17</f>
        <v>0</v>
      </c>
      <c r="P78" s="94">
        <f>'Driver Labour'!P17</f>
        <v>0</v>
      </c>
      <c r="Q78" s="94">
        <f>'Driver Labour'!Q17</f>
        <v>0</v>
      </c>
      <c r="R78" s="94">
        <f>'Driver Labour'!R17</f>
        <v>0</v>
      </c>
      <c r="S78" s="6"/>
    </row>
    <row r="79" spans="1:19" s="31" customFormat="1" ht="12" customHeight="1" x14ac:dyDescent="0.25">
      <c r="A79" s="6"/>
      <c r="B79" s="59"/>
      <c r="C79" s="78"/>
      <c r="D79" s="78"/>
      <c r="E79" s="78"/>
      <c r="F79" s="59"/>
      <c r="G79" s="62"/>
      <c r="H79" s="59"/>
      <c r="I79" s="94"/>
      <c r="J79" s="94"/>
      <c r="K79" s="94"/>
      <c r="L79" s="94"/>
      <c r="M79" s="94"/>
      <c r="N79" s="94"/>
      <c r="O79" s="94"/>
      <c r="P79" s="94"/>
      <c r="Q79" s="94"/>
      <c r="R79" s="94"/>
      <c r="S79" s="6"/>
    </row>
    <row r="80" spans="1:19" s="43" customFormat="1" ht="12" customHeight="1" x14ac:dyDescent="0.3">
      <c r="A80" s="3"/>
      <c r="B80" s="22" t="s">
        <v>248</v>
      </c>
      <c r="C80" s="22"/>
      <c r="D80" s="22"/>
      <c r="E80" s="24"/>
      <c r="F80" s="24"/>
      <c r="G80" s="23"/>
      <c r="H80" s="23"/>
      <c r="I80" s="23"/>
      <c r="J80" s="23"/>
      <c r="K80" s="23"/>
      <c r="L80" s="23"/>
      <c r="M80" s="23"/>
      <c r="N80" s="23"/>
      <c r="O80" s="23"/>
      <c r="P80" s="23"/>
      <c r="Q80" s="23"/>
      <c r="R80" s="23"/>
      <c r="S80" s="7"/>
    </row>
    <row r="81" spans="1:19" s="46" customFormat="1" ht="12" customHeight="1" x14ac:dyDescent="0.3">
      <c r="A81" s="17"/>
      <c r="B81" s="17"/>
      <c r="C81" s="17"/>
      <c r="D81" s="17"/>
      <c r="E81" s="17"/>
      <c r="F81" s="17"/>
      <c r="G81" s="17"/>
      <c r="H81" s="17"/>
      <c r="I81" s="17"/>
      <c r="J81" s="17"/>
      <c r="K81" s="17"/>
      <c r="L81" s="17"/>
      <c r="M81" s="17"/>
      <c r="N81" s="17"/>
      <c r="O81" s="17"/>
      <c r="P81" s="17"/>
      <c r="Q81" s="17"/>
      <c r="R81" s="17"/>
      <c r="S81" s="19"/>
    </row>
    <row r="82" spans="1:19" s="31" customFormat="1" ht="12" customHeight="1" x14ac:dyDescent="0.25">
      <c r="A82" s="6"/>
      <c r="B82" s="59"/>
      <c r="C82" s="78" t="str">
        <f>'Vehicle Maintenance'!B6</f>
        <v>Bus Vehicle Maintenance Costs</v>
      </c>
      <c r="D82" s="78"/>
      <c r="E82" s="78"/>
      <c r="F82" s="62" t="str">
        <f>IFERROR(INDEX('Cost Indexation'!$G$8:$G$16,MATCH($C82,'Cost Indexation'!$C$8:$C$16,0)),Lists!$C$13)</f>
        <v>Other</v>
      </c>
      <c r="G82" s="62" t="s">
        <v>12</v>
      </c>
      <c r="H82" s="59"/>
      <c r="I82" s="65">
        <f>SUM(J82:R82)</f>
        <v>0</v>
      </c>
      <c r="J82" s="94">
        <f>'Vehicle Maintenance'!J37</f>
        <v>0</v>
      </c>
      <c r="K82" s="94">
        <f>'Vehicle Maintenance'!K37</f>
        <v>0</v>
      </c>
      <c r="L82" s="94">
        <f>'Vehicle Maintenance'!L37</f>
        <v>0</v>
      </c>
      <c r="M82" s="94">
        <f>'Vehicle Maintenance'!M37</f>
        <v>0</v>
      </c>
      <c r="N82" s="94">
        <f>'Vehicle Maintenance'!N37</f>
        <v>0</v>
      </c>
      <c r="O82" s="94">
        <f>'Vehicle Maintenance'!O37</f>
        <v>0</v>
      </c>
      <c r="P82" s="94">
        <f>'Vehicle Maintenance'!P37</f>
        <v>0</v>
      </c>
      <c r="Q82" s="94">
        <f>'Vehicle Maintenance'!Q37</f>
        <v>0</v>
      </c>
      <c r="R82" s="94">
        <f>'Vehicle Maintenance'!R37</f>
        <v>0</v>
      </c>
      <c r="S82" s="6"/>
    </row>
    <row r="83" spans="1:19" s="31" customFormat="1" ht="12" customHeight="1" x14ac:dyDescent="0.25">
      <c r="A83" s="6"/>
      <c r="B83" s="59"/>
      <c r="C83" s="78" t="str">
        <f>'Vehicle Maintenance'!B59</f>
        <v>Bus Vehicle Cleaning Costs</v>
      </c>
      <c r="E83" s="78"/>
      <c r="F83" s="62" t="str">
        <f>IFERROR(INDEX('Cost Indexation'!$G$8:$G$16,MATCH($C83,'Cost Indexation'!$C$8:$C$16,0)),Lists!$C$13)</f>
        <v>Other</v>
      </c>
      <c r="G83" s="62" t="s">
        <v>12</v>
      </c>
      <c r="H83" s="59"/>
      <c r="I83" s="65">
        <f t="shared" ref="I83" si="58">SUM(J83:R83)</f>
        <v>0</v>
      </c>
      <c r="J83" s="94">
        <f>'Vehicle Maintenance'!J67</f>
        <v>0</v>
      </c>
      <c r="K83" s="94">
        <f>'Vehicle Maintenance'!K67</f>
        <v>0</v>
      </c>
      <c r="L83" s="94">
        <f>'Vehicle Maintenance'!L67</f>
        <v>0</v>
      </c>
      <c r="M83" s="94">
        <f>'Vehicle Maintenance'!M67</f>
        <v>0</v>
      </c>
      <c r="N83" s="94">
        <f>'Vehicle Maintenance'!N67</f>
        <v>0</v>
      </c>
      <c r="O83" s="94">
        <f>'Vehicle Maintenance'!O67</f>
        <v>0</v>
      </c>
      <c r="P83" s="94">
        <f>'Vehicle Maintenance'!P67</f>
        <v>0</v>
      </c>
      <c r="Q83" s="94">
        <f>'Vehicle Maintenance'!Q67</f>
        <v>0</v>
      </c>
      <c r="R83" s="94">
        <f>'Vehicle Maintenance'!R67</f>
        <v>0</v>
      </c>
      <c r="S83" s="6"/>
    </row>
    <row r="84" spans="1:19" s="31" customFormat="1" ht="12" customHeight="1" x14ac:dyDescent="0.25">
      <c r="A84" s="6"/>
      <c r="B84" s="59"/>
      <c r="C84" s="61" t="s">
        <v>865</v>
      </c>
      <c r="D84" s="95"/>
      <c r="E84" s="95"/>
      <c r="F84" s="68"/>
      <c r="G84" s="63" t="s">
        <v>12</v>
      </c>
      <c r="H84" s="68"/>
      <c r="I84" s="65">
        <f t="shared" ref="I84" si="59">SUM(J84:R84)</f>
        <v>0</v>
      </c>
      <c r="J84" s="65">
        <f>SUM(J82:J83)</f>
        <v>0</v>
      </c>
      <c r="K84" s="65">
        <f t="shared" ref="K84:R84" si="60">SUM(K82:K83)</f>
        <v>0</v>
      </c>
      <c r="L84" s="65">
        <f t="shared" si="60"/>
        <v>0</v>
      </c>
      <c r="M84" s="65">
        <f t="shared" si="60"/>
        <v>0</v>
      </c>
      <c r="N84" s="65">
        <f t="shared" si="60"/>
        <v>0</v>
      </c>
      <c r="O84" s="65">
        <f t="shared" si="60"/>
        <v>0</v>
      </c>
      <c r="P84" s="65">
        <f t="shared" si="60"/>
        <v>0</v>
      </c>
      <c r="Q84" s="65">
        <f t="shared" si="60"/>
        <v>0</v>
      </c>
      <c r="R84" s="65">
        <f t="shared" si="60"/>
        <v>0</v>
      </c>
      <c r="S84" s="6"/>
    </row>
    <row r="85" spans="1:19" s="31" customFormat="1" ht="12" customHeight="1" x14ac:dyDescent="0.25">
      <c r="A85" s="20"/>
      <c r="B85" s="60"/>
      <c r="C85" s="77"/>
      <c r="D85" s="78"/>
      <c r="E85" s="78"/>
      <c r="F85" s="78"/>
      <c r="G85" s="79"/>
      <c r="H85" s="78"/>
      <c r="I85" s="80"/>
      <c r="J85" s="80"/>
      <c r="K85" s="80"/>
      <c r="L85" s="80"/>
      <c r="M85" s="80"/>
      <c r="N85" s="80"/>
      <c r="O85" s="80"/>
      <c r="P85" s="80"/>
      <c r="Q85" s="80"/>
      <c r="R85" s="80"/>
      <c r="S85" s="20"/>
    </row>
    <row r="86" spans="1:19" s="43" customFormat="1" ht="12" customHeight="1" x14ac:dyDescent="0.3">
      <c r="A86" s="3"/>
      <c r="B86" s="22" t="s">
        <v>249</v>
      </c>
      <c r="C86" s="22"/>
      <c r="D86" s="22"/>
      <c r="E86" s="24"/>
      <c r="F86" s="24"/>
      <c r="G86" s="23"/>
      <c r="H86" s="23"/>
      <c r="I86" s="23"/>
      <c r="J86" s="23"/>
      <c r="K86" s="23"/>
      <c r="L86" s="23"/>
      <c r="M86" s="23"/>
      <c r="N86" s="23"/>
      <c r="O86" s="23"/>
      <c r="P86" s="23"/>
      <c r="Q86" s="23"/>
      <c r="R86" s="23"/>
      <c r="S86" s="7"/>
    </row>
    <row r="87" spans="1:19" s="31" customFormat="1" ht="12" customHeight="1" x14ac:dyDescent="0.25">
      <c r="A87" s="20"/>
      <c r="B87" s="60"/>
      <c r="C87" s="77"/>
      <c r="D87" s="78"/>
      <c r="E87" s="78"/>
      <c r="F87" s="78"/>
      <c r="G87" s="79"/>
      <c r="H87" s="78"/>
      <c r="I87" s="80"/>
      <c r="J87" s="80"/>
      <c r="K87" s="80"/>
      <c r="L87" s="80"/>
      <c r="M87" s="80"/>
      <c r="N87" s="80"/>
      <c r="O87" s="80"/>
      <c r="P87" s="80"/>
      <c r="Q87" s="80"/>
      <c r="R87" s="80"/>
      <c r="S87" s="20"/>
    </row>
    <row r="88" spans="1:19" s="31" customFormat="1" ht="12" customHeight="1" x14ac:dyDescent="0.25">
      <c r="A88" s="6"/>
      <c r="B88" s="59"/>
      <c r="C88" s="78" t="s">
        <v>430</v>
      </c>
      <c r="E88" s="78"/>
      <c r="F88" s="62" t="str">
        <f>IFERROR(INDEX('Cost Indexation'!$G$8:$G$16,MATCH($C88,'Cost Indexation'!$C$8:$C$16,0)),Lists!$C$13)</f>
        <v>Other</v>
      </c>
      <c r="G88" s="62" t="s">
        <v>12</v>
      </c>
      <c r="H88" s="59"/>
      <c r="I88" s="65">
        <f>SUM(J88:R88)</f>
        <v>0</v>
      </c>
      <c r="J88" s="94">
        <f>'Depot Maintenance'!J116</f>
        <v>0</v>
      </c>
      <c r="K88" s="94">
        <f>'Depot Maintenance'!K116</f>
        <v>0</v>
      </c>
      <c r="L88" s="94">
        <f>'Depot Maintenance'!L116</f>
        <v>0</v>
      </c>
      <c r="M88" s="94">
        <f>'Depot Maintenance'!M116</f>
        <v>0</v>
      </c>
      <c r="N88" s="94">
        <f>'Depot Maintenance'!N116</f>
        <v>0</v>
      </c>
      <c r="O88" s="94">
        <f>'Depot Maintenance'!O116</f>
        <v>0</v>
      </c>
      <c r="P88" s="94">
        <f>'Depot Maintenance'!P116</f>
        <v>0</v>
      </c>
      <c r="Q88" s="94">
        <f>'Depot Maintenance'!Q116</f>
        <v>0</v>
      </c>
      <c r="R88" s="94">
        <f>'Depot Maintenance'!R116</f>
        <v>0</v>
      </c>
      <c r="S88" s="6"/>
    </row>
    <row r="89" spans="1:19" s="31" customFormat="1" ht="12" customHeight="1" x14ac:dyDescent="0.25">
      <c r="A89" s="20"/>
      <c r="B89" s="60"/>
      <c r="C89" s="77"/>
      <c r="D89" s="78"/>
      <c r="E89" s="78"/>
      <c r="F89" s="78"/>
      <c r="G89" s="79"/>
      <c r="H89" s="78"/>
      <c r="I89" s="80"/>
      <c r="J89" s="80"/>
      <c r="K89" s="80"/>
      <c r="L89" s="80"/>
      <c r="M89" s="80"/>
      <c r="N89" s="80"/>
      <c r="O89" s="80"/>
      <c r="P89" s="80"/>
      <c r="Q89" s="80"/>
      <c r="R89" s="80"/>
      <c r="S89" s="20"/>
    </row>
    <row r="90" spans="1:19" s="43" customFormat="1" ht="12" customHeight="1" x14ac:dyDescent="0.3">
      <c r="A90" s="3"/>
      <c r="B90" s="22" t="s">
        <v>250</v>
      </c>
      <c r="C90" s="22"/>
      <c r="D90" s="22"/>
      <c r="E90" s="24"/>
      <c r="F90" s="24"/>
      <c r="G90" s="23"/>
      <c r="H90" s="23"/>
      <c r="I90" s="23"/>
      <c r="J90" s="23"/>
      <c r="K90" s="23"/>
      <c r="L90" s="23"/>
      <c r="M90" s="23"/>
      <c r="N90" s="23"/>
      <c r="O90" s="23"/>
      <c r="P90" s="23"/>
      <c r="Q90" s="23"/>
      <c r="R90" s="23"/>
      <c r="S90" s="7"/>
    </row>
    <row r="91" spans="1:19" s="31" customFormat="1" ht="12" customHeight="1" x14ac:dyDescent="0.25">
      <c r="A91" s="6"/>
      <c r="B91" s="59"/>
      <c r="C91" s="78"/>
      <c r="D91" s="78"/>
      <c r="E91" s="78"/>
      <c r="F91" s="59"/>
      <c r="G91" s="62"/>
      <c r="H91" s="59"/>
      <c r="I91" s="94"/>
      <c r="J91" s="94"/>
      <c r="K91" s="94"/>
      <c r="L91" s="94"/>
      <c r="M91" s="94"/>
      <c r="N91" s="94"/>
      <c r="O91" s="94"/>
      <c r="P91" s="94"/>
      <c r="Q91" s="94"/>
      <c r="R91" s="94"/>
      <c r="S91" s="6"/>
    </row>
    <row r="92" spans="1:19" s="31" customFormat="1" ht="12" customHeight="1" x14ac:dyDescent="0.25">
      <c r="A92" s="6"/>
      <c r="B92" s="59"/>
      <c r="C92" s="78" t="str">
        <f>'Other Operating Costs'!B6</f>
        <v>Fuel and Oil Costs</v>
      </c>
      <c r="D92" s="78"/>
      <c r="E92" s="78"/>
      <c r="F92" s="62" t="str">
        <f>IFERROR(INDEX('Cost Indexation'!$G$8:$G$16,MATCH($C92,'Cost Indexation'!$C$8:$C$16,0)),Lists!$C$13)</f>
        <v>Diesel</v>
      </c>
      <c r="G92" s="62" t="s">
        <v>12</v>
      </c>
      <c r="H92" s="59"/>
      <c r="I92" s="65">
        <f t="shared" ref="I92:I103" si="61">SUM(J92:R92)</f>
        <v>0</v>
      </c>
      <c r="J92" s="94">
        <f>'Other Operating Costs'!J11</f>
        <v>0</v>
      </c>
      <c r="K92" s="94">
        <f>'Other Operating Costs'!K11</f>
        <v>0</v>
      </c>
      <c r="L92" s="94">
        <f>'Other Operating Costs'!L11</f>
        <v>0</v>
      </c>
      <c r="M92" s="94">
        <f>'Other Operating Costs'!M11</f>
        <v>0</v>
      </c>
      <c r="N92" s="94">
        <f>'Other Operating Costs'!N11</f>
        <v>0</v>
      </c>
      <c r="O92" s="94">
        <f>'Other Operating Costs'!O11</f>
        <v>0</v>
      </c>
      <c r="P92" s="94">
        <f>'Other Operating Costs'!P11</f>
        <v>0</v>
      </c>
      <c r="Q92" s="94">
        <f>'Other Operating Costs'!Q11</f>
        <v>0</v>
      </c>
      <c r="R92" s="94">
        <f>'Other Operating Costs'!R11</f>
        <v>0</v>
      </c>
      <c r="S92" s="6"/>
    </row>
    <row r="93" spans="1:19" s="31" customFormat="1" ht="12" customHeight="1" x14ac:dyDescent="0.25">
      <c r="A93" s="6"/>
      <c r="B93" s="59"/>
      <c r="C93" s="78" t="str">
        <f>'Other Operating Costs'!B21</f>
        <v>Vehicle Electricity Costs</v>
      </c>
      <c r="D93" s="78"/>
      <c r="E93" s="78"/>
      <c r="F93" s="62" t="str">
        <f>IFERROR(INDEX('Cost Indexation'!$G$8:$G$16,MATCH($C93,'Cost Indexation'!$C$8:$C$16,0)),Lists!$C$13)</f>
        <v>Electricity</v>
      </c>
      <c r="G93" s="62" t="s">
        <v>12</v>
      </c>
      <c r="H93" s="59"/>
      <c r="I93" s="65">
        <f t="shared" si="61"/>
        <v>0</v>
      </c>
      <c r="J93" s="94">
        <f>'Other Operating Costs'!J23</f>
        <v>0</v>
      </c>
      <c r="K93" s="94">
        <f>'Other Operating Costs'!K23</f>
        <v>0</v>
      </c>
      <c r="L93" s="94">
        <f>'Other Operating Costs'!L23</f>
        <v>0</v>
      </c>
      <c r="M93" s="94">
        <f>'Other Operating Costs'!M23</f>
        <v>0</v>
      </c>
      <c r="N93" s="94">
        <f>'Other Operating Costs'!N23</f>
        <v>0</v>
      </c>
      <c r="O93" s="94">
        <f>'Other Operating Costs'!O23</f>
        <v>0</v>
      </c>
      <c r="P93" s="94">
        <f>'Other Operating Costs'!P23</f>
        <v>0</v>
      </c>
      <c r="Q93" s="94">
        <f>'Other Operating Costs'!Q23</f>
        <v>0</v>
      </c>
      <c r="R93" s="94">
        <f>'Other Operating Costs'!R23</f>
        <v>0</v>
      </c>
      <c r="S93" s="6"/>
    </row>
    <row r="94" spans="1:19" s="31" customFormat="1" ht="12" customHeight="1" x14ac:dyDescent="0.25">
      <c r="A94" s="6"/>
      <c r="B94" s="59"/>
      <c r="C94" s="78" t="s">
        <v>359</v>
      </c>
      <c r="D94" s="78"/>
      <c r="E94" s="78"/>
      <c r="F94" s="62" t="str">
        <f>IFERROR(INDEX('Cost Indexation'!$G$8:$G$16,MATCH($C94,'Cost Indexation'!$C$8:$C$16,0)),Lists!$C$13)</f>
        <v>Road User Charges</v>
      </c>
      <c r="G94" s="62" t="s">
        <v>12</v>
      </c>
      <c r="H94" s="59"/>
      <c r="I94" s="65">
        <f t="shared" si="61"/>
        <v>0</v>
      </c>
      <c r="J94" s="94">
        <f>'Other Operating Costs'!J34</f>
        <v>0</v>
      </c>
      <c r="K94" s="94">
        <f>'Other Operating Costs'!K34</f>
        <v>0</v>
      </c>
      <c r="L94" s="94">
        <f>'Other Operating Costs'!L34</f>
        <v>0</v>
      </c>
      <c r="M94" s="94">
        <f>'Other Operating Costs'!M34</f>
        <v>0</v>
      </c>
      <c r="N94" s="94">
        <f>'Other Operating Costs'!N34</f>
        <v>0</v>
      </c>
      <c r="O94" s="94">
        <f>'Other Operating Costs'!O34</f>
        <v>0</v>
      </c>
      <c r="P94" s="94">
        <f>'Other Operating Costs'!P34</f>
        <v>0</v>
      </c>
      <c r="Q94" s="94">
        <f>'Other Operating Costs'!Q34</f>
        <v>0</v>
      </c>
      <c r="R94" s="94">
        <f>'Other Operating Costs'!R34</f>
        <v>0</v>
      </c>
      <c r="S94" s="6"/>
    </row>
    <row r="95" spans="1:19" s="31" customFormat="1" ht="12" customHeight="1" x14ac:dyDescent="0.25">
      <c r="A95" s="6"/>
      <c r="B95" s="59"/>
      <c r="C95" s="78" t="s">
        <v>428</v>
      </c>
      <c r="D95" s="78"/>
      <c r="E95" s="78"/>
      <c r="F95" s="62" t="str">
        <f>IFERROR(INDEX('Cost Indexation'!$G$8:$G$16,MATCH($C95,'Cost Indexation'!$C$8:$C$16,0)),Lists!$C$13)</f>
        <v>Other</v>
      </c>
      <c r="G95" s="62" t="s">
        <v>12</v>
      </c>
      <c r="H95" s="59"/>
      <c r="I95" s="65">
        <f t="shared" si="61"/>
        <v>0</v>
      </c>
      <c r="J95" s="94">
        <f>'Other Operating Costs'!J38</f>
        <v>0</v>
      </c>
      <c r="K95" s="94">
        <f>'Other Operating Costs'!K38</f>
        <v>0</v>
      </c>
      <c r="L95" s="94">
        <f>'Other Operating Costs'!L38</f>
        <v>0</v>
      </c>
      <c r="M95" s="94">
        <f>'Other Operating Costs'!M38</f>
        <v>0</v>
      </c>
      <c r="N95" s="94">
        <f>'Other Operating Costs'!N38</f>
        <v>0</v>
      </c>
      <c r="O95" s="94">
        <f>'Other Operating Costs'!O38</f>
        <v>0</v>
      </c>
      <c r="P95" s="94">
        <f>'Other Operating Costs'!P38</f>
        <v>0</v>
      </c>
      <c r="Q95" s="94">
        <f>'Other Operating Costs'!Q38</f>
        <v>0</v>
      </c>
      <c r="R95" s="94">
        <f>'Other Operating Costs'!R38</f>
        <v>0</v>
      </c>
      <c r="S95" s="6"/>
    </row>
    <row r="96" spans="1:19" s="31" customFormat="1" ht="12" customHeight="1" x14ac:dyDescent="0.25">
      <c r="A96" s="6"/>
      <c r="B96" s="59"/>
      <c r="C96" s="78" t="s">
        <v>360</v>
      </c>
      <c r="D96" s="78"/>
      <c r="E96" s="78"/>
      <c r="F96" s="62" t="str">
        <f>IFERROR(INDEX('Cost Indexation'!$G$8:$G$16,MATCH($C96,'Cost Indexation'!$C$8:$C$16,0)),Lists!$C$13)</f>
        <v>Other</v>
      </c>
      <c r="G96" s="62" t="s">
        <v>12</v>
      </c>
      <c r="H96" s="59"/>
      <c r="I96" s="65">
        <f t="shared" si="61"/>
        <v>0</v>
      </c>
      <c r="J96" s="94">
        <f>'Other Operating Costs'!J42</f>
        <v>0</v>
      </c>
      <c r="K96" s="94">
        <f>'Other Operating Costs'!K42</f>
        <v>0</v>
      </c>
      <c r="L96" s="94">
        <f>'Other Operating Costs'!L42</f>
        <v>0</v>
      </c>
      <c r="M96" s="94">
        <f>'Other Operating Costs'!M42</f>
        <v>0</v>
      </c>
      <c r="N96" s="94">
        <f>'Other Operating Costs'!N42</f>
        <v>0</v>
      </c>
      <c r="O96" s="94">
        <f>'Other Operating Costs'!O42</f>
        <v>0</v>
      </c>
      <c r="P96" s="94">
        <f>'Other Operating Costs'!P42</f>
        <v>0</v>
      </c>
      <c r="Q96" s="94">
        <f>'Other Operating Costs'!Q42</f>
        <v>0</v>
      </c>
      <c r="R96" s="94">
        <f>'Other Operating Costs'!R42</f>
        <v>0</v>
      </c>
      <c r="S96" s="6"/>
    </row>
    <row r="97" spans="1:19" s="31" customFormat="1" ht="12" customHeight="1" x14ac:dyDescent="0.25">
      <c r="A97" s="6"/>
      <c r="B97" s="59"/>
      <c r="C97" s="78" t="s">
        <v>836</v>
      </c>
      <c r="D97" s="78"/>
      <c r="E97" s="78"/>
      <c r="F97" s="62" t="str">
        <f>IFERROR(INDEX('Cost Indexation'!$G$8:$G$16,MATCH($C97,'Cost Indexation'!$C$8:$C$16,0)),Lists!$C$13)</f>
        <v>Other</v>
      </c>
      <c r="G97" s="62" t="s">
        <v>12</v>
      </c>
      <c r="H97" s="59"/>
      <c r="I97" s="65">
        <f t="shared" si="61"/>
        <v>0</v>
      </c>
      <c r="J97" s="94">
        <f>'Other Operating Costs'!J46</f>
        <v>0</v>
      </c>
      <c r="K97" s="94">
        <f>'Other Operating Costs'!K46</f>
        <v>0</v>
      </c>
      <c r="L97" s="94">
        <f>'Other Operating Costs'!L46</f>
        <v>0</v>
      </c>
      <c r="M97" s="94">
        <f>'Other Operating Costs'!M46</f>
        <v>0</v>
      </c>
      <c r="N97" s="94">
        <f>'Other Operating Costs'!N46</f>
        <v>0</v>
      </c>
      <c r="O97" s="94">
        <f>'Other Operating Costs'!O46</f>
        <v>0</v>
      </c>
      <c r="P97" s="94">
        <f>'Other Operating Costs'!P46</f>
        <v>0</v>
      </c>
      <c r="Q97" s="94">
        <f>'Other Operating Costs'!Q46</f>
        <v>0</v>
      </c>
      <c r="R97" s="94">
        <f>'Other Operating Costs'!R46</f>
        <v>0</v>
      </c>
      <c r="S97" s="6"/>
    </row>
    <row r="98" spans="1:19" s="31" customFormat="1" ht="12" customHeight="1" x14ac:dyDescent="0.25">
      <c r="A98" s="6"/>
      <c r="B98" s="59"/>
      <c r="C98" s="78" t="s">
        <v>435</v>
      </c>
      <c r="D98" s="78"/>
      <c r="E98" s="78"/>
      <c r="F98" s="62" t="str">
        <f>IFERROR(INDEX('Cost Indexation'!$G$8:$G$16,MATCH($C98,'Cost Indexation'!$C$8:$C$16,0)),Lists!$C$13)</f>
        <v>Other</v>
      </c>
      <c r="G98" s="62" t="s">
        <v>12</v>
      </c>
      <c r="H98" s="59"/>
      <c r="I98" s="65">
        <f t="shared" si="61"/>
        <v>0</v>
      </c>
      <c r="J98" s="94">
        <f>SUM('Other Operating Costs'!J47:J52)</f>
        <v>0</v>
      </c>
      <c r="K98" s="94">
        <f>SUM('Other Operating Costs'!K47:K52)</f>
        <v>0</v>
      </c>
      <c r="L98" s="94">
        <f>SUM('Other Operating Costs'!L47:L52)</f>
        <v>0</v>
      </c>
      <c r="M98" s="94">
        <f>SUM('Other Operating Costs'!M47:M52)</f>
        <v>0</v>
      </c>
      <c r="N98" s="94">
        <f>SUM('Other Operating Costs'!N47:N52)</f>
        <v>0</v>
      </c>
      <c r="O98" s="94">
        <f>SUM('Other Operating Costs'!O47:O52)</f>
        <v>0</v>
      </c>
      <c r="P98" s="94">
        <f>SUM('Other Operating Costs'!P47:P52)</f>
        <v>0</v>
      </c>
      <c r="Q98" s="94">
        <f>SUM('Other Operating Costs'!Q47:Q52)</f>
        <v>0</v>
      </c>
      <c r="R98" s="94">
        <f>SUM('Other Operating Costs'!R47:R52)</f>
        <v>0</v>
      </c>
      <c r="S98" s="6"/>
    </row>
    <row r="99" spans="1:19" s="31" customFormat="1" ht="12" customHeight="1" x14ac:dyDescent="0.25">
      <c r="A99" s="6"/>
      <c r="B99" s="59"/>
      <c r="C99" s="78" t="s">
        <v>322</v>
      </c>
      <c r="D99" s="78"/>
      <c r="E99" s="78"/>
      <c r="F99" s="62" t="str">
        <f>IFERROR(INDEX('Cost Indexation'!$G$8:$G$16,MATCH($C99,'Cost Indexation'!$C$8:$C$16,0)),Lists!$C$13)</f>
        <v>Other</v>
      </c>
      <c r="G99" s="62" t="s">
        <v>12</v>
      </c>
      <c r="H99" s="59"/>
      <c r="I99" s="65">
        <f t="shared" si="61"/>
        <v>0</v>
      </c>
      <c r="J99" s="94">
        <f>'Other Operating Costs'!J53</f>
        <v>0</v>
      </c>
      <c r="K99" s="94">
        <f>'Other Operating Costs'!K53</f>
        <v>0</v>
      </c>
      <c r="L99" s="94">
        <f>'Other Operating Costs'!L53</f>
        <v>0</v>
      </c>
      <c r="M99" s="94">
        <f>'Other Operating Costs'!M53</f>
        <v>0</v>
      </c>
      <c r="N99" s="94">
        <f>'Other Operating Costs'!N53</f>
        <v>0</v>
      </c>
      <c r="O99" s="94">
        <f>'Other Operating Costs'!O53</f>
        <v>0</v>
      </c>
      <c r="P99" s="94">
        <f>'Other Operating Costs'!P53</f>
        <v>0</v>
      </c>
      <c r="Q99" s="94">
        <f>'Other Operating Costs'!Q53</f>
        <v>0</v>
      </c>
      <c r="R99" s="94">
        <f>'Other Operating Costs'!R53</f>
        <v>0</v>
      </c>
      <c r="S99" s="6"/>
    </row>
    <row r="100" spans="1:19" s="31" customFormat="1" ht="12" customHeight="1" x14ac:dyDescent="0.25">
      <c r="A100" s="6"/>
      <c r="B100" s="59"/>
      <c r="C100" s="78" t="s">
        <v>369</v>
      </c>
      <c r="D100" s="78"/>
      <c r="E100" s="78"/>
      <c r="F100" s="62" t="str">
        <f>IFERROR(INDEX('Cost Indexation'!$G$8:$G$16,MATCH($C100,'Cost Indexation'!$C$8:$C$16,0)),Lists!$C$13)</f>
        <v>Other</v>
      </c>
      <c r="G100" s="62" t="s">
        <v>12</v>
      </c>
      <c r="H100" s="59"/>
      <c r="I100" s="65">
        <f t="shared" si="61"/>
        <v>0</v>
      </c>
      <c r="J100" s="94">
        <f>'Other Operating Costs'!J54</f>
        <v>0</v>
      </c>
      <c r="K100" s="94">
        <f>'Other Operating Costs'!K54</f>
        <v>0</v>
      </c>
      <c r="L100" s="94">
        <f>'Other Operating Costs'!L54</f>
        <v>0</v>
      </c>
      <c r="M100" s="94">
        <f>'Other Operating Costs'!M54</f>
        <v>0</v>
      </c>
      <c r="N100" s="94">
        <f>'Other Operating Costs'!N54</f>
        <v>0</v>
      </c>
      <c r="O100" s="94">
        <f>'Other Operating Costs'!O54</f>
        <v>0</v>
      </c>
      <c r="P100" s="94">
        <f>'Other Operating Costs'!P54</f>
        <v>0</v>
      </c>
      <c r="Q100" s="94">
        <f>'Other Operating Costs'!Q54</f>
        <v>0</v>
      </c>
      <c r="R100" s="94">
        <f>'Other Operating Costs'!R54</f>
        <v>0</v>
      </c>
      <c r="S100" s="6"/>
    </row>
    <row r="101" spans="1:19" s="31" customFormat="1" ht="12" customHeight="1" x14ac:dyDescent="0.25">
      <c r="A101" s="6"/>
      <c r="B101" s="59"/>
      <c r="C101" s="78" t="s">
        <v>369</v>
      </c>
      <c r="D101" s="78"/>
      <c r="E101" s="78"/>
      <c r="F101" s="62" t="str">
        <f>IFERROR(INDEX('Cost Indexation'!$G$8:$G$16,MATCH($C101,'Cost Indexation'!$C$8:$C$16,0)),Lists!$C$13)</f>
        <v>Other</v>
      </c>
      <c r="G101" s="62" t="s">
        <v>12</v>
      </c>
      <c r="H101" s="59"/>
      <c r="I101" s="65">
        <f t="shared" si="61"/>
        <v>0</v>
      </c>
      <c r="J101" s="94">
        <f>'Other Operating Costs'!J55</f>
        <v>0</v>
      </c>
      <c r="K101" s="94">
        <f>'Other Operating Costs'!K55</f>
        <v>0</v>
      </c>
      <c r="L101" s="94">
        <f>'Other Operating Costs'!L55</f>
        <v>0</v>
      </c>
      <c r="M101" s="94">
        <f>'Other Operating Costs'!M55</f>
        <v>0</v>
      </c>
      <c r="N101" s="94">
        <f>'Other Operating Costs'!N55</f>
        <v>0</v>
      </c>
      <c r="O101" s="94">
        <f>'Other Operating Costs'!O55</f>
        <v>0</v>
      </c>
      <c r="P101" s="94">
        <f>'Other Operating Costs'!P55</f>
        <v>0</v>
      </c>
      <c r="Q101" s="94">
        <f>'Other Operating Costs'!Q55</f>
        <v>0</v>
      </c>
      <c r="R101" s="94">
        <f>'Other Operating Costs'!R55</f>
        <v>0</v>
      </c>
      <c r="S101" s="6"/>
    </row>
    <row r="102" spans="1:19" s="31" customFormat="1" ht="12" customHeight="1" x14ac:dyDescent="0.25">
      <c r="A102" s="6"/>
      <c r="B102" s="59"/>
      <c r="C102" s="78" t="s">
        <v>369</v>
      </c>
      <c r="D102" s="78"/>
      <c r="E102" s="78"/>
      <c r="F102" s="62" t="str">
        <f>IFERROR(INDEX('Cost Indexation'!$G$8:$G$16,MATCH($C102,'Cost Indexation'!$C$8:$C$16,0)),Lists!$C$13)</f>
        <v>Other</v>
      </c>
      <c r="G102" s="62" t="s">
        <v>12</v>
      </c>
      <c r="H102" s="59"/>
      <c r="I102" s="65">
        <f t="shared" si="61"/>
        <v>0</v>
      </c>
      <c r="J102" s="94">
        <f>'Other Operating Costs'!J56</f>
        <v>0</v>
      </c>
      <c r="K102" s="94">
        <f>'Other Operating Costs'!K56</f>
        <v>0</v>
      </c>
      <c r="L102" s="94">
        <f>'Other Operating Costs'!L56</f>
        <v>0</v>
      </c>
      <c r="M102" s="94">
        <f>'Other Operating Costs'!M56</f>
        <v>0</v>
      </c>
      <c r="N102" s="94">
        <f>'Other Operating Costs'!N56</f>
        <v>0</v>
      </c>
      <c r="O102" s="94">
        <f>'Other Operating Costs'!O56</f>
        <v>0</v>
      </c>
      <c r="P102" s="94">
        <f>'Other Operating Costs'!P56</f>
        <v>0</v>
      </c>
      <c r="Q102" s="94">
        <f>'Other Operating Costs'!Q56</f>
        <v>0</v>
      </c>
      <c r="R102" s="94">
        <f>'Other Operating Costs'!R56</f>
        <v>0</v>
      </c>
      <c r="S102" s="6"/>
    </row>
    <row r="103" spans="1:19" s="31" customFormat="1" ht="12" customHeight="1" x14ac:dyDescent="0.25">
      <c r="A103" s="6"/>
      <c r="B103" s="59"/>
      <c r="C103" s="61" t="s">
        <v>344</v>
      </c>
      <c r="D103" s="95"/>
      <c r="E103" s="95"/>
      <c r="F103" s="68"/>
      <c r="G103" s="63" t="s">
        <v>12</v>
      </c>
      <c r="H103" s="68"/>
      <c r="I103" s="65">
        <f t="shared" si="61"/>
        <v>0</v>
      </c>
      <c r="J103" s="65">
        <f>SUM(J92:J102)</f>
        <v>0</v>
      </c>
      <c r="K103" s="65">
        <f t="shared" ref="K103:R103" si="62">SUM(K92:K102)</f>
        <v>0</v>
      </c>
      <c r="L103" s="65">
        <f t="shared" si="62"/>
        <v>0</v>
      </c>
      <c r="M103" s="65">
        <f t="shared" si="62"/>
        <v>0</v>
      </c>
      <c r="N103" s="65">
        <f t="shared" si="62"/>
        <v>0</v>
      </c>
      <c r="O103" s="65">
        <f t="shared" si="62"/>
        <v>0</v>
      </c>
      <c r="P103" s="65">
        <f t="shared" si="62"/>
        <v>0</v>
      </c>
      <c r="Q103" s="65">
        <f t="shared" si="62"/>
        <v>0</v>
      </c>
      <c r="R103" s="65">
        <f t="shared" si="62"/>
        <v>0</v>
      </c>
      <c r="S103" s="6"/>
    </row>
    <row r="104" spans="1:19" s="43" customFormat="1" ht="12" customHeight="1" x14ac:dyDescent="0.3">
      <c r="A104" s="3"/>
      <c r="B104" s="59"/>
      <c r="C104" s="78"/>
      <c r="D104" s="73"/>
      <c r="E104" s="74"/>
      <c r="F104" s="74"/>
      <c r="G104" s="62"/>
      <c r="H104" s="74"/>
      <c r="I104" s="74"/>
      <c r="J104" s="76"/>
      <c r="K104" s="76"/>
      <c r="L104" s="76"/>
      <c r="M104" s="76"/>
      <c r="N104" s="76"/>
      <c r="O104" s="76"/>
      <c r="P104" s="76"/>
      <c r="Q104" s="76"/>
      <c r="R104" s="76"/>
      <c r="S104" s="7"/>
    </row>
    <row r="105" spans="1:19" s="43" customFormat="1" ht="12" customHeight="1" x14ac:dyDescent="0.3">
      <c r="A105" s="3"/>
      <c r="B105" s="22" t="s">
        <v>3</v>
      </c>
      <c r="C105" s="22"/>
      <c r="D105" s="22"/>
      <c r="E105" s="24"/>
      <c r="F105" s="24"/>
      <c r="G105" s="23"/>
      <c r="H105" s="23"/>
      <c r="I105" s="23"/>
      <c r="J105" s="23"/>
      <c r="K105" s="23"/>
      <c r="L105" s="23"/>
      <c r="M105" s="23"/>
      <c r="N105" s="23"/>
      <c r="O105" s="23"/>
      <c r="P105" s="23"/>
      <c r="Q105" s="23"/>
      <c r="R105" s="23"/>
      <c r="S105" s="7"/>
    </row>
    <row r="106" spans="1:19" s="43" customFormat="1" ht="12" customHeight="1" x14ac:dyDescent="0.3">
      <c r="A106" s="3"/>
      <c r="B106" s="59"/>
      <c r="C106" s="78"/>
      <c r="D106" s="73"/>
      <c r="E106" s="74"/>
      <c r="F106" s="74"/>
      <c r="G106" s="62"/>
      <c r="H106" s="74"/>
      <c r="I106" s="74"/>
      <c r="J106" s="76"/>
      <c r="K106" s="76"/>
      <c r="L106" s="76"/>
      <c r="M106" s="76"/>
      <c r="N106" s="76"/>
      <c r="O106" s="76"/>
      <c r="P106" s="76"/>
      <c r="Q106" s="76"/>
      <c r="R106" s="76"/>
      <c r="S106" s="7"/>
    </row>
    <row r="107" spans="1:19" s="43" customFormat="1" ht="12" customHeight="1" x14ac:dyDescent="0.3">
      <c r="A107" s="3"/>
      <c r="B107" s="59"/>
      <c r="C107" s="78" t="str">
        <f>Overheads!C10</f>
        <v>Administration and Management Personnel Costs</v>
      </c>
      <c r="D107" s="73"/>
      <c r="E107" s="74"/>
      <c r="F107" s="62" t="str">
        <f>IFERROR(INDEX('Cost Indexation'!$G$8:$G$16,MATCH($C107,'Cost Indexation'!$C$8:$C$16,0)),Lists!$C$13)</f>
        <v>Other</v>
      </c>
      <c r="G107" s="62" t="s">
        <v>12</v>
      </c>
      <c r="H107" s="74"/>
      <c r="I107" s="65">
        <f t="shared" ref="I107:I120" si="63">SUM(J107:R107)</f>
        <v>0</v>
      </c>
      <c r="J107" s="76">
        <f>Overheads!J10</f>
        <v>0</v>
      </c>
      <c r="K107" s="76">
        <f>Overheads!K10</f>
        <v>0</v>
      </c>
      <c r="L107" s="76">
        <f>Overheads!L10</f>
        <v>0</v>
      </c>
      <c r="M107" s="76">
        <f>Overheads!M10</f>
        <v>0</v>
      </c>
      <c r="N107" s="76">
        <f>Overheads!N10</f>
        <v>0</v>
      </c>
      <c r="O107" s="76">
        <f>Overheads!O10</f>
        <v>0</v>
      </c>
      <c r="P107" s="76">
        <f>Overheads!P10</f>
        <v>0</v>
      </c>
      <c r="Q107" s="76">
        <f>Overheads!Q10</f>
        <v>0</v>
      </c>
      <c r="R107" s="76">
        <f>Overheads!R10</f>
        <v>0</v>
      </c>
      <c r="S107" s="7"/>
    </row>
    <row r="108" spans="1:19" s="43" customFormat="1" ht="12" customHeight="1" x14ac:dyDescent="0.3">
      <c r="A108" s="3"/>
      <c r="B108" s="59"/>
      <c r="C108" s="78" t="str">
        <f>Overheads!C11</f>
        <v>Technology Costs (Hardware and Software)</v>
      </c>
      <c r="D108" s="73"/>
      <c r="E108" s="74"/>
      <c r="F108" s="62" t="str">
        <f>IFERROR(INDEX('Cost Indexation'!$G$8:$G$16,MATCH($C108,'Cost Indexation'!$C$8:$C$16,0)),Lists!$C$13)</f>
        <v>Other</v>
      </c>
      <c r="G108" s="62" t="s">
        <v>12</v>
      </c>
      <c r="H108" s="74"/>
      <c r="I108" s="65">
        <f t="shared" si="63"/>
        <v>0</v>
      </c>
      <c r="J108" s="76">
        <f>Overheads!J11</f>
        <v>0</v>
      </c>
      <c r="K108" s="76">
        <f>Overheads!K11</f>
        <v>0</v>
      </c>
      <c r="L108" s="76">
        <f>Overheads!L11</f>
        <v>0</v>
      </c>
      <c r="M108" s="76">
        <f>Overheads!M11</f>
        <v>0</v>
      </c>
      <c r="N108" s="76">
        <f>Overheads!N11</f>
        <v>0</v>
      </c>
      <c r="O108" s="76">
        <f>Overheads!O11</f>
        <v>0</v>
      </c>
      <c r="P108" s="76">
        <f>Overheads!P11</f>
        <v>0</v>
      </c>
      <c r="Q108" s="76">
        <f>Overheads!Q11</f>
        <v>0</v>
      </c>
      <c r="R108" s="76">
        <f>Overheads!R11</f>
        <v>0</v>
      </c>
      <c r="S108" s="7"/>
    </row>
    <row r="109" spans="1:19" s="43" customFormat="1" ht="12" customHeight="1" x14ac:dyDescent="0.3">
      <c r="A109" s="3"/>
      <c r="B109" s="59"/>
      <c r="C109" s="78" t="str">
        <f>Overheads!C12</f>
        <v>Professional Services</v>
      </c>
      <c r="D109" s="73"/>
      <c r="E109" s="74"/>
      <c r="F109" s="62" t="str">
        <f>IFERROR(INDEX('Cost Indexation'!$G$8:$G$16,MATCH($C109,'Cost Indexation'!$C$8:$C$16,0)),Lists!$C$13)</f>
        <v>Other</v>
      </c>
      <c r="G109" s="62" t="s">
        <v>12</v>
      </c>
      <c r="H109" s="74"/>
      <c r="I109" s="65">
        <f t="shared" si="63"/>
        <v>0</v>
      </c>
      <c r="J109" s="76">
        <f>Overheads!J12</f>
        <v>0</v>
      </c>
      <c r="K109" s="76">
        <f>Overheads!K12</f>
        <v>0</v>
      </c>
      <c r="L109" s="76">
        <f>Overheads!L12</f>
        <v>0</v>
      </c>
      <c r="M109" s="76">
        <f>Overheads!M12</f>
        <v>0</v>
      </c>
      <c r="N109" s="76">
        <f>Overheads!N12</f>
        <v>0</v>
      </c>
      <c r="O109" s="76">
        <f>Overheads!O12</f>
        <v>0</v>
      </c>
      <c r="P109" s="76">
        <f>Overheads!P12</f>
        <v>0</v>
      </c>
      <c r="Q109" s="76">
        <f>Overheads!Q12</f>
        <v>0</v>
      </c>
      <c r="R109" s="76">
        <f>Overheads!R12</f>
        <v>0</v>
      </c>
      <c r="S109" s="7"/>
    </row>
    <row r="110" spans="1:19" s="43" customFormat="1" ht="12" customHeight="1" x14ac:dyDescent="0.3">
      <c r="A110" s="3"/>
      <c r="B110" s="59"/>
      <c r="C110" s="78" t="str">
        <f>Overheads!C13</f>
        <v>Other Equipment and Consumables</v>
      </c>
      <c r="D110" s="73"/>
      <c r="E110" s="74"/>
      <c r="F110" s="62" t="str">
        <f>IFERROR(INDEX('Cost Indexation'!$G$8:$G$16,MATCH($C110,'Cost Indexation'!$C$8:$C$16,0)),Lists!$C$13)</f>
        <v>Other</v>
      </c>
      <c r="G110" s="62" t="s">
        <v>12</v>
      </c>
      <c r="H110" s="74"/>
      <c r="I110" s="65">
        <f t="shared" si="63"/>
        <v>0</v>
      </c>
      <c r="J110" s="76">
        <f>Overheads!J13</f>
        <v>0</v>
      </c>
      <c r="K110" s="76">
        <f>Overheads!K13</f>
        <v>0</v>
      </c>
      <c r="L110" s="76">
        <f>Overheads!L13</f>
        <v>0</v>
      </c>
      <c r="M110" s="76">
        <f>Overheads!M13</f>
        <v>0</v>
      </c>
      <c r="N110" s="76">
        <f>Overheads!N13</f>
        <v>0</v>
      </c>
      <c r="O110" s="76">
        <f>Overheads!O13</f>
        <v>0</v>
      </c>
      <c r="P110" s="76">
        <f>Overheads!P13</f>
        <v>0</v>
      </c>
      <c r="Q110" s="76">
        <f>Overheads!Q13</f>
        <v>0</v>
      </c>
      <c r="R110" s="76">
        <f>Overheads!R13</f>
        <v>0</v>
      </c>
      <c r="S110" s="7"/>
    </row>
    <row r="111" spans="1:19" s="43" customFormat="1" ht="12" customHeight="1" x14ac:dyDescent="0.3">
      <c r="A111" s="3"/>
      <c r="B111" s="59"/>
      <c r="C111" s="78" t="str">
        <f>Overheads!C14</f>
        <v>Other Vehicle Maintenance and Operating Costs</v>
      </c>
      <c r="D111" s="73"/>
      <c r="E111" s="74"/>
      <c r="F111" s="62" t="str">
        <f>IFERROR(INDEX('Cost Indexation'!$G$8:$G$16,MATCH($C111,'Cost Indexation'!$C$8:$C$16,0)),Lists!$C$13)</f>
        <v>Other</v>
      </c>
      <c r="G111" s="62" t="s">
        <v>12</v>
      </c>
      <c r="H111" s="74"/>
      <c r="I111" s="65">
        <f t="shared" si="63"/>
        <v>0</v>
      </c>
      <c r="J111" s="76">
        <f>Overheads!J14</f>
        <v>0</v>
      </c>
      <c r="K111" s="76">
        <f>Overheads!K14</f>
        <v>0</v>
      </c>
      <c r="L111" s="76">
        <f>Overheads!L14</f>
        <v>0</v>
      </c>
      <c r="M111" s="76">
        <f>Overheads!M14</f>
        <v>0</v>
      </c>
      <c r="N111" s="76">
        <f>Overheads!N14</f>
        <v>0</v>
      </c>
      <c r="O111" s="76">
        <f>Overheads!O14</f>
        <v>0</v>
      </c>
      <c r="P111" s="76">
        <f>Overheads!P14</f>
        <v>0</v>
      </c>
      <c r="Q111" s="76">
        <f>Overheads!Q14</f>
        <v>0</v>
      </c>
      <c r="R111" s="76">
        <f>Overheads!R14</f>
        <v>0</v>
      </c>
      <c r="S111" s="7"/>
    </row>
    <row r="112" spans="1:19" s="43" customFormat="1" ht="12" customHeight="1" x14ac:dyDescent="0.3">
      <c r="A112" s="3"/>
      <c r="B112" s="59"/>
      <c r="C112" s="78" t="str">
        <f>Overheads!C15</f>
        <v>Staff Training and Recruitment</v>
      </c>
      <c r="D112" s="73"/>
      <c r="E112" s="74"/>
      <c r="F112" s="62" t="str">
        <f>IFERROR(INDEX('Cost Indexation'!$G$8:$G$16,MATCH($C112,'Cost Indexation'!$C$8:$C$16,0)),Lists!$C$13)</f>
        <v>Other</v>
      </c>
      <c r="G112" s="62" t="s">
        <v>12</v>
      </c>
      <c r="H112" s="74"/>
      <c r="I112" s="65">
        <f t="shared" si="63"/>
        <v>0</v>
      </c>
      <c r="J112" s="76">
        <f>Overheads!J15</f>
        <v>0</v>
      </c>
      <c r="K112" s="76">
        <f>Overheads!K15</f>
        <v>0</v>
      </c>
      <c r="L112" s="76">
        <f>Overheads!L15</f>
        <v>0</v>
      </c>
      <c r="M112" s="76">
        <f>Overheads!M15</f>
        <v>0</v>
      </c>
      <c r="N112" s="76">
        <f>Overheads!N15</f>
        <v>0</v>
      </c>
      <c r="O112" s="76">
        <f>Overheads!O15</f>
        <v>0</v>
      </c>
      <c r="P112" s="76">
        <f>Overheads!P15</f>
        <v>0</v>
      </c>
      <c r="Q112" s="76">
        <f>Overheads!Q15</f>
        <v>0</v>
      </c>
      <c r="R112" s="76">
        <f>Overheads!R15</f>
        <v>0</v>
      </c>
      <c r="S112" s="7"/>
    </row>
    <row r="113" spans="1:19" s="43" customFormat="1" ht="12" customHeight="1" x14ac:dyDescent="0.3">
      <c r="A113" s="3"/>
      <c r="B113" s="59"/>
      <c r="C113" s="78" t="str">
        <f>Overheads!C16</f>
        <v>Other Staff Related Costs</v>
      </c>
      <c r="D113" s="73"/>
      <c r="E113" s="74"/>
      <c r="F113" s="62" t="str">
        <f>IFERROR(INDEX('Cost Indexation'!$G$8:$G$16,MATCH($C113,'Cost Indexation'!$C$8:$C$16,0)),Lists!$C$13)</f>
        <v>Other</v>
      </c>
      <c r="G113" s="62" t="s">
        <v>12</v>
      </c>
      <c r="H113" s="74"/>
      <c r="I113" s="65">
        <f t="shared" si="63"/>
        <v>0</v>
      </c>
      <c r="J113" s="76">
        <f>Overheads!J16</f>
        <v>0</v>
      </c>
      <c r="K113" s="76">
        <f>Overheads!K16</f>
        <v>0</v>
      </c>
      <c r="L113" s="76">
        <f>Overheads!L16</f>
        <v>0</v>
      </c>
      <c r="M113" s="76">
        <f>Overheads!M16</f>
        <v>0</v>
      </c>
      <c r="N113" s="76">
        <f>Overheads!N16</f>
        <v>0</v>
      </c>
      <c r="O113" s="76">
        <f>Overheads!O16</f>
        <v>0</v>
      </c>
      <c r="P113" s="76">
        <f>Overheads!P16</f>
        <v>0</v>
      </c>
      <c r="Q113" s="76">
        <f>Overheads!Q16</f>
        <v>0</v>
      </c>
      <c r="R113" s="76">
        <f>Overheads!R16</f>
        <v>0</v>
      </c>
      <c r="S113" s="7"/>
    </row>
    <row r="114" spans="1:19" s="43" customFormat="1" ht="12" customHeight="1" x14ac:dyDescent="0.3">
      <c r="A114" s="3"/>
      <c r="B114" s="59"/>
      <c r="C114" s="78" t="str">
        <f>Overheads!C17</f>
        <v>Other Insurance</v>
      </c>
      <c r="D114" s="73"/>
      <c r="E114" s="74"/>
      <c r="F114" s="62" t="str">
        <f>IFERROR(INDEX('Cost Indexation'!$G$8:$G$16,MATCH($C114,'Cost Indexation'!$C$8:$C$16,0)),Lists!$C$13)</f>
        <v>Other</v>
      </c>
      <c r="G114" s="62" t="s">
        <v>12</v>
      </c>
      <c r="H114" s="74"/>
      <c r="I114" s="65">
        <f t="shared" si="63"/>
        <v>0</v>
      </c>
      <c r="J114" s="76">
        <f>Overheads!J17</f>
        <v>0</v>
      </c>
      <c r="K114" s="76">
        <f>Overheads!K17</f>
        <v>0</v>
      </c>
      <c r="L114" s="76">
        <f>Overheads!L17</f>
        <v>0</v>
      </c>
      <c r="M114" s="76">
        <f>Overheads!M17</f>
        <v>0</v>
      </c>
      <c r="N114" s="76">
        <f>Overheads!N17</f>
        <v>0</v>
      </c>
      <c r="O114" s="76">
        <f>Overheads!O17</f>
        <v>0</v>
      </c>
      <c r="P114" s="76">
        <f>Overheads!P17</f>
        <v>0</v>
      </c>
      <c r="Q114" s="76">
        <f>Overheads!Q17</f>
        <v>0</v>
      </c>
      <c r="R114" s="76">
        <f>Overheads!R17</f>
        <v>0</v>
      </c>
      <c r="S114" s="7"/>
    </row>
    <row r="115" spans="1:19" s="43" customFormat="1" ht="12" customHeight="1" x14ac:dyDescent="0.3">
      <c r="A115" s="3"/>
      <c r="B115" s="59"/>
      <c r="C115" s="78" t="str">
        <f>Overheads!C18</f>
        <v>[Spare Insurance]</v>
      </c>
      <c r="D115" s="73"/>
      <c r="E115" s="74"/>
      <c r="F115" s="62" t="str">
        <f>IFERROR(INDEX('Cost Indexation'!$G$8:$G$16,MATCH($C115,'Cost Indexation'!$C$8:$C$16,0)),Lists!$C$13)</f>
        <v>Other</v>
      </c>
      <c r="G115" s="62" t="s">
        <v>12</v>
      </c>
      <c r="H115" s="74"/>
      <c r="I115" s="65">
        <f t="shared" si="63"/>
        <v>0</v>
      </c>
      <c r="J115" s="76">
        <f>Overheads!J18</f>
        <v>0</v>
      </c>
      <c r="K115" s="76">
        <f>Overheads!K18</f>
        <v>0</v>
      </c>
      <c r="L115" s="76">
        <f>Overheads!L18</f>
        <v>0</v>
      </c>
      <c r="M115" s="76">
        <f>Overheads!M18</f>
        <v>0</v>
      </c>
      <c r="N115" s="76">
        <f>Overheads!N18</f>
        <v>0</v>
      </c>
      <c r="O115" s="76">
        <f>Overheads!O18</f>
        <v>0</v>
      </c>
      <c r="P115" s="76">
        <f>Overheads!P18</f>
        <v>0</v>
      </c>
      <c r="Q115" s="76">
        <f>Overheads!Q18</f>
        <v>0</v>
      </c>
      <c r="R115" s="76">
        <f>Overheads!R18</f>
        <v>0</v>
      </c>
      <c r="S115" s="7"/>
    </row>
    <row r="116" spans="1:19" s="43" customFormat="1" ht="12" customHeight="1" x14ac:dyDescent="0.3">
      <c r="A116" s="3"/>
      <c r="B116" s="59"/>
      <c r="C116" s="78" t="str">
        <f>Overheads!C19</f>
        <v>[Spare Insurance]</v>
      </c>
      <c r="D116" s="73"/>
      <c r="E116" s="74"/>
      <c r="F116" s="62" t="str">
        <f>IFERROR(INDEX('Cost Indexation'!$G$8:$G$16,MATCH($C116,'Cost Indexation'!$C$8:$C$16,0)),Lists!$C$13)</f>
        <v>Other</v>
      </c>
      <c r="G116" s="62" t="s">
        <v>12</v>
      </c>
      <c r="H116" s="74"/>
      <c r="I116" s="65">
        <f t="shared" si="63"/>
        <v>0</v>
      </c>
      <c r="J116" s="76">
        <f>Overheads!J19</f>
        <v>0</v>
      </c>
      <c r="K116" s="76">
        <f>Overheads!K19</f>
        <v>0</v>
      </c>
      <c r="L116" s="76">
        <f>Overheads!L19</f>
        <v>0</v>
      </c>
      <c r="M116" s="76">
        <f>Overheads!M19</f>
        <v>0</v>
      </c>
      <c r="N116" s="76">
        <f>Overheads!N19</f>
        <v>0</v>
      </c>
      <c r="O116" s="76">
        <f>Overheads!O19</f>
        <v>0</v>
      </c>
      <c r="P116" s="76">
        <f>Overheads!P19</f>
        <v>0</v>
      </c>
      <c r="Q116" s="76">
        <f>Overheads!Q19</f>
        <v>0</v>
      </c>
      <c r="R116" s="76">
        <f>Overheads!R19</f>
        <v>0</v>
      </c>
      <c r="S116" s="7"/>
    </row>
    <row r="117" spans="1:19" s="43" customFormat="1" ht="12" customHeight="1" x14ac:dyDescent="0.3">
      <c r="A117" s="3"/>
      <c r="B117" s="59"/>
      <c r="C117" s="78" t="str">
        <f>Overheads!C20</f>
        <v>[Spare Insurance]</v>
      </c>
      <c r="D117" s="73"/>
      <c r="E117" s="74"/>
      <c r="F117" s="62" t="str">
        <f>IFERROR(INDEX('Cost Indexation'!$G$8:$G$16,MATCH($C117,'Cost Indexation'!$C$8:$C$16,0)),Lists!$C$13)</f>
        <v>Other</v>
      </c>
      <c r="G117" s="62" t="s">
        <v>12</v>
      </c>
      <c r="H117" s="74"/>
      <c r="I117" s="65">
        <f t="shared" si="63"/>
        <v>0</v>
      </c>
      <c r="J117" s="76">
        <f>Overheads!J20</f>
        <v>0</v>
      </c>
      <c r="K117" s="76">
        <f>Overheads!K20</f>
        <v>0</v>
      </c>
      <c r="L117" s="76">
        <f>Overheads!L20</f>
        <v>0</v>
      </c>
      <c r="M117" s="76">
        <f>Overheads!M20</f>
        <v>0</v>
      </c>
      <c r="N117" s="76">
        <f>Overheads!N20</f>
        <v>0</v>
      </c>
      <c r="O117" s="76">
        <f>Overheads!O20</f>
        <v>0</v>
      </c>
      <c r="P117" s="76">
        <f>Overheads!P20</f>
        <v>0</v>
      </c>
      <c r="Q117" s="76">
        <f>Overheads!Q20</f>
        <v>0</v>
      </c>
      <c r="R117" s="76">
        <f>Overheads!R20</f>
        <v>0</v>
      </c>
      <c r="S117" s="7"/>
    </row>
    <row r="118" spans="1:19" s="43" customFormat="1" ht="12" customHeight="1" x14ac:dyDescent="0.3">
      <c r="A118" s="3"/>
      <c r="B118" s="59"/>
      <c r="C118" s="78" t="str">
        <f>Overheads!C21</f>
        <v>Rates, Lease and Rentals - Head Office</v>
      </c>
      <c r="D118" s="73"/>
      <c r="E118" s="74"/>
      <c r="F118" s="62" t="str">
        <f>IFERROR(INDEX('Cost Indexation'!$G$8:$G$16,MATCH($C118,'Cost Indexation'!$C$8:$C$16,0)),Lists!$C$13)</f>
        <v>Other</v>
      </c>
      <c r="G118" s="62" t="s">
        <v>12</v>
      </c>
      <c r="H118" s="74"/>
      <c r="I118" s="65">
        <f t="shared" si="63"/>
        <v>0</v>
      </c>
      <c r="J118" s="76">
        <f>Overheads!J21</f>
        <v>0</v>
      </c>
      <c r="K118" s="76">
        <f>Overheads!K21</f>
        <v>0</v>
      </c>
      <c r="L118" s="76">
        <f>Overheads!L21</f>
        <v>0</v>
      </c>
      <c r="M118" s="76">
        <f>Overheads!M21</f>
        <v>0</v>
      </c>
      <c r="N118" s="76">
        <f>Overheads!N21</f>
        <v>0</v>
      </c>
      <c r="O118" s="76">
        <f>Overheads!O21</f>
        <v>0</v>
      </c>
      <c r="P118" s="76">
        <f>Overheads!P21</f>
        <v>0</v>
      </c>
      <c r="Q118" s="76">
        <f>Overheads!Q21</f>
        <v>0</v>
      </c>
      <c r="R118" s="76">
        <f>Overheads!R21</f>
        <v>0</v>
      </c>
      <c r="S118" s="7"/>
    </row>
    <row r="119" spans="1:19" s="43" customFormat="1" ht="12" customHeight="1" x14ac:dyDescent="0.3">
      <c r="A119" s="3"/>
      <c r="B119" s="59"/>
      <c r="C119" s="78" t="str">
        <f>Overheads!C22</f>
        <v>Other Overheads</v>
      </c>
      <c r="D119" s="73"/>
      <c r="E119" s="74"/>
      <c r="F119" s="62" t="str">
        <f>IFERROR(INDEX('Cost Indexation'!$G$8:$G$16,MATCH($C119,'Cost Indexation'!$C$8:$C$16,0)),Lists!$C$13)</f>
        <v>Other</v>
      </c>
      <c r="G119" s="62" t="s">
        <v>12</v>
      </c>
      <c r="H119" s="74"/>
      <c r="I119" s="65">
        <f t="shared" si="63"/>
        <v>0</v>
      </c>
      <c r="J119" s="76">
        <f>Overheads!J22</f>
        <v>0</v>
      </c>
      <c r="K119" s="76">
        <f>Overheads!K22</f>
        <v>0</v>
      </c>
      <c r="L119" s="76">
        <f>Overheads!L22</f>
        <v>0</v>
      </c>
      <c r="M119" s="76">
        <f>Overheads!M22</f>
        <v>0</v>
      </c>
      <c r="N119" s="76">
        <f>Overheads!N22</f>
        <v>0</v>
      </c>
      <c r="O119" s="76">
        <f>Overheads!O22</f>
        <v>0</v>
      </c>
      <c r="P119" s="76">
        <f>Overheads!P22</f>
        <v>0</v>
      </c>
      <c r="Q119" s="76">
        <f>Overheads!Q22</f>
        <v>0</v>
      </c>
      <c r="R119" s="76">
        <f>Overheads!R22</f>
        <v>0</v>
      </c>
      <c r="S119" s="7"/>
    </row>
    <row r="120" spans="1:19" s="43" customFormat="1" ht="12" customHeight="1" x14ac:dyDescent="0.3">
      <c r="A120" s="3"/>
      <c r="B120" s="59"/>
      <c r="C120" s="78" t="str">
        <f>Overheads!C23</f>
        <v>[Spare Overheads]</v>
      </c>
      <c r="D120" s="73"/>
      <c r="E120" s="74"/>
      <c r="F120" s="62" t="str">
        <f>IFERROR(INDEX('Cost Indexation'!$G$8:$G$16,MATCH($C120,'Cost Indexation'!$C$8:$C$16,0)),Lists!$C$13)</f>
        <v>Other</v>
      </c>
      <c r="G120" s="62" t="s">
        <v>12</v>
      </c>
      <c r="H120" s="74"/>
      <c r="I120" s="65">
        <f t="shared" si="63"/>
        <v>0</v>
      </c>
      <c r="J120" s="76">
        <f>Overheads!J23</f>
        <v>0</v>
      </c>
      <c r="K120" s="76">
        <f>Overheads!K23</f>
        <v>0</v>
      </c>
      <c r="L120" s="76">
        <f>Overheads!L23</f>
        <v>0</v>
      </c>
      <c r="M120" s="76">
        <f>Overheads!M23</f>
        <v>0</v>
      </c>
      <c r="N120" s="76">
        <f>Overheads!N23</f>
        <v>0</v>
      </c>
      <c r="O120" s="76">
        <f>Overheads!O23</f>
        <v>0</v>
      </c>
      <c r="P120" s="76">
        <f>Overheads!P23</f>
        <v>0</v>
      </c>
      <c r="Q120" s="76">
        <f>Overheads!Q23</f>
        <v>0</v>
      </c>
      <c r="R120" s="76">
        <f>Overheads!R23</f>
        <v>0</v>
      </c>
      <c r="S120" s="7"/>
    </row>
    <row r="121" spans="1:19" s="43" customFormat="1" ht="12" customHeight="1" x14ac:dyDescent="0.3">
      <c r="A121" s="3"/>
      <c r="B121" s="59"/>
      <c r="C121" s="78" t="str">
        <f>Overheads!C24</f>
        <v>[Spare Overheads]</v>
      </c>
      <c r="D121" s="73"/>
      <c r="E121" s="74"/>
      <c r="F121" s="62" t="str">
        <f>IFERROR(INDEX('Cost Indexation'!$G$8:$G$16,MATCH($C121,'Cost Indexation'!$C$8:$C$16,0)),Lists!$C$13)</f>
        <v>Other</v>
      </c>
      <c r="G121" s="62" t="s">
        <v>12</v>
      </c>
      <c r="H121" s="74"/>
      <c r="I121" s="65">
        <f t="shared" ref="I121:I126" si="64">SUM(J121:R121)</f>
        <v>0</v>
      </c>
      <c r="J121" s="76">
        <f>Overheads!J24</f>
        <v>0</v>
      </c>
      <c r="K121" s="76">
        <f>Overheads!K24</f>
        <v>0</v>
      </c>
      <c r="L121" s="76">
        <f>Overheads!L24</f>
        <v>0</v>
      </c>
      <c r="M121" s="76">
        <f>Overheads!M24</f>
        <v>0</v>
      </c>
      <c r="N121" s="76">
        <f>Overheads!N24</f>
        <v>0</v>
      </c>
      <c r="O121" s="76">
        <f>Overheads!O24</f>
        <v>0</v>
      </c>
      <c r="P121" s="76">
        <f>Overheads!P24</f>
        <v>0</v>
      </c>
      <c r="Q121" s="76">
        <f>Overheads!Q24</f>
        <v>0</v>
      </c>
      <c r="R121" s="76">
        <f>Overheads!R24</f>
        <v>0</v>
      </c>
      <c r="S121" s="7"/>
    </row>
    <row r="122" spans="1:19" s="43" customFormat="1" ht="12" customHeight="1" x14ac:dyDescent="0.3">
      <c r="A122" s="3"/>
      <c r="B122" s="59"/>
      <c r="C122" s="78" t="str">
        <f>Overheads!C25</f>
        <v>[Spare Overheads]</v>
      </c>
      <c r="D122" s="73"/>
      <c r="E122" s="74"/>
      <c r="F122" s="62" t="str">
        <f>IFERROR(INDEX('Cost Indexation'!$G$8:$G$16,MATCH($C122,'Cost Indexation'!$C$8:$C$16,0)),Lists!$C$13)</f>
        <v>Other</v>
      </c>
      <c r="G122" s="62" t="s">
        <v>12</v>
      </c>
      <c r="H122" s="74"/>
      <c r="I122" s="65">
        <f t="shared" si="64"/>
        <v>0</v>
      </c>
      <c r="J122" s="76">
        <f>Overheads!J25</f>
        <v>0</v>
      </c>
      <c r="K122" s="76">
        <f>Overheads!K25</f>
        <v>0</v>
      </c>
      <c r="L122" s="76">
        <f>Overheads!L25</f>
        <v>0</v>
      </c>
      <c r="M122" s="76">
        <f>Overheads!M25</f>
        <v>0</v>
      </c>
      <c r="N122" s="76">
        <f>Overheads!N25</f>
        <v>0</v>
      </c>
      <c r="O122" s="76">
        <f>Overheads!O25</f>
        <v>0</v>
      </c>
      <c r="P122" s="76">
        <f>Overheads!P25</f>
        <v>0</v>
      </c>
      <c r="Q122" s="76">
        <f>Overheads!Q25</f>
        <v>0</v>
      </c>
      <c r="R122" s="76">
        <f>Overheads!R25</f>
        <v>0</v>
      </c>
      <c r="S122" s="7"/>
    </row>
    <row r="123" spans="1:19" s="43" customFormat="1" ht="12" customHeight="1" x14ac:dyDescent="0.3">
      <c r="A123" s="3"/>
      <c r="B123" s="59"/>
      <c r="C123" s="78" t="str">
        <f>Overheads!C26</f>
        <v>[Spare Overheads]</v>
      </c>
      <c r="D123" s="73"/>
      <c r="E123" s="74"/>
      <c r="F123" s="62" t="str">
        <f>IFERROR(INDEX('Cost Indexation'!$G$8:$G$16,MATCH($C123,'Cost Indexation'!$C$8:$C$16,0)),Lists!$C$13)</f>
        <v>Other</v>
      </c>
      <c r="G123" s="62" t="s">
        <v>12</v>
      </c>
      <c r="H123" s="74"/>
      <c r="I123" s="65">
        <f t="shared" si="64"/>
        <v>0</v>
      </c>
      <c r="J123" s="76">
        <f>Overheads!J26</f>
        <v>0</v>
      </c>
      <c r="K123" s="76">
        <f>Overheads!K26</f>
        <v>0</v>
      </c>
      <c r="L123" s="76">
        <f>Overheads!L26</f>
        <v>0</v>
      </c>
      <c r="M123" s="76">
        <f>Overheads!M26</f>
        <v>0</v>
      </c>
      <c r="N123" s="76">
        <f>Overheads!N26</f>
        <v>0</v>
      </c>
      <c r="O123" s="76">
        <f>Overheads!O26</f>
        <v>0</v>
      </c>
      <c r="P123" s="76">
        <f>Overheads!P26</f>
        <v>0</v>
      </c>
      <c r="Q123" s="76">
        <f>Overheads!Q26</f>
        <v>0</v>
      </c>
      <c r="R123" s="76">
        <f>Overheads!R26</f>
        <v>0</v>
      </c>
      <c r="S123" s="7"/>
    </row>
    <row r="124" spans="1:19" s="43" customFormat="1" ht="12" customHeight="1" x14ac:dyDescent="0.3">
      <c r="A124" s="3"/>
      <c r="B124" s="59"/>
      <c r="C124" s="78" t="str">
        <f>Overheads!C27</f>
        <v>[Spare Overheads]</v>
      </c>
      <c r="D124" s="73"/>
      <c r="E124" s="74"/>
      <c r="F124" s="62" t="str">
        <f>IFERROR(INDEX('Cost Indexation'!$G$8:$G$16,MATCH($C124,'Cost Indexation'!$C$8:$C$16,0)),Lists!$C$13)</f>
        <v>Other</v>
      </c>
      <c r="G124" s="62" t="s">
        <v>12</v>
      </c>
      <c r="H124" s="74"/>
      <c r="I124" s="65">
        <f t="shared" si="64"/>
        <v>0</v>
      </c>
      <c r="J124" s="76">
        <f>Overheads!J27</f>
        <v>0</v>
      </c>
      <c r="K124" s="76">
        <f>Overheads!K27</f>
        <v>0</v>
      </c>
      <c r="L124" s="76">
        <f>Overheads!L27</f>
        <v>0</v>
      </c>
      <c r="M124" s="76">
        <f>Overheads!M27</f>
        <v>0</v>
      </c>
      <c r="N124" s="76">
        <f>Overheads!N27</f>
        <v>0</v>
      </c>
      <c r="O124" s="76">
        <f>Overheads!O27</f>
        <v>0</v>
      </c>
      <c r="P124" s="76">
        <f>Overheads!P27</f>
        <v>0</v>
      </c>
      <c r="Q124" s="76">
        <f>Overheads!Q27</f>
        <v>0</v>
      </c>
      <c r="R124" s="76">
        <f>Overheads!R27</f>
        <v>0</v>
      </c>
      <c r="S124" s="7"/>
    </row>
    <row r="125" spans="1:19" s="43" customFormat="1" ht="12" customHeight="1" x14ac:dyDescent="0.3">
      <c r="A125" s="3"/>
      <c r="B125" s="59"/>
      <c r="C125" s="78" t="str">
        <f>Overheads!C28</f>
        <v>[Spare Overheads]</v>
      </c>
      <c r="D125" s="73"/>
      <c r="E125" s="74"/>
      <c r="F125" s="62" t="str">
        <f>IFERROR(INDEX('Cost Indexation'!$G$8:$G$16,MATCH($C125,'Cost Indexation'!$C$8:$C$16,0)),Lists!$C$13)</f>
        <v>Other</v>
      </c>
      <c r="G125" s="62" t="s">
        <v>12</v>
      </c>
      <c r="H125" s="74"/>
      <c r="I125" s="65">
        <f t="shared" si="64"/>
        <v>0</v>
      </c>
      <c r="J125" s="76">
        <f>Overheads!J28</f>
        <v>0</v>
      </c>
      <c r="K125" s="76">
        <f>Overheads!K28</f>
        <v>0</v>
      </c>
      <c r="L125" s="76">
        <f>Overheads!L28</f>
        <v>0</v>
      </c>
      <c r="M125" s="76">
        <f>Overheads!M28</f>
        <v>0</v>
      </c>
      <c r="N125" s="76">
        <f>Overheads!N28</f>
        <v>0</v>
      </c>
      <c r="O125" s="76">
        <f>Overheads!O28</f>
        <v>0</v>
      </c>
      <c r="P125" s="76">
        <f>Overheads!P28</f>
        <v>0</v>
      </c>
      <c r="Q125" s="76">
        <f>Overheads!Q28</f>
        <v>0</v>
      </c>
      <c r="R125" s="76">
        <f>Overheads!R28</f>
        <v>0</v>
      </c>
      <c r="S125" s="7"/>
    </row>
    <row r="126" spans="1:19" s="43" customFormat="1" ht="12" customHeight="1" x14ac:dyDescent="0.3">
      <c r="A126" s="3"/>
      <c r="B126" s="59"/>
      <c r="C126" s="78" t="str">
        <f>Overheads!C29</f>
        <v>[Spare Overheads]</v>
      </c>
      <c r="D126" s="73"/>
      <c r="E126" s="74"/>
      <c r="F126" s="62" t="str">
        <f>IFERROR(INDEX('Cost Indexation'!$G$8:$G$16,MATCH($C126,'Cost Indexation'!$C$8:$C$16,0)),Lists!$C$13)</f>
        <v>Other</v>
      </c>
      <c r="G126" s="62" t="s">
        <v>12</v>
      </c>
      <c r="H126" s="74"/>
      <c r="I126" s="65">
        <f t="shared" si="64"/>
        <v>0</v>
      </c>
      <c r="J126" s="76">
        <f>Overheads!J29</f>
        <v>0</v>
      </c>
      <c r="K126" s="76">
        <f>Overheads!K29</f>
        <v>0</v>
      </c>
      <c r="L126" s="76">
        <f>Overheads!L29</f>
        <v>0</v>
      </c>
      <c r="M126" s="76">
        <f>Overheads!M29</f>
        <v>0</v>
      </c>
      <c r="N126" s="76">
        <f>Overheads!N29</f>
        <v>0</v>
      </c>
      <c r="O126" s="76">
        <f>Overheads!O29</f>
        <v>0</v>
      </c>
      <c r="P126" s="76">
        <f>Overheads!P29</f>
        <v>0</v>
      </c>
      <c r="Q126" s="76">
        <f>Overheads!Q29</f>
        <v>0</v>
      </c>
      <c r="R126" s="76">
        <f>Overheads!R29</f>
        <v>0</v>
      </c>
      <c r="S126" s="7"/>
    </row>
    <row r="127" spans="1:19" s="43" customFormat="1" ht="12" customHeight="1" x14ac:dyDescent="0.3">
      <c r="A127" s="3"/>
      <c r="B127" s="59"/>
      <c r="C127" s="78" t="str">
        <f>Overheads!B32</f>
        <v>Performance and Other Bonds</v>
      </c>
      <c r="D127" s="73"/>
      <c r="E127" s="74"/>
      <c r="F127" s="62" t="str">
        <f>IFERROR(INDEX('Cost Indexation'!$G$8:$G$16,MATCH($C127,'Cost Indexation'!$C$8:$C$16,0)),Lists!$C$13)</f>
        <v>Other</v>
      </c>
      <c r="G127" s="62" t="s">
        <v>12</v>
      </c>
      <c r="H127" s="74"/>
      <c r="I127" s="65">
        <f>SUM(J127:R127)</f>
        <v>0</v>
      </c>
      <c r="J127" s="76">
        <f>Overheads!J37</f>
        <v>0</v>
      </c>
      <c r="K127" s="76">
        <f>Overheads!K37</f>
        <v>0</v>
      </c>
      <c r="L127" s="76">
        <f>Overheads!L37</f>
        <v>0</v>
      </c>
      <c r="M127" s="76">
        <f>Overheads!M37</f>
        <v>0</v>
      </c>
      <c r="N127" s="76">
        <f>Overheads!N37</f>
        <v>0</v>
      </c>
      <c r="O127" s="76">
        <f>Overheads!O37</f>
        <v>0</v>
      </c>
      <c r="P127" s="76">
        <f>Overheads!P37</f>
        <v>0</v>
      </c>
      <c r="Q127" s="76">
        <f>Overheads!Q37</f>
        <v>0</v>
      </c>
      <c r="R127" s="76">
        <f>Overheads!R37</f>
        <v>0</v>
      </c>
      <c r="S127" s="7"/>
    </row>
    <row r="128" spans="1:19" s="43" customFormat="1" ht="12" customHeight="1" x14ac:dyDescent="0.3">
      <c r="A128" s="3"/>
      <c r="B128" s="59"/>
      <c r="C128" s="78" t="str">
        <f>Overheads!B39</f>
        <v>Transition Costs</v>
      </c>
      <c r="D128" s="73"/>
      <c r="E128" s="74"/>
      <c r="F128" s="62" t="str">
        <f>IFERROR(INDEX('Cost Indexation'!$G$8:$G$16,MATCH($C128,'Cost Indexation'!$C$8:$C$16,0)),Lists!$C$13)</f>
        <v>Other</v>
      </c>
      <c r="G128" s="62" t="s">
        <v>12</v>
      </c>
      <c r="H128" s="74"/>
      <c r="I128" s="65">
        <f>SUM(J128:R128)</f>
        <v>0</v>
      </c>
      <c r="J128" s="76">
        <f>Overheads!J43</f>
        <v>0</v>
      </c>
      <c r="K128" s="76">
        <f>Overheads!K43</f>
        <v>0</v>
      </c>
      <c r="L128" s="76">
        <f>Overheads!L43</f>
        <v>0</v>
      </c>
      <c r="M128" s="76">
        <f>Overheads!M43</f>
        <v>0</v>
      </c>
      <c r="N128" s="76">
        <f>Overheads!N43</f>
        <v>0</v>
      </c>
      <c r="O128" s="76">
        <f>Overheads!O43</f>
        <v>0</v>
      </c>
      <c r="P128" s="76">
        <f>Overheads!P43</f>
        <v>0</v>
      </c>
      <c r="Q128" s="76">
        <f>Overheads!Q43</f>
        <v>0</v>
      </c>
      <c r="R128" s="76">
        <f>Overheads!R43</f>
        <v>0</v>
      </c>
      <c r="S128" s="7"/>
    </row>
    <row r="129" spans="1:19" s="43" customFormat="1" ht="12" customHeight="1" x14ac:dyDescent="0.3">
      <c r="A129" s="3"/>
      <c r="B129" s="59"/>
      <c r="C129" s="78" t="s">
        <v>20</v>
      </c>
      <c r="D129" s="73"/>
      <c r="E129" s="74"/>
      <c r="F129" s="62" t="str">
        <f>IFERROR(INDEX('Cost Indexation'!$G$8:$G$16,MATCH($C129,'Cost Indexation'!$C$8:$C$16,0)),Lists!$C$13)</f>
        <v>Other</v>
      </c>
      <c r="G129" s="62" t="s">
        <v>12</v>
      </c>
      <c r="H129" s="74"/>
      <c r="I129" s="65">
        <f>SUM(J129:R129)</f>
        <v>0</v>
      </c>
      <c r="J129" s="76">
        <f>Overheads!J47</f>
        <v>0</v>
      </c>
      <c r="K129" s="76">
        <f>Overheads!K47</f>
        <v>0</v>
      </c>
      <c r="L129" s="76">
        <f>Overheads!L47</f>
        <v>0</v>
      </c>
      <c r="M129" s="76">
        <f>Overheads!M47</f>
        <v>0</v>
      </c>
      <c r="N129" s="76">
        <f>Overheads!N47</f>
        <v>0</v>
      </c>
      <c r="O129" s="76">
        <f>Overheads!O47</f>
        <v>0</v>
      </c>
      <c r="P129" s="76">
        <f>Overheads!P47</f>
        <v>0</v>
      </c>
      <c r="Q129" s="76">
        <f>Overheads!Q47</f>
        <v>0</v>
      </c>
      <c r="R129" s="76">
        <f>Overheads!R47</f>
        <v>0</v>
      </c>
      <c r="S129" s="7"/>
    </row>
    <row r="130" spans="1:19" s="31" customFormat="1" ht="12" customHeight="1" x14ac:dyDescent="0.25">
      <c r="A130" s="6"/>
      <c r="B130" s="59"/>
      <c r="C130" s="61" t="s">
        <v>437</v>
      </c>
      <c r="D130" s="95"/>
      <c r="E130" s="95"/>
      <c r="F130" s="68"/>
      <c r="G130" s="63" t="s">
        <v>12</v>
      </c>
      <c r="H130" s="68"/>
      <c r="I130" s="65">
        <f>SUM(J130:R130)</f>
        <v>0</v>
      </c>
      <c r="J130" s="65">
        <f>SUM(J107:J129)</f>
        <v>0</v>
      </c>
      <c r="K130" s="65">
        <f t="shared" ref="K130:R130" si="65">SUM(K107:K129)</f>
        <v>0</v>
      </c>
      <c r="L130" s="65">
        <f t="shared" si="65"/>
        <v>0</v>
      </c>
      <c r="M130" s="65">
        <f t="shared" si="65"/>
        <v>0</v>
      </c>
      <c r="N130" s="65">
        <f t="shared" si="65"/>
        <v>0</v>
      </c>
      <c r="O130" s="65">
        <f t="shared" si="65"/>
        <v>0</v>
      </c>
      <c r="P130" s="65">
        <f t="shared" si="65"/>
        <v>0</v>
      </c>
      <c r="Q130" s="65">
        <f t="shared" si="65"/>
        <v>0</v>
      </c>
      <c r="R130" s="65">
        <f t="shared" si="65"/>
        <v>0</v>
      </c>
      <c r="S130" s="6"/>
    </row>
    <row r="131" spans="1:19" s="43" customFormat="1" ht="12" customHeight="1" x14ac:dyDescent="0.3">
      <c r="A131" s="3"/>
      <c r="B131" s="59"/>
      <c r="C131" s="78"/>
      <c r="D131" s="73"/>
      <c r="E131" s="74"/>
      <c r="F131" s="74"/>
      <c r="G131" s="62"/>
      <c r="H131" s="74"/>
      <c r="I131" s="94"/>
      <c r="J131" s="76"/>
      <c r="K131" s="76"/>
      <c r="L131" s="76"/>
      <c r="M131" s="76"/>
      <c r="N131" s="76"/>
      <c r="O131" s="76"/>
      <c r="P131" s="76"/>
      <c r="Q131" s="76"/>
      <c r="R131" s="76"/>
      <c r="S131" s="7"/>
    </row>
    <row r="132" spans="1:19" s="43" customFormat="1" ht="12" customHeight="1" x14ac:dyDescent="0.3">
      <c r="A132" s="3"/>
      <c r="B132" s="22" t="str">
        <f ca="1">'Asset Charges'!A2</f>
        <v>Asset Charges</v>
      </c>
      <c r="C132" s="22"/>
      <c r="D132" s="22"/>
      <c r="E132" s="24"/>
      <c r="F132" s="24"/>
      <c r="G132" s="23"/>
      <c r="H132" s="23"/>
      <c r="I132" s="23"/>
      <c r="J132" s="23"/>
      <c r="K132" s="23"/>
      <c r="L132" s="23"/>
      <c r="M132" s="23"/>
      <c r="N132" s="23"/>
      <c r="O132" s="23"/>
      <c r="P132" s="23"/>
      <c r="Q132" s="23"/>
      <c r="R132" s="23"/>
      <c r="S132" s="7"/>
    </row>
    <row r="133" spans="1:19" s="43" customFormat="1" ht="12" customHeight="1" x14ac:dyDescent="0.3">
      <c r="A133" s="3"/>
      <c r="B133" s="59"/>
      <c r="C133" s="78"/>
      <c r="D133" s="73"/>
      <c r="E133" s="74"/>
      <c r="F133" s="74"/>
      <c r="G133" s="62"/>
      <c r="H133" s="74"/>
      <c r="I133" s="94"/>
      <c r="J133" s="76"/>
      <c r="K133" s="76"/>
      <c r="L133" s="76"/>
      <c r="M133" s="76"/>
      <c r="N133" s="76"/>
      <c r="O133" s="76"/>
      <c r="P133" s="76"/>
      <c r="Q133" s="76"/>
      <c r="R133" s="76"/>
      <c r="S133" s="7"/>
    </row>
    <row r="134" spans="1:19" s="43" customFormat="1" ht="12" customHeight="1" x14ac:dyDescent="0.3">
      <c r="A134" s="3"/>
      <c r="B134" s="59"/>
      <c r="C134" s="78" t="str">
        <f>'Asset Charges'!C20</f>
        <v>Total Financing Costs</v>
      </c>
      <c r="D134" s="73"/>
      <c r="E134" s="74"/>
      <c r="F134" s="62" t="str">
        <f>IFERROR(INDEX('Cost Indexation'!$G$8:$G$16,MATCH($C134,'Cost Indexation'!$C$8:$C$16,0)),Lists!$C$13)</f>
        <v>Other</v>
      </c>
      <c r="G134" s="62" t="s">
        <v>12</v>
      </c>
      <c r="H134" s="74"/>
      <c r="I134" s="65">
        <f>SUM(J134:R134)</f>
        <v>0</v>
      </c>
      <c r="J134" s="76">
        <f>'Asset Charges'!J20</f>
        <v>0</v>
      </c>
      <c r="K134" s="76">
        <f>'Asset Charges'!K20</f>
        <v>0</v>
      </c>
      <c r="L134" s="76">
        <f>'Asset Charges'!L20</f>
        <v>0</v>
      </c>
      <c r="M134" s="76">
        <f>'Asset Charges'!M20</f>
        <v>0</v>
      </c>
      <c r="N134" s="76">
        <f>'Asset Charges'!N20</f>
        <v>0</v>
      </c>
      <c r="O134" s="76">
        <f>'Asset Charges'!O20</f>
        <v>0</v>
      </c>
      <c r="P134" s="76">
        <f>'Asset Charges'!P20</f>
        <v>0</v>
      </c>
      <c r="Q134" s="76">
        <f>'Asset Charges'!Q20</f>
        <v>0</v>
      </c>
      <c r="R134" s="76">
        <f>'Asset Charges'!R20</f>
        <v>0</v>
      </c>
      <c r="S134" s="76"/>
    </row>
    <row r="135" spans="1:19" s="43" customFormat="1" ht="12" customHeight="1" x14ac:dyDescent="0.3">
      <c r="A135" s="3"/>
      <c r="B135" s="59"/>
      <c r="C135" s="78" t="str">
        <f>'Asset Charges'!C33</f>
        <v>Total Depreciation Costs</v>
      </c>
      <c r="D135" s="73"/>
      <c r="E135" s="74"/>
      <c r="F135" s="62" t="str">
        <f>IFERROR(INDEX('Cost Indexation'!$G$8:$G$16,MATCH($C135,'Cost Indexation'!$C$8:$C$16,0)),Lists!$C$13)</f>
        <v>Other</v>
      </c>
      <c r="G135" s="62" t="s">
        <v>12</v>
      </c>
      <c r="H135" s="74"/>
      <c r="I135" s="65">
        <f>SUM(J135:R135)</f>
        <v>0</v>
      </c>
      <c r="J135" s="76">
        <f>'Asset Charges'!J33</f>
        <v>0</v>
      </c>
      <c r="K135" s="76">
        <f>'Asset Charges'!K33</f>
        <v>0</v>
      </c>
      <c r="L135" s="76">
        <f>'Asset Charges'!L33</f>
        <v>0</v>
      </c>
      <c r="M135" s="76">
        <f>'Asset Charges'!M33</f>
        <v>0</v>
      </c>
      <c r="N135" s="76">
        <f>'Asset Charges'!N33</f>
        <v>0</v>
      </c>
      <c r="O135" s="76">
        <f>'Asset Charges'!O33</f>
        <v>0</v>
      </c>
      <c r="P135" s="76">
        <f>'Asset Charges'!P33</f>
        <v>0</v>
      </c>
      <c r="Q135" s="76">
        <f>'Asset Charges'!Q33</f>
        <v>0</v>
      </c>
      <c r="R135" s="76">
        <f>'Asset Charges'!R33</f>
        <v>0</v>
      </c>
      <c r="S135" s="76"/>
    </row>
    <row r="136" spans="1:19" s="43" customFormat="1" ht="12" customHeight="1" x14ac:dyDescent="0.3">
      <c r="A136" s="3"/>
      <c r="B136" s="59"/>
      <c r="C136" s="78" t="str">
        <f>'Asset Charges'!C50</f>
        <v>Total Lease Costs (PTA Provided Assets)</v>
      </c>
      <c r="D136" s="73"/>
      <c r="E136" s="74"/>
      <c r="F136" s="62" t="str">
        <f>IFERROR(INDEX('Cost Indexation'!$G$8:$G$16,MATCH($C136,'Cost Indexation'!$C$8:$C$16,0)),Lists!$C$13)</f>
        <v>Other</v>
      </c>
      <c r="G136" s="62" t="s">
        <v>12</v>
      </c>
      <c r="H136" s="74"/>
      <c r="I136" s="65">
        <f t="shared" ref="I136:I137" si="66">SUM(J136:R136)</f>
        <v>0</v>
      </c>
      <c r="J136" s="76">
        <f>'Asset Charges'!J50</f>
        <v>0</v>
      </c>
      <c r="K136" s="76">
        <f>'Asset Charges'!K50</f>
        <v>0</v>
      </c>
      <c r="L136" s="76">
        <f>'Asset Charges'!L50</f>
        <v>0</v>
      </c>
      <c r="M136" s="76">
        <f>'Asset Charges'!M50</f>
        <v>0</v>
      </c>
      <c r="N136" s="76">
        <f>'Asset Charges'!N50</f>
        <v>0</v>
      </c>
      <c r="O136" s="76">
        <f>'Asset Charges'!O50</f>
        <v>0</v>
      </c>
      <c r="P136" s="76">
        <f>'Asset Charges'!P50</f>
        <v>0</v>
      </c>
      <c r="Q136" s="76">
        <f>'Asset Charges'!Q50</f>
        <v>0</v>
      </c>
      <c r="R136" s="76">
        <f>'Asset Charges'!R50</f>
        <v>0</v>
      </c>
      <c r="S136" s="76"/>
    </row>
    <row r="137" spans="1:19" s="43" customFormat="1" ht="12" customHeight="1" x14ac:dyDescent="0.3">
      <c r="A137" s="3"/>
      <c r="B137" s="59"/>
      <c r="C137" s="78" t="str">
        <f>'Asset Charges'!C67</f>
        <v>Total Lease Costs (Third Party Provided Assets)</v>
      </c>
      <c r="D137" s="73"/>
      <c r="E137" s="74"/>
      <c r="F137" s="62" t="str">
        <f>IFERROR(INDEX('Cost Indexation'!$G$8:$G$16,MATCH($C137,'Cost Indexation'!$C$8:$C$16,0)),Lists!$C$13)</f>
        <v>Other</v>
      </c>
      <c r="G137" s="62" t="s">
        <v>12</v>
      </c>
      <c r="H137" s="74"/>
      <c r="I137" s="65">
        <f t="shared" si="66"/>
        <v>0</v>
      </c>
      <c r="J137" s="76">
        <f>'Asset Charges'!J67</f>
        <v>0</v>
      </c>
      <c r="K137" s="76">
        <f>'Asset Charges'!K67</f>
        <v>0</v>
      </c>
      <c r="L137" s="76">
        <f>'Asset Charges'!L67</f>
        <v>0</v>
      </c>
      <c r="M137" s="76">
        <f>'Asset Charges'!M67</f>
        <v>0</v>
      </c>
      <c r="N137" s="76">
        <f>'Asset Charges'!N67</f>
        <v>0</v>
      </c>
      <c r="O137" s="76">
        <f>'Asset Charges'!O67</f>
        <v>0</v>
      </c>
      <c r="P137" s="76">
        <f>'Asset Charges'!P67</f>
        <v>0</v>
      </c>
      <c r="Q137" s="76">
        <f>'Asset Charges'!Q67</f>
        <v>0</v>
      </c>
      <c r="R137" s="76">
        <f>'Asset Charges'!R67</f>
        <v>0</v>
      </c>
      <c r="S137" s="76"/>
    </row>
    <row r="138" spans="1:19" s="43" customFormat="1" ht="12" customHeight="1" x14ac:dyDescent="0.3">
      <c r="A138" s="3"/>
      <c r="B138" s="59"/>
      <c r="C138" s="61" t="s">
        <v>845</v>
      </c>
      <c r="D138" s="95"/>
      <c r="E138" s="95"/>
      <c r="F138" s="68"/>
      <c r="G138" s="63" t="s">
        <v>12</v>
      </c>
      <c r="H138" s="68"/>
      <c r="I138" s="65">
        <f t="shared" ref="I138" si="67">SUM(J138:R138)</f>
        <v>0</v>
      </c>
      <c r="J138" s="65">
        <f>SUM(J134:J137)</f>
        <v>0</v>
      </c>
      <c r="K138" s="65">
        <f t="shared" ref="K138" si="68">SUM(K134:K137)</f>
        <v>0</v>
      </c>
      <c r="L138" s="65">
        <f t="shared" ref="L138" si="69">SUM(L134:L137)</f>
        <v>0</v>
      </c>
      <c r="M138" s="65">
        <f t="shared" ref="M138" si="70">SUM(M134:M137)</f>
        <v>0</v>
      </c>
      <c r="N138" s="65">
        <f t="shared" ref="N138" si="71">SUM(N134:N137)</f>
        <v>0</v>
      </c>
      <c r="O138" s="65">
        <f t="shared" ref="O138" si="72">SUM(O134:O137)</f>
        <v>0</v>
      </c>
      <c r="P138" s="65">
        <f t="shared" ref="P138" si="73">SUM(P134:P137)</f>
        <v>0</v>
      </c>
      <c r="Q138" s="65">
        <f t="shared" ref="Q138" si="74">SUM(Q134:Q137)</f>
        <v>0</v>
      </c>
      <c r="R138" s="65">
        <f t="shared" ref="R138" si="75">SUM(R134:R137)</f>
        <v>0</v>
      </c>
      <c r="S138" s="76"/>
    </row>
    <row r="139" spans="1:19" s="43" customFormat="1" ht="12" customHeight="1" x14ac:dyDescent="0.3">
      <c r="A139" s="3"/>
      <c r="B139" s="59"/>
      <c r="C139" s="78"/>
      <c r="D139" s="73"/>
      <c r="E139" s="74"/>
      <c r="F139" s="74"/>
      <c r="G139" s="62"/>
      <c r="H139" s="74"/>
      <c r="I139" s="94"/>
      <c r="J139" s="76"/>
      <c r="K139" s="76"/>
      <c r="L139" s="76"/>
      <c r="M139" s="76"/>
      <c r="N139" s="76"/>
      <c r="O139" s="76"/>
      <c r="P139" s="76"/>
      <c r="Q139" s="76"/>
      <c r="R139" s="76"/>
      <c r="S139" s="7"/>
    </row>
    <row r="140" spans="1:19" s="43" customFormat="1" ht="12" customHeight="1" x14ac:dyDescent="0.3">
      <c r="A140" s="3"/>
      <c r="B140" s="22" t="s">
        <v>844</v>
      </c>
      <c r="C140" s="22"/>
      <c r="D140" s="22"/>
      <c r="E140" s="24"/>
      <c r="F140" s="24"/>
      <c r="G140" s="23"/>
      <c r="H140" s="23"/>
      <c r="I140" s="23"/>
      <c r="J140" s="23"/>
      <c r="K140" s="23"/>
      <c r="L140" s="23"/>
      <c r="M140" s="23"/>
      <c r="N140" s="23"/>
      <c r="O140" s="23"/>
      <c r="P140" s="23"/>
      <c r="Q140" s="23"/>
      <c r="R140" s="23"/>
      <c r="S140" s="7"/>
    </row>
    <row r="141" spans="1:19" s="43" customFormat="1" ht="12" customHeight="1" x14ac:dyDescent="0.3">
      <c r="A141" s="3"/>
      <c r="B141" s="6"/>
      <c r="C141" s="31"/>
      <c r="D141" s="26"/>
      <c r="E141" s="27"/>
      <c r="F141" s="27"/>
      <c r="G141" s="28"/>
      <c r="H141" s="27"/>
      <c r="I141" s="27"/>
      <c r="J141" s="29"/>
      <c r="K141" s="29"/>
      <c r="L141" s="29"/>
      <c r="M141" s="29"/>
      <c r="N141" s="29"/>
      <c r="O141" s="29"/>
      <c r="P141" s="29"/>
      <c r="Q141" s="29"/>
      <c r="R141" s="29"/>
      <c r="S141" s="7"/>
    </row>
    <row r="142" spans="1:19" s="43" customFormat="1" ht="12" customHeight="1" thickBot="1" x14ac:dyDescent="0.35">
      <c r="A142" s="3"/>
      <c r="B142" s="97" t="s">
        <v>842</v>
      </c>
      <c r="C142" s="98"/>
      <c r="D142" s="98"/>
      <c r="E142" s="98"/>
      <c r="F142" s="98"/>
      <c r="G142" s="99" t="s">
        <v>12</v>
      </c>
      <c r="H142" s="98"/>
      <c r="I142" s="100">
        <f>SUM(I138,I130,I103,I88,I84,I78)</f>
        <v>0</v>
      </c>
      <c r="J142" s="100">
        <f t="shared" ref="J142:R142" si="76">SUM(J138,J130,J103,J88,J84,J78)</f>
        <v>0</v>
      </c>
      <c r="K142" s="100">
        <f t="shared" si="76"/>
        <v>0</v>
      </c>
      <c r="L142" s="100">
        <f t="shared" si="76"/>
        <v>0</v>
      </c>
      <c r="M142" s="100">
        <f t="shared" si="76"/>
        <v>0</v>
      </c>
      <c r="N142" s="100">
        <f t="shared" si="76"/>
        <v>0</v>
      </c>
      <c r="O142" s="100">
        <f t="shared" si="76"/>
        <v>0</v>
      </c>
      <c r="P142" s="100">
        <f t="shared" si="76"/>
        <v>0</v>
      </c>
      <c r="Q142" s="100">
        <f t="shared" si="76"/>
        <v>0</v>
      </c>
      <c r="R142" s="100">
        <f t="shared" si="76"/>
        <v>0</v>
      </c>
      <c r="S142" s="7"/>
    </row>
    <row r="143" spans="1:19" s="43" customFormat="1" ht="12" customHeight="1" x14ac:dyDescent="0.3">
      <c r="A143" s="3"/>
      <c r="B143" s="106" t="s">
        <v>843</v>
      </c>
      <c r="C143" s="66"/>
      <c r="D143" s="59"/>
      <c r="E143" s="59"/>
      <c r="F143" s="62"/>
      <c r="G143" s="59"/>
      <c r="H143" s="59"/>
      <c r="I143" s="107">
        <f t="shared" ref="I143:R143" si="77">IF(ABS(I142-I71)&lt;2,0,1)</f>
        <v>0</v>
      </c>
      <c r="J143" s="107">
        <f t="shared" si="77"/>
        <v>0</v>
      </c>
      <c r="K143" s="107">
        <f t="shared" si="77"/>
        <v>0</v>
      </c>
      <c r="L143" s="107">
        <f t="shared" si="77"/>
        <v>0</v>
      </c>
      <c r="M143" s="107">
        <f t="shared" si="77"/>
        <v>0</v>
      </c>
      <c r="N143" s="107">
        <f t="shared" si="77"/>
        <v>0</v>
      </c>
      <c r="O143" s="107">
        <f t="shared" si="77"/>
        <v>0</v>
      </c>
      <c r="P143" s="107">
        <f t="shared" si="77"/>
        <v>0</v>
      </c>
      <c r="Q143" s="107">
        <f t="shared" si="77"/>
        <v>0</v>
      </c>
      <c r="R143" s="107">
        <f t="shared" si="77"/>
        <v>0</v>
      </c>
      <c r="S143" s="7"/>
    </row>
    <row r="144" spans="1:19" s="43" customFormat="1" ht="12" customHeight="1" x14ac:dyDescent="0.3">
      <c r="A144" s="3"/>
      <c r="B144" s="59"/>
      <c r="C144" s="78"/>
      <c r="D144" s="73"/>
      <c r="E144" s="74"/>
      <c r="F144" s="74"/>
      <c r="G144" s="62"/>
      <c r="H144" s="74"/>
      <c r="I144" s="94"/>
      <c r="J144" s="76"/>
      <c r="K144" s="76"/>
      <c r="L144" s="76"/>
      <c r="M144" s="76"/>
      <c r="N144" s="76"/>
      <c r="O144" s="76"/>
      <c r="P144" s="76"/>
      <c r="Q144" s="76"/>
      <c r="R144" s="76"/>
      <c r="S144" s="7"/>
    </row>
    <row r="145" spans="1:19" s="46" customFormat="1" ht="12" customHeight="1" x14ac:dyDescent="0.3">
      <c r="A145" s="17"/>
      <c r="B145" s="47" t="s">
        <v>734</v>
      </c>
      <c r="C145" s="82"/>
      <c r="D145" s="82"/>
      <c r="E145" s="82"/>
      <c r="F145" s="82"/>
      <c r="G145" s="82"/>
      <c r="H145" s="82"/>
      <c r="I145" s="82"/>
      <c r="J145" s="82"/>
      <c r="K145" s="82"/>
      <c r="L145" s="82"/>
      <c r="M145" s="82"/>
      <c r="N145" s="82"/>
      <c r="O145" s="82"/>
      <c r="P145" s="82"/>
      <c r="Q145" s="82"/>
      <c r="R145" s="82"/>
      <c r="S145" s="19"/>
    </row>
    <row r="146" spans="1:19" s="43" customFormat="1" ht="12" customHeight="1" x14ac:dyDescent="0.3">
      <c r="A146" s="3"/>
      <c r="B146" s="59"/>
      <c r="C146" s="78"/>
      <c r="D146" s="73"/>
      <c r="E146" s="74"/>
      <c r="F146" s="74"/>
      <c r="G146" s="62"/>
      <c r="H146" s="74"/>
      <c r="I146" s="94"/>
      <c r="J146" s="76"/>
      <c r="K146" s="76"/>
      <c r="L146" s="76"/>
      <c r="M146" s="76"/>
      <c r="N146" s="76"/>
      <c r="O146" s="76"/>
      <c r="P146" s="76"/>
      <c r="Q146" s="76"/>
      <c r="R146" s="76"/>
      <c r="S146" s="7"/>
    </row>
    <row r="147" spans="1:19" s="43" customFormat="1" ht="12" customHeight="1" x14ac:dyDescent="0.3">
      <c r="A147" s="3"/>
      <c r="B147" s="59"/>
      <c r="C147" s="78" t="s">
        <v>439</v>
      </c>
      <c r="D147" s="73"/>
      <c r="E147" s="74"/>
      <c r="F147" s="74"/>
      <c r="G147" s="62" t="s">
        <v>12</v>
      </c>
      <c r="H147" s="74"/>
      <c r="I147" s="65">
        <f t="shared" ref="I147:I152" si="78">SUM(J147:R147)</f>
        <v>0</v>
      </c>
      <c r="J147" s="76">
        <f t="shared" ref="J147:R152" si="79">SUMIFS(J$78:J$137,$F$78:$F$137,$C147)</f>
        <v>0</v>
      </c>
      <c r="K147" s="76">
        <f t="shared" si="79"/>
        <v>0</v>
      </c>
      <c r="L147" s="76">
        <f t="shared" si="79"/>
        <v>0</v>
      </c>
      <c r="M147" s="76">
        <f t="shared" si="79"/>
        <v>0</v>
      </c>
      <c r="N147" s="76">
        <f t="shared" si="79"/>
        <v>0</v>
      </c>
      <c r="O147" s="76">
        <f t="shared" si="79"/>
        <v>0</v>
      </c>
      <c r="P147" s="76">
        <f t="shared" si="79"/>
        <v>0</v>
      </c>
      <c r="Q147" s="76">
        <f t="shared" si="79"/>
        <v>0</v>
      </c>
      <c r="R147" s="76">
        <f t="shared" si="79"/>
        <v>0</v>
      </c>
      <c r="S147" s="7"/>
    </row>
    <row r="148" spans="1:19" s="43" customFormat="1" ht="12" customHeight="1" x14ac:dyDescent="0.3">
      <c r="A148" s="3"/>
      <c r="B148" s="59"/>
      <c r="C148" s="78" t="s">
        <v>16</v>
      </c>
      <c r="D148" s="73"/>
      <c r="E148" s="74"/>
      <c r="F148" s="74"/>
      <c r="G148" s="62" t="s">
        <v>12</v>
      </c>
      <c r="H148" s="74"/>
      <c r="I148" s="65">
        <f t="shared" si="78"/>
        <v>0</v>
      </c>
      <c r="J148" s="76">
        <f t="shared" si="79"/>
        <v>0</v>
      </c>
      <c r="K148" s="76">
        <f t="shared" si="79"/>
        <v>0</v>
      </c>
      <c r="L148" s="76">
        <f t="shared" si="79"/>
        <v>0</v>
      </c>
      <c r="M148" s="76">
        <f t="shared" si="79"/>
        <v>0</v>
      </c>
      <c r="N148" s="76">
        <f t="shared" si="79"/>
        <v>0</v>
      </c>
      <c r="O148" s="76">
        <f t="shared" si="79"/>
        <v>0</v>
      </c>
      <c r="P148" s="76">
        <f t="shared" si="79"/>
        <v>0</v>
      </c>
      <c r="Q148" s="76">
        <f t="shared" si="79"/>
        <v>0</v>
      </c>
      <c r="R148" s="76">
        <f t="shared" si="79"/>
        <v>0</v>
      </c>
      <c r="S148" s="7"/>
    </row>
    <row r="149" spans="1:19" s="43" customFormat="1" ht="12" customHeight="1" x14ac:dyDescent="0.3">
      <c r="A149" s="3"/>
      <c r="B149" s="59"/>
      <c r="C149" s="78" t="s">
        <v>440</v>
      </c>
      <c r="D149" s="73"/>
      <c r="E149" s="74"/>
      <c r="F149" s="74"/>
      <c r="G149" s="62" t="s">
        <v>12</v>
      </c>
      <c r="H149" s="74"/>
      <c r="I149" s="65">
        <f t="shared" si="78"/>
        <v>0</v>
      </c>
      <c r="J149" s="76">
        <f t="shared" si="79"/>
        <v>0</v>
      </c>
      <c r="K149" s="76">
        <f t="shared" si="79"/>
        <v>0</v>
      </c>
      <c r="L149" s="76">
        <f t="shared" si="79"/>
        <v>0</v>
      </c>
      <c r="M149" s="76">
        <f t="shared" si="79"/>
        <v>0</v>
      </c>
      <c r="N149" s="76">
        <f t="shared" si="79"/>
        <v>0</v>
      </c>
      <c r="O149" s="76">
        <f t="shared" si="79"/>
        <v>0</v>
      </c>
      <c r="P149" s="76">
        <f t="shared" si="79"/>
        <v>0</v>
      </c>
      <c r="Q149" s="76">
        <f t="shared" si="79"/>
        <v>0</v>
      </c>
      <c r="R149" s="76">
        <f t="shared" si="79"/>
        <v>0</v>
      </c>
      <c r="S149" s="7"/>
    </row>
    <row r="150" spans="1:19" s="43" customFormat="1" ht="12" customHeight="1" x14ac:dyDescent="0.3">
      <c r="A150" s="3"/>
      <c r="B150" s="59"/>
      <c r="C150" s="78" t="s">
        <v>359</v>
      </c>
      <c r="D150" s="73"/>
      <c r="E150" s="74"/>
      <c r="F150" s="74"/>
      <c r="G150" s="62" t="s">
        <v>12</v>
      </c>
      <c r="H150" s="74"/>
      <c r="I150" s="65">
        <f t="shared" si="78"/>
        <v>0</v>
      </c>
      <c r="J150" s="76">
        <f t="shared" si="79"/>
        <v>0</v>
      </c>
      <c r="K150" s="76">
        <f t="shared" si="79"/>
        <v>0</v>
      </c>
      <c r="L150" s="76">
        <f t="shared" si="79"/>
        <v>0</v>
      </c>
      <c r="M150" s="76">
        <f t="shared" si="79"/>
        <v>0</v>
      </c>
      <c r="N150" s="76">
        <f t="shared" si="79"/>
        <v>0</v>
      </c>
      <c r="O150" s="76">
        <f t="shared" si="79"/>
        <v>0</v>
      </c>
      <c r="P150" s="76">
        <f t="shared" si="79"/>
        <v>0</v>
      </c>
      <c r="Q150" s="76">
        <f t="shared" si="79"/>
        <v>0</v>
      </c>
      <c r="R150" s="76">
        <f t="shared" si="79"/>
        <v>0</v>
      </c>
      <c r="S150" s="7"/>
    </row>
    <row r="151" spans="1:19" s="43" customFormat="1" ht="12" customHeight="1" x14ac:dyDescent="0.3">
      <c r="A151" s="3"/>
      <c r="B151" s="59"/>
      <c r="C151" s="78" t="s">
        <v>441</v>
      </c>
      <c r="D151" s="73"/>
      <c r="E151" s="74"/>
      <c r="F151" s="74"/>
      <c r="G151" s="62" t="s">
        <v>12</v>
      </c>
      <c r="H151" s="74"/>
      <c r="I151" s="65">
        <f t="shared" si="78"/>
        <v>0</v>
      </c>
      <c r="J151" s="76">
        <f t="shared" si="79"/>
        <v>0</v>
      </c>
      <c r="K151" s="76">
        <f t="shared" si="79"/>
        <v>0</v>
      </c>
      <c r="L151" s="76">
        <f t="shared" si="79"/>
        <v>0</v>
      </c>
      <c r="M151" s="76">
        <f t="shared" si="79"/>
        <v>0</v>
      </c>
      <c r="N151" s="76">
        <f t="shared" si="79"/>
        <v>0</v>
      </c>
      <c r="O151" s="76">
        <f t="shared" si="79"/>
        <v>0</v>
      </c>
      <c r="P151" s="76">
        <f t="shared" si="79"/>
        <v>0</v>
      </c>
      <c r="Q151" s="76">
        <f t="shared" si="79"/>
        <v>0</v>
      </c>
      <c r="R151" s="76">
        <f t="shared" si="79"/>
        <v>0</v>
      </c>
      <c r="S151" s="7"/>
    </row>
    <row r="152" spans="1:19" s="43" customFormat="1" ht="12" customHeight="1" x14ac:dyDescent="0.3">
      <c r="A152" s="3"/>
      <c r="B152" s="59"/>
      <c r="C152" s="78" t="s">
        <v>739</v>
      </c>
      <c r="D152" s="73"/>
      <c r="E152" s="74"/>
      <c r="F152" s="74"/>
      <c r="G152" s="62" t="s">
        <v>12</v>
      </c>
      <c r="H152" s="74"/>
      <c r="I152" s="65">
        <f t="shared" si="78"/>
        <v>0</v>
      </c>
      <c r="J152" s="76">
        <f t="shared" si="79"/>
        <v>0</v>
      </c>
      <c r="K152" s="76">
        <f t="shared" si="79"/>
        <v>0</v>
      </c>
      <c r="L152" s="76">
        <f t="shared" si="79"/>
        <v>0</v>
      </c>
      <c r="M152" s="76">
        <f t="shared" si="79"/>
        <v>0</v>
      </c>
      <c r="N152" s="76">
        <f t="shared" si="79"/>
        <v>0</v>
      </c>
      <c r="O152" s="76">
        <f t="shared" si="79"/>
        <v>0</v>
      </c>
      <c r="P152" s="76">
        <f t="shared" si="79"/>
        <v>0</v>
      </c>
      <c r="Q152" s="76">
        <f t="shared" si="79"/>
        <v>0</v>
      </c>
      <c r="R152" s="76">
        <f t="shared" si="79"/>
        <v>0</v>
      </c>
      <c r="S152" s="7"/>
    </row>
    <row r="153" spans="1:19" s="31" customFormat="1" ht="12" customHeight="1" x14ac:dyDescent="0.25">
      <c r="A153" s="6"/>
      <c r="B153" s="59"/>
      <c r="C153" s="61" t="s">
        <v>373</v>
      </c>
      <c r="D153" s="95"/>
      <c r="E153" s="95"/>
      <c r="F153" s="68"/>
      <c r="G153" s="63" t="s">
        <v>12</v>
      </c>
      <c r="H153" s="68"/>
      <c r="I153" s="65">
        <f>SUM(J153:R153)</f>
        <v>0</v>
      </c>
      <c r="J153" s="65">
        <f>SUM(J147:J152)</f>
        <v>0</v>
      </c>
      <c r="K153" s="65">
        <f t="shared" ref="K153:R153" si="80">SUM(K147:K152)</f>
        <v>0</v>
      </c>
      <c r="L153" s="65">
        <f t="shared" si="80"/>
        <v>0</v>
      </c>
      <c r="M153" s="65">
        <f t="shared" si="80"/>
        <v>0</v>
      </c>
      <c r="N153" s="65">
        <f t="shared" si="80"/>
        <v>0</v>
      </c>
      <c r="O153" s="65">
        <f t="shared" si="80"/>
        <v>0</v>
      </c>
      <c r="P153" s="65">
        <f t="shared" si="80"/>
        <v>0</v>
      </c>
      <c r="Q153" s="65">
        <f t="shared" si="80"/>
        <v>0</v>
      </c>
      <c r="R153" s="65">
        <f t="shared" si="80"/>
        <v>0</v>
      </c>
      <c r="S153" s="6"/>
    </row>
    <row r="154" spans="1:19" s="43" customFormat="1" ht="12" customHeight="1" x14ac:dyDescent="0.3">
      <c r="A154" s="3"/>
      <c r="B154" s="59"/>
      <c r="C154" s="78"/>
      <c r="D154" s="73"/>
      <c r="E154" s="74"/>
      <c r="F154" s="74"/>
      <c r="G154" s="75"/>
      <c r="H154" s="74"/>
      <c r="I154" s="74"/>
      <c r="J154" s="76"/>
      <c r="K154" s="76"/>
      <c r="L154" s="76"/>
      <c r="M154" s="76"/>
      <c r="N154" s="76"/>
      <c r="O154" s="76"/>
      <c r="P154" s="76"/>
      <c r="Q154" s="76"/>
      <c r="R154" s="76"/>
      <c r="S154" s="7"/>
    </row>
    <row r="155" spans="1:19" s="46" customFormat="1" ht="12" customHeight="1" x14ac:dyDescent="0.3">
      <c r="A155" s="17"/>
      <c r="B155" s="47" t="s">
        <v>732</v>
      </c>
      <c r="C155" s="82"/>
      <c r="D155" s="82"/>
      <c r="E155" s="82"/>
      <c r="F155" s="82"/>
      <c r="G155" s="82"/>
      <c r="H155" s="82"/>
      <c r="I155" s="82"/>
      <c r="J155" s="82"/>
      <c r="K155" s="82"/>
      <c r="L155" s="82"/>
      <c r="M155" s="82"/>
      <c r="N155" s="82"/>
      <c r="O155" s="82"/>
      <c r="P155" s="82"/>
      <c r="Q155" s="82"/>
      <c r="R155" s="82"/>
      <c r="S155" s="19"/>
    </row>
    <row r="156" spans="1:19" s="43" customFormat="1" ht="12" customHeight="1" x14ac:dyDescent="0.3">
      <c r="A156" s="3"/>
      <c r="B156" s="59"/>
      <c r="C156" s="78"/>
      <c r="D156" s="73"/>
      <c r="E156" s="74"/>
      <c r="F156" s="74"/>
      <c r="G156" s="75"/>
      <c r="H156" s="74"/>
      <c r="I156" s="74"/>
      <c r="J156" s="76"/>
      <c r="K156" s="76"/>
      <c r="L156" s="76"/>
      <c r="M156" s="76"/>
      <c r="N156" s="76"/>
      <c r="O156" s="76"/>
      <c r="P156" s="76"/>
      <c r="Q156" s="76"/>
      <c r="R156" s="76"/>
      <c r="S156" s="7"/>
    </row>
    <row r="157" spans="1:19" s="43" customFormat="1" ht="12" customHeight="1" x14ac:dyDescent="0.3">
      <c r="A157" s="3"/>
      <c r="B157" s="59"/>
      <c r="C157" s="78" t="s">
        <v>439</v>
      </c>
      <c r="D157" s="73"/>
      <c r="E157" s="74"/>
      <c r="F157" s="74"/>
      <c r="G157" s="62" t="s">
        <v>376</v>
      </c>
      <c r="H157" s="74"/>
      <c r="I157" s="163">
        <f>AVERAGE(J157:R157)</f>
        <v>0</v>
      </c>
      <c r="J157" s="162">
        <f>IFERROR(J147/J$153,0)</f>
        <v>0</v>
      </c>
      <c r="K157" s="162">
        <f t="shared" ref="K157:R157" si="81">IFERROR(K147/K$153,0)</f>
        <v>0</v>
      </c>
      <c r="L157" s="162">
        <f t="shared" si="81"/>
        <v>0</v>
      </c>
      <c r="M157" s="162">
        <f t="shared" si="81"/>
        <v>0</v>
      </c>
      <c r="N157" s="162">
        <f t="shared" si="81"/>
        <v>0</v>
      </c>
      <c r="O157" s="162">
        <f t="shared" si="81"/>
        <v>0</v>
      </c>
      <c r="P157" s="162">
        <f t="shared" si="81"/>
        <v>0</v>
      </c>
      <c r="Q157" s="162">
        <f t="shared" si="81"/>
        <v>0</v>
      </c>
      <c r="R157" s="162">
        <f t="shared" si="81"/>
        <v>0</v>
      </c>
      <c r="S157" s="7"/>
    </row>
    <row r="158" spans="1:19" s="43" customFormat="1" ht="12" customHeight="1" x14ac:dyDescent="0.3">
      <c r="A158" s="3"/>
      <c r="B158" s="59"/>
      <c r="C158" s="78" t="s">
        <v>16</v>
      </c>
      <c r="D158" s="73"/>
      <c r="E158" s="74"/>
      <c r="F158" s="74"/>
      <c r="G158" s="62" t="s">
        <v>376</v>
      </c>
      <c r="H158" s="74"/>
      <c r="I158" s="163">
        <f t="shared" ref="I158:I162" si="82">AVERAGE(J158:R158)</f>
        <v>0</v>
      </c>
      <c r="J158" s="162">
        <f t="shared" ref="J158:R158" si="83">IFERROR(J148/J$153,0)</f>
        <v>0</v>
      </c>
      <c r="K158" s="162">
        <f t="shared" si="83"/>
        <v>0</v>
      </c>
      <c r="L158" s="162">
        <f t="shared" si="83"/>
        <v>0</v>
      </c>
      <c r="M158" s="162">
        <f t="shared" si="83"/>
        <v>0</v>
      </c>
      <c r="N158" s="162">
        <f t="shared" si="83"/>
        <v>0</v>
      </c>
      <c r="O158" s="162">
        <f t="shared" si="83"/>
        <v>0</v>
      </c>
      <c r="P158" s="162">
        <f t="shared" si="83"/>
        <v>0</v>
      </c>
      <c r="Q158" s="162">
        <f t="shared" si="83"/>
        <v>0</v>
      </c>
      <c r="R158" s="162">
        <f t="shared" si="83"/>
        <v>0</v>
      </c>
      <c r="S158" s="7"/>
    </row>
    <row r="159" spans="1:19" s="43" customFormat="1" ht="12" customHeight="1" x14ac:dyDescent="0.3">
      <c r="A159" s="3"/>
      <c r="B159" s="59"/>
      <c r="C159" s="78" t="s">
        <v>440</v>
      </c>
      <c r="D159" s="73"/>
      <c r="E159" s="74"/>
      <c r="F159" s="74"/>
      <c r="G159" s="62" t="s">
        <v>376</v>
      </c>
      <c r="H159" s="74"/>
      <c r="I159" s="163">
        <f t="shared" si="82"/>
        <v>0</v>
      </c>
      <c r="J159" s="162">
        <f t="shared" ref="J159:R159" si="84">IFERROR(J149/J$153,0)</f>
        <v>0</v>
      </c>
      <c r="K159" s="162">
        <f t="shared" si="84"/>
        <v>0</v>
      </c>
      <c r="L159" s="162">
        <f t="shared" si="84"/>
        <v>0</v>
      </c>
      <c r="M159" s="162">
        <f t="shared" si="84"/>
        <v>0</v>
      </c>
      <c r="N159" s="162">
        <f t="shared" si="84"/>
        <v>0</v>
      </c>
      <c r="O159" s="162">
        <f t="shared" si="84"/>
        <v>0</v>
      </c>
      <c r="P159" s="162">
        <f t="shared" si="84"/>
        <v>0</v>
      </c>
      <c r="Q159" s="162">
        <f t="shared" si="84"/>
        <v>0</v>
      </c>
      <c r="R159" s="162">
        <f t="shared" si="84"/>
        <v>0</v>
      </c>
      <c r="S159" s="7"/>
    </row>
    <row r="160" spans="1:19" s="43" customFormat="1" ht="12" customHeight="1" x14ac:dyDescent="0.3">
      <c r="A160" s="3"/>
      <c r="B160" s="59"/>
      <c r="C160" s="78" t="s">
        <v>359</v>
      </c>
      <c r="D160" s="73"/>
      <c r="E160" s="74"/>
      <c r="F160" s="74"/>
      <c r="G160" s="62" t="s">
        <v>376</v>
      </c>
      <c r="H160" s="74"/>
      <c r="I160" s="163">
        <f t="shared" si="82"/>
        <v>0</v>
      </c>
      <c r="J160" s="162">
        <f t="shared" ref="J160:R160" si="85">IFERROR(J150/J$153,0)</f>
        <v>0</v>
      </c>
      <c r="K160" s="162">
        <f t="shared" si="85"/>
        <v>0</v>
      </c>
      <c r="L160" s="162">
        <f t="shared" si="85"/>
        <v>0</v>
      </c>
      <c r="M160" s="162">
        <f t="shared" si="85"/>
        <v>0</v>
      </c>
      <c r="N160" s="162">
        <f t="shared" si="85"/>
        <v>0</v>
      </c>
      <c r="O160" s="162">
        <f t="shared" si="85"/>
        <v>0</v>
      </c>
      <c r="P160" s="162">
        <f t="shared" si="85"/>
        <v>0</v>
      </c>
      <c r="Q160" s="162">
        <f t="shared" si="85"/>
        <v>0</v>
      </c>
      <c r="R160" s="162">
        <f t="shared" si="85"/>
        <v>0</v>
      </c>
      <c r="S160" s="7"/>
    </row>
    <row r="161" spans="1:19" s="43" customFormat="1" ht="12" customHeight="1" x14ac:dyDescent="0.3">
      <c r="A161" s="3"/>
      <c r="B161" s="59"/>
      <c r="C161" s="78" t="s">
        <v>441</v>
      </c>
      <c r="D161" s="73"/>
      <c r="E161" s="74"/>
      <c r="F161" s="74"/>
      <c r="G161" s="62" t="s">
        <v>376</v>
      </c>
      <c r="H161" s="74"/>
      <c r="I161" s="163">
        <f t="shared" si="82"/>
        <v>0</v>
      </c>
      <c r="J161" s="162">
        <f t="shared" ref="J161:R161" si="86">IFERROR(J151/J$153,0)</f>
        <v>0</v>
      </c>
      <c r="K161" s="162">
        <f t="shared" si="86"/>
        <v>0</v>
      </c>
      <c r="L161" s="162">
        <f t="shared" si="86"/>
        <v>0</v>
      </c>
      <c r="M161" s="162">
        <f t="shared" si="86"/>
        <v>0</v>
      </c>
      <c r="N161" s="162">
        <f t="shared" si="86"/>
        <v>0</v>
      </c>
      <c r="O161" s="162">
        <f t="shared" si="86"/>
        <v>0</v>
      </c>
      <c r="P161" s="162">
        <f t="shared" si="86"/>
        <v>0</v>
      </c>
      <c r="Q161" s="162">
        <f t="shared" si="86"/>
        <v>0</v>
      </c>
      <c r="R161" s="162">
        <f t="shared" si="86"/>
        <v>0</v>
      </c>
      <c r="S161" s="7"/>
    </row>
    <row r="162" spans="1:19" s="43" customFormat="1" ht="12" customHeight="1" x14ac:dyDescent="0.3">
      <c r="A162" s="3"/>
      <c r="B162" s="59"/>
      <c r="C162" s="78" t="s">
        <v>739</v>
      </c>
      <c r="D162" s="73"/>
      <c r="E162" s="74"/>
      <c r="F162" s="74"/>
      <c r="G162" s="62" t="s">
        <v>376</v>
      </c>
      <c r="H162" s="74"/>
      <c r="I162" s="163">
        <f t="shared" si="82"/>
        <v>0</v>
      </c>
      <c r="J162" s="162">
        <f t="shared" ref="J162:R162" si="87">IFERROR(J152/J$153,0)</f>
        <v>0</v>
      </c>
      <c r="K162" s="162">
        <f t="shared" si="87"/>
        <v>0</v>
      </c>
      <c r="L162" s="162">
        <f t="shared" si="87"/>
        <v>0</v>
      </c>
      <c r="M162" s="162">
        <f t="shared" si="87"/>
        <v>0</v>
      </c>
      <c r="N162" s="162">
        <f t="shared" si="87"/>
        <v>0</v>
      </c>
      <c r="O162" s="162">
        <f t="shared" si="87"/>
        <v>0</v>
      </c>
      <c r="P162" s="162">
        <f t="shared" si="87"/>
        <v>0</v>
      </c>
      <c r="Q162" s="162">
        <f t="shared" si="87"/>
        <v>0</v>
      </c>
      <c r="R162" s="162">
        <f t="shared" si="87"/>
        <v>0</v>
      </c>
      <c r="S162" s="7"/>
    </row>
    <row r="163" spans="1:19" s="43" customFormat="1" ht="12" customHeight="1" x14ac:dyDescent="0.3">
      <c r="A163" s="3"/>
      <c r="B163" s="59"/>
      <c r="C163" s="78"/>
      <c r="D163" s="73"/>
      <c r="E163" s="74"/>
      <c r="F163" s="74"/>
      <c r="G163" s="75"/>
      <c r="H163" s="74"/>
      <c r="I163" s="74"/>
      <c r="J163" s="76"/>
      <c r="K163" s="76"/>
      <c r="L163" s="76"/>
      <c r="M163" s="76"/>
      <c r="N163" s="76"/>
      <c r="O163" s="76"/>
      <c r="P163" s="76"/>
      <c r="Q163" s="76"/>
      <c r="R163" s="76"/>
      <c r="S163" s="7"/>
    </row>
    <row r="164" spans="1:19" s="46" customFormat="1" ht="12" customHeight="1" x14ac:dyDescent="0.3">
      <c r="A164" s="17"/>
      <c r="B164" s="47" t="s">
        <v>1</v>
      </c>
      <c r="C164" s="82"/>
      <c r="D164" s="82"/>
      <c r="E164" s="82"/>
      <c r="F164" s="82"/>
      <c r="G164" s="82"/>
      <c r="H164" s="82"/>
      <c r="I164" s="82"/>
      <c r="J164" s="82"/>
      <c r="K164" s="82"/>
      <c r="L164" s="82"/>
      <c r="M164" s="82"/>
      <c r="N164" s="82"/>
      <c r="O164" s="82"/>
      <c r="P164" s="82"/>
      <c r="Q164" s="82"/>
      <c r="R164" s="82"/>
      <c r="S164" s="19"/>
    </row>
    <row r="165" spans="1:19" ht="12" customHeight="1" x14ac:dyDescent="0.3"/>
    <row r="166" spans="1:19" ht="12" customHeight="1" x14ac:dyDescent="0.3"/>
    <row r="167" spans="1:19" ht="12" customHeight="1" x14ac:dyDescent="0.3"/>
    <row r="168" spans="1:19" ht="12" customHeight="1" x14ac:dyDescent="0.3"/>
    <row r="169" spans="1:19" ht="12" customHeight="1" x14ac:dyDescent="0.3"/>
    <row r="170" spans="1:19" ht="12" customHeight="1" x14ac:dyDescent="0.3"/>
    <row r="171" spans="1:19" ht="12" customHeight="1" x14ac:dyDescent="0.3"/>
    <row r="172" spans="1:19" ht="12" customHeight="1" x14ac:dyDescent="0.3"/>
    <row r="173" spans="1:19" ht="12" customHeight="1" x14ac:dyDescent="0.3"/>
    <row r="174" spans="1:19" ht="12" customHeight="1" x14ac:dyDescent="0.3"/>
    <row r="175" spans="1:19" ht="12" customHeight="1" x14ac:dyDescent="0.3"/>
    <row r="176" spans="1:19" ht="12" customHeight="1" x14ac:dyDescent="0.3"/>
    <row r="177" ht="12" customHeight="1" x14ac:dyDescent="0.3"/>
  </sheetData>
  <mergeCells count="1">
    <mergeCell ref="A3:C3"/>
  </mergeCells>
  <hyperlinks>
    <hyperlink ref="A3" location="Contents!A1" display="contents" xr:uid="{A0068850-84E5-4239-87E5-057977A65927}"/>
  </hyperlinks>
  <pageMargins left="0.7" right="0.7" top="0.75" bottom="0.75" header="0.3" footer="0.3"/>
  <pageSetup paperSize="9" orientation="portrait" r:id="rId1"/>
  <ignoredErrors>
    <ignoredError sqref="J98:R98" formulaRange="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96267-3F1F-4B41-B888-B28D24687D9A}">
  <sheetPr>
    <tabColor theme="4" tint="0.79998168889431442"/>
  </sheetPr>
  <dimension ref="A1:U1375"/>
  <sheetViews>
    <sheetView showGridLines="0" workbookViewId="0"/>
  </sheetViews>
  <sheetFormatPr defaultColWidth="0" defaultRowHeight="12" customHeight="1" zeroHeight="1" x14ac:dyDescent="0.3"/>
  <cols>
    <col min="1" max="2" width="2.6640625" style="3" customWidth="1"/>
    <col min="3" max="3" width="10" style="3" bestFit="1" customWidth="1"/>
    <col min="4" max="4" width="8.88671875" style="3" customWidth="1"/>
    <col min="5" max="5" width="13.109375" style="3" bestFit="1" customWidth="1"/>
    <col min="6" max="6" width="8.88671875" style="3" customWidth="1"/>
    <col min="7" max="7" width="10.109375" style="3" bestFit="1" customWidth="1"/>
    <col min="8" max="17" width="8.88671875" style="3" customWidth="1"/>
    <col min="18" max="18" width="8.88671875" style="7" customWidth="1"/>
    <col min="19" max="19" width="2.6640625" style="7" customWidth="1"/>
    <col min="20" max="20" width="8.88671875" style="7" hidden="1" customWidth="1"/>
    <col min="21" max="21" width="0" style="7" hidden="1" customWidth="1"/>
    <col min="22" max="16384" width="8.88671875" style="7" hidden="1"/>
  </cols>
  <sheetData>
    <row r="1" spans="1:21" s="58" customFormat="1" ht="18.75" customHeight="1" x14ac:dyDescent="0.35">
      <c r="A1" s="56" t="str">
        <f>'Contract Information'!E8&amp;" Bus Contract Tender Price Template"</f>
        <v>[PTA Name] Bus Contract Tender Price Template</v>
      </c>
      <c r="B1" s="57"/>
      <c r="C1" s="57"/>
      <c r="D1" s="57"/>
      <c r="E1" s="57"/>
      <c r="F1" s="57"/>
      <c r="G1" s="57"/>
      <c r="H1" s="57"/>
      <c r="I1" s="57"/>
      <c r="J1" s="57"/>
      <c r="K1" s="57"/>
      <c r="L1" s="57"/>
      <c r="M1" s="57"/>
      <c r="N1" s="57"/>
      <c r="O1" s="57"/>
      <c r="P1" s="57"/>
      <c r="Q1" s="57"/>
      <c r="R1" s="57"/>
    </row>
    <row r="2" spans="1:21" s="43" customFormat="1" ht="15" customHeight="1" x14ac:dyDescent="0.3">
      <c r="A2" s="13" t="str">
        <f ca="1">IFERROR(MID(CELL("filename",A1),FIND("]",CELL("filename",A1))+1,255),"&lt; Save workbook to show tab name &gt;")</f>
        <v>Fleet Details</v>
      </c>
      <c r="B2" s="13"/>
      <c r="C2" s="1"/>
      <c r="D2" s="1"/>
      <c r="E2" s="1"/>
      <c r="F2" s="1"/>
      <c r="G2" s="1"/>
      <c r="H2" s="1"/>
      <c r="I2" s="1"/>
      <c r="J2" s="1"/>
      <c r="K2" s="1"/>
      <c r="L2" s="1"/>
      <c r="M2" s="1"/>
      <c r="N2" s="1"/>
      <c r="O2" s="1"/>
      <c r="P2" s="1"/>
      <c r="Q2" s="1"/>
      <c r="R2" s="1"/>
      <c r="S2" s="7"/>
    </row>
    <row r="3" spans="1:21" s="43" customFormat="1" ht="12" customHeight="1" x14ac:dyDescent="0.3">
      <c r="A3" s="209" t="s">
        <v>257</v>
      </c>
      <c r="B3" s="209"/>
      <c r="C3" s="209"/>
      <c r="D3" s="1"/>
      <c r="E3" s="1"/>
      <c r="F3" s="1"/>
      <c r="G3" s="1"/>
      <c r="H3" s="1"/>
      <c r="I3" s="9"/>
      <c r="J3" s="35">
        <f>Time!J14</f>
        <v>45839</v>
      </c>
      <c r="K3" s="35">
        <f>Time!K14</f>
        <v>46204</v>
      </c>
      <c r="L3" s="35">
        <f>Time!L14</f>
        <v>46569</v>
      </c>
      <c r="M3" s="35">
        <f>Time!M14</f>
        <v>46935</v>
      </c>
      <c r="N3" s="35">
        <f>Time!N14</f>
        <v>47300</v>
      </c>
      <c r="O3" s="35">
        <f>Time!O14</f>
        <v>47665</v>
      </c>
      <c r="P3" s="35">
        <f>Time!P14</f>
        <v>48030</v>
      </c>
      <c r="Q3" s="35">
        <f>Time!Q14</f>
        <v>48396</v>
      </c>
      <c r="R3" s="35">
        <f>Time!R14</f>
        <v>48761</v>
      </c>
      <c r="S3" s="10"/>
      <c r="T3" s="44"/>
      <c r="U3" s="44"/>
    </row>
    <row r="4" spans="1:21" s="43" customFormat="1" ht="12" customHeight="1" x14ac:dyDescent="0.3">
      <c r="A4" s="1"/>
      <c r="B4" s="1"/>
      <c r="C4" s="1"/>
      <c r="D4" s="1"/>
      <c r="E4" s="1"/>
      <c r="F4" s="1"/>
      <c r="G4" s="1"/>
      <c r="H4" s="1"/>
      <c r="I4" s="9"/>
      <c r="J4" s="35">
        <f>Time!J15</f>
        <v>46203</v>
      </c>
      <c r="K4" s="35">
        <f>Time!K15</f>
        <v>46568</v>
      </c>
      <c r="L4" s="35">
        <f>Time!L15</f>
        <v>46934</v>
      </c>
      <c r="M4" s="35">
        <f>Time!M15</f>
        <v>47299</v>
      </c>
      <c r="N4" s="35">
        <f>Time!N15</f>
        <v>47664</v>
      </c>
      <c r="O4" s="35">
        <f>Time!O15</f>
        <v>48029</v>
      </c>
      <c r="P4" s="35">
        <f>Time!P15</f>
        <v>48395</v>
      </c>
      <c r="Q4" s="35">
        <f>Time!Q15</f>
        <v>48760</v>
      </c>
      <c r="R4" s="35">
        <f>Time!R15</f>
        <v>49125</v>
      </c>
      <c r="S4" s="10"/>
      <c r="T4" s="44"/>
      <c r="U4" s="44"/>
    </row>
    <row r="5" spans="1:21" s="43" customFormat="1" ht="12" customHeight="1" x14ac:dyDescent="0.3">
      <c r="A5" s="3"/>
      <c r="B5" s="3"/>
      <c r="C5" s="3"/>
      <c r="D5" s="3"/>
      <c r="E5" s="3"/>
      <c r="F5" s="3"/>
      <c r="G5" s="3"/>
      <c r="H5" s="3"/>
      <c r="I5" s="3"/>
      <c r="J5" s="3"/>
      <c r="K5" s="3"/>
      <c r="L5" s="3"/>
      <c r="M5" s="3"/>
      <c r="N5" s="3"/>
      <c r="O5" s="3"/>
      <c r="P5" s="3"/>
      <c r="Q5" s="3"/>
      <c r="R5" s="3"/>
      <c r="S5" s="7"/>
    </row>
    <row r="6" spans="1:21" s="46" customFormat="1" ht="12" customHeight="1" x14ac:dyDescent="0.3">
      <c r="A6" s="17"/>
      <c r="B6" s="5" t="s">
        <v>224</v>
      </c>
      <c r="C6" s="18"/>
      <c r="D6" s="18"/>
      <c r="E6" s="18"/>
      <c r="F6" s="18"/>
      <c r="G6" s="18"/>
      <c r="H6" s="18"/>
      <c r="I6" s="18"/>
      <c r="J6" s="18"/>
      <c r="K6" s="18"/>
      <c r="L6" s="18"/>
      <c r="M6" s="18"/>
      <c r="N6" s="18"/>
      <c r="O6" s="18"/>
      <c r="P6" s="18"/>
      <c r="Q6" s="18"/>
      <c r="R6" s="18"/>
      <c r="S6" s="19"/>
    </row>
    <row r="7" spans="1:21" s="43" customFormat="1" ht="12" customHeight="1" x14ac:dyDescent="0.3">
      <c r="A7" s="3"/>
      <c r="B7" s="6"/>
      <c r="C7" s="3"/>
      <c r="D7" s="3"/>
      <c r="E7" s="6"/>
      <c r="F7" s="6"/>
      <c r="G7" s="6"/>
      <c r="H7" s="6"/>
      <c r="I7" s="6"/>
      <c r="J7" s="6"/>
      <c r="K7" s="6"/>
      <c r="L7" s="6"/>
      <c r="M7" s="6"/>
      <c r="N7" s="6"/>
      <c r="O7" s="6"/>
      <c r="P7" s="6"/>
      <c r="Q7" s="6"/>
      <c r="R7" s="6"/>
      <c r="S7" s="7"/>
    </row>
    <row r="8" spans="1:21" s="43" customFormat="1" ht="12" customHeight="1" x14ac:dyDescent="0.3">
      <c r="A8" s="3"/>
      <c r="B8" s="22" t="s">
        <v>13</v>
      </c>
      <c r="C8" s="22"/>
      <c r="D8" s="22"/>
      <c r="E8" s="24"/>
      <c r="F8" s="24"/>
      <c r="G8" s="23"/>
      <c r="H8" s="23"/>
      <c r="I8" s="23"/>
      <c r="J8" s="23"/>
      <c r="K8" s="23"/>
      <c r="L8" s="23"/>
      <c r="M8" s="23"/>
      <c r="N8" s="23"/>
      <c r="O8" s="23"/>
      <c r="P8" s="23"/>
      <c r="Q8" s="23"/>
      <c r="R8" s="23"/>
      <c r="S8" s="7"/>
    </row>
    <row r="9" spans="1:21" s="43" customFormat="1" ht="12" customHeight="1" x14ac:dyDescent="0.3">
      <c r="A9" s="3"/>
      <c r="B9" s="6"/>
      <c r="C9" s="3"/>
      <c r="D9" s="3"/>
      <c r="E9" s="6"/>
      <c r="F9" s="6"/>
      <c r="G9" s="6"/>
      <c r="H9" s="6"/>
      <c r="I9" s="6"/>
      <c r="J9" s="6"/>
      <c r="K9" s="6"/>
      <c r="L9" s="6"/>
      <c r="M9" s="6"/>
      <c r="N9" s="6"/>
      <c r="O9" s="6"/>
      <c r="P9" s="6"/>
      <c r="Q9" s="6"/>
      <c r="R9" s="6"/>
      <c r="S9" s="7"/>
    </row>
    <row r="10" spans="1:21" s="43" customFormat="1" ht="14.25" customHeight="1" x14ac:dyDescent="0.3">
      <c r="A10" s="3"/>
      <c r="B10" s="6"/>
      <c r="C10" s="161" t="s">
        <v>23</v>
      </c>
      <c r="D10" s="31"/>
      <c r="E10" s="161" t="s">
        <v>225</v>
      </c>
      <c r="F10" s="161" t="s">
        <v>1</v>
      </c>
      <c r="G10" s="161" t="s">
        <v>226</v>
      </c>
      <c r="H10" s="27"/>
      <c r="I10" s="27"/>
      <c r="J10" s="38"/>
      <c r="K10" s="38"/>
      <c r="L10" s="38"/>
      <c r="M10" s="38"/>
      <c r="N10" s="38"/>
      <c r="O10" s="38"/>
      <c r="P10" s="38"/>
      <c r="Q10" s="38"/>
      <c r="R10" s="38"/>
      <c r="S10" s="7"/>
    </row>
    <row r="11" spans="1:21" s="43" customFormat="1" ht="12" customHeight="1" x14ac:dyDescent="0.3">
      <c r="A11" s="7"/>
      <c r="B11" s="20"/>
      <c r="C11" s="31" t="str">
        <f>'Asset Schedule'!C9</f>
        <v>Bus 1</v>
      </c>
      <c r="D11" s="31"/>
      <c r="E11" s="39">
        <f>'Asset Schedule'!F9</f>
        <v>0</v>
      </c>
      <c r="F11" s="39">
        <f>'Asset Schedule'!G9</f>
        <v>0</v>
      </c>
      <c r="G11" s="25">
        <f>'Asset Schedule'!R9</f>
        <v>0</v>
      </c>
      <c r="H11" s="25"/>
      <c r="I11" s="31"/>
      <c r="J11" s="38">
        <f>IF(AND($E11&lt;=J$3,$F11&gt;=J$3),1,0)</f>
        <v>0</v>
      </c>
      <c r="K11" s="38">
        <f t="shared" ref="K11:R26" si="0">IF(AND($E11&lt;=K$3,$F11&gt;=K$3),1,0)</f>
        <v>0</v>
      </c>
      <c r="L11" s="38">
        <f t="shared" si="0"/>
        <v>0</v>
      </c>
      <c r="M11" s="38">
        <f t="shared" si="0"/>
        <v>0</v>
      </c>
      <c r="N11" s="38">
        <f t="shared" si="0"/>
        <v>0</v>
      </c>
      <c r="O11" s="38">
        <f t="shared" si="0"/>
        <v>0</v>
      </c>
      <c r="P11" s="38">
        <f t="shared" si="0"/>
        <v>0</v>
      </c>
      <c r="Q11" s="38">
        <f t="shared" si="0"/>
        <v>0</v>
      </c>
      <c r="R11" s="38">
        <f t="shared" si="0"/>
        <v>0</v>
      </c>
      <c r="S11" s="7"/>
    </row>
    <row r="12" spans="1:21" s="43" customFormat="1" ht="12" customHeight="1" x14ac:dyDescent="0.3">
      <c r="A12" s="7"/>
      <c r="B12" s="20"/>
      <c r="C12" s="31" t="str">
        <f>'Asset Schedule'!C10</f>
        <v>Bus 2</v>
      </c>
      <c r="D12" s="31"/>
      <c r="E12" s="39">
        <f>'Asset Schedule'!F10</f>
        <v>0</v>
      </c>
      <c r="F12" s="39">
        <f>'Asset Schedule'!G10</f>
        <v>0</v>
      </c>
      <c r="G12" s="25">
        <f>'Asset Schedule'!R10</f>
        <v>0</v>
      </c>
      <c r="H12" s="25"/>
      <c r="I12" s="31"/>
      <c r="J12" s="38">
        <f t="shared" ref="J12:R27" si="1">IF(AND($E12&lt;=J$3,$F12&gt;=J$3),1,0)</f>
        <v>0</v>
      </c>
      <c r="K12" s="38">
        <f t="shared" si="0"/>
        <v>0</v>
      </c>
      <c r="L12" s="38">
        <f t="shared" si="0"/>
        <v>0</v>
      </c>
      <c r="M12" s="38">
        <f t="shared" si="0"/>
        <v>0</v>
      </c>
      <c r="N12" s="38">
        <f t="shared" si="0"/>
        <v>0</v>
      </c>
      <c r="O12" s="38">
        <f t="shared" si="0"/>
        <v>0</v>
      </c>
      <c r="P12" s="38">
        <f t="shared" si="0"/>
        <v>0</v>
      </c>
      <c r="Q12" s="38">
        <f t="shared" si="0"/>
        <v>0</v>
      </c>
      <c r="R12" s="38">
        <f t="shared" si="0"/>
        <v>0</v>
      </c>
      <c r="S12" s="7"/>
    </row>
    <row r="13" spans="1:21" s="43" customFormat="1" ht="12" customHeight="1" x14ac:dyDescent="0.3">
      <c r="A13" s="7"/>
      <c r="B13" s="20"/>
      <c r="C13" s="31" t="str">
        <f>'Asset Schedule'!C11</f>
        <v>Bus 3</v>
      </c>
      <c r="D13" s="31"/>
      <c r="E13" s="39">
        <f>'Asset Schedule'!F11</f>
        <v>0</v>
      </c>
      <c r="F13" s="39">
        <f>'Asset Schedule'!G11</f>
        <v>0</v>
      </c>
      <c r="G13" s="25">
        <f>'Asset Schedule'!R11</f>
        <v>0</v>
      </c>
      <c r="H13" s="25"/>
      <c r="I13" s="31"/>
      <c r="J13" s="38">
        <f t="shared" si="1"/>
        <v>0</v>
      </c>
      <c r="K13" s="38">
        <f t="shared" si="0"/>
        <v>0</v>
      </c>
      <c r="L13" s="38">
        <f t="shared" si="0"/>
        <v>0</v>
      </c>
      <c r="M13" s="38">
        <f t="shared" si="0"/>
        <v>0</v>
      </c>
      <c r="N13" s="38">
        <f t="shared" si="0"/>
        <v>0</v>
      </c>
      <c r="O13" s="38">
        <f t="shared" si="0"/>
        <v>0</v>
      </c>
      <c r="P13" s="38">
        <f t="shared" si="0"/>
        <v>0</v>
      </c>
      <c r="Q13" s="38">
        <f t="shared" si="0"/>
        <v>0</v>
      </c>
      <c r="R13" s="38">
        <f t="shared" si="0"/>
        <v>0</v>
      </c>
      <c r="S13" s="7"/>
    </row>
    <row r="14" spans="1:21" s="43" customFormat="1" ht="12" customHeight="1" x14ac:dyDescent="0.3">
      <c r="A14" s="7"/>
      <c r="B14" s="20"/>
      <c r="C14" s="31" t="str">
        <f>'Asset Schedule'!C12</f>
        <v>Bus 4</v>
      </c>
      <c r="D14" s="31"/>
      <c r="E14" s="39">
        <f>'Asset Schedule'!F12</f>
        <v>0</v>
      </c>
      <c r="F14" s="39">
        <f>'Asset Schedule'!G12</f>
        <v>0</v>
      </c>
      <c r="G14" s="25">
        <f>'Asset Schedule'!R12</f>
        <v>0</v>
      </c>
      <c r="H14" s="25"/>
      <c r="I14" s="31"/>
      <c r="J14" s="38">
        <f t="shared" si="1"/>
        <v>0</v>
      </c>
      <c r="K14" s="38">
        <f t="shared" si="0"/>
        <v>0</v>
      </c>
      <c r="L14" s="38">
        <f t="shared" si="0"/>
        <v>0</v>
      </c>
      <c r="M14" s="38">
        <f t="shared" si="0"/>
        <v>0</v>
      </c>
      <c r="N14" s="38">
        <f t="shared" si="0"/>
        <v>0</v>
      </c>
      <c r="O14" s="38">
        <f t="shared" si="0"/>
        <v>0</v>
      </c>
      <c r="P14" s="38">
        <f t="shared" si="0"/>
        <v>0</v>
      </c>
      <c r="Q14" s="38">
        <f t="shared" si="0"/>
        <v>0</v>
      </c>
      <c r="R14" s="38">
        <f t="shared" si="0"/>
        <v>0</v>
      </c>
      <c r="S14" s="7"/>
    </row>
    <row r="15" spans="1:21" s="43" customFormat="1" ht="12" customHeight="1" x14ac:dyDescent="0.3">
      <c r="A15" s="7"/>
      <c r="B15" s="20"/>
      <c r="C15" s="31" t="str">
        <f>'Asset Schedule'!C13</f>
        <v>Bus 5</v>
      </c>
      <c r="D15" s="31"/>
      <c r="E15" s="39">
        <f>'Asset Schedule'!F13</f>
        <v>0</v>
      </c>
      <c r="F15" s="39">
        <f>'Asset Schedule'!G13</f>
        <v>0</v>
      </c>
      <c r="G15" s="25">
        <f>'Asset Schedule'!R13</f>
        <v>0</v>
      </c>
      <c r="H15" s="25"/>
      <c r="I15" s="31"/>
      <c r="J15" s="38">
        <f t="shared" si="1"/>
        <v>0</v>
      </c>
      <c r="K15" s="38">
        <f t="shared" si="0"/>
        <v>0</v>
      </c>
      <c r="L15" s="38">
        <f t="shared" si="0"/>
        <v>0</v>
      </c>
      <c r="M15" s="38">
        <f t="shared" si="0"/>
        <v>0</v>
      </c>
      <c r="N15" s="38">
        <f t="shared" si="0"/>
        <v>0</v>
      </c>
      <c r="O15" s="38">
        <f t="shared" si="0"/>
        <v>0</v>
      </c>
      <c r="P15" s="38">
        <f t="shared" si="0"/>
        <v>0</v>
      </c>
      <c r="Q15" s="38">
        <f t="shared" si="0"/>
        <v>0</v>
      </c>
      <c r="R15" s="38">
        <f t="shared" si="0"/>
        <v>0</v>
      </c>
      <c r="S15" s="7"/>
    </row>
    <row r="16" spans="1:21" s="43" customFormat="1" ht="12" customHeight="1" x14ac:dyDescent="0.3">
      <c r="A16" s="7"/>
      <c r="B16" s="20"/>
      <c r="C16" s="31" t="str">
        <f>'Asset Schedule'!C14</f>
        <v>Bus 6</v>
      </c>
      <c r="D16" s="31"/>
      <c r="E16" s="39">
        <f>'Asset Schedule'!F14</f>
        <v>0</v>
      </c>
      <c r="F16" s="39">
        <f>'Asset Schedule'!G14</f>
        <v>0</v>
      </c>
      <c r="G16" s="25">
        <f>'Asset Schedule'!R14</f>
        <v>0</v>
      </c>
      <c r="H16" s="25"/>
      <c r="I16" s="31"/>
      <c r="J16" s="38">
        <f t="shared" si="1"/>
        <v>0</v>
      </c>
      <c r="K16" s="38">
        <f t="shared" si="0"/>
        <v>0</v>
      </c>
      <c r="L16" s="38">
        <f t="shared" si="0"/>
        <v>0</v>
      </c>
      <c r="M16" s="38">
        <f t="shared" si="0"/>
        <v>0</v>
      </c>
      <c r="N16" s="38">
        <f t="shared" si="0"/>
        <v>0</v>
      </c>
      <c r="O16" s="38">
        <f t="shared" si="0"/>
        <v>0</v>
      </c>
      <c r="P16" s="38">
        <f t="shared" si="0"/>
        <v>0</v>
      </c>
      <c r="Q16" s="38">
        <f t="shared" si="0"/>
        <v>0</v>
      </c>
      <c r="R16" s="38">
        <f t="shared" si="0"/>
        <v>0</v>
      </c>
      <c r="S16" s="7"/>
    </row>
    <row r="17" spans="1:19" s="43" customFormat="1" ht="12" customHeight="1" x14ac:dyDescent="0.3">
      <c r="A17" s="7"/>
      <c r="B17" s="20"/>
      <c r="C17" s="31" t="str">
        <f>'Asset Schedule'!C15</f>
        <v>Bus 7</v>
      </c>
      <c r="D17" s="31"/>
      <c r="E17" s="39">
        <f>'Asset Schedule'!F15</f>
        <v>0</v>
      </c>
      <c r="F17" s="39">
        <f>'Asset Schedule'!G15</f>
        <v>0</v>
      </c>
      <c r="G17" s="25">
        <f>'Asset Schedule'!R15</f>
        <v>0</v>
      </c>
      <c r="H17" s="25"/>
      <c r="I17" s="31"/>
      <c r="J17" s="38">
        <f t="shared" si="1"/>
        <v>0</v>
      </c>
      <c r="K17" s="38">
        <f t="shared" si="0"/>
        <v>0</v>
      </c>
      <c r="L17" s="38">
        <f t="shared" si="0"/>
        <v>0</v>
      </c>
      <c r="M17" s="38">
        <f t="shared" si="0"/>
        <v>0</v>
      </c>
      <c r="N17" s="38">
        <f t="shared" si="0"/>
        <v>0</v>
      </c>
      <c r="O17" s="38">
        <f t="shared" si="0"/>
        <v>0</v>
      </c>
      <c r="P17" s="38">
        <f t="shared" si="0"/>
        <v>0</v>
      </c>
      <c r="Q17" s="38">
        <f t="shared" si="0"/>
        <v>0</v>
      </c>
      <c r="R17" s="38">
        <f t="shared" si="0"/>
        <v>0</v>
      </c>
      <c r="S17" s="7"/>
    </row>
    <row r="18" spans="1:19" s="43" customFormat="1" ht="12" customHeight="1" x14ac:dyDescent="0.3">
      <c r="A18" s="7"/>
      <c r="B18" s="20"/>
      <c r="C18" s="31" t="str">
        <f>'Asset Schedule'!C16</f>
        <v>Bus 8</v>
      </c>
      <c r="D18" s="31"/>
      <c r="E18" s="39">
        <f>'Asset Schedule'!F16</f>
        <v>0</v>
      </c>
      <c r="F18" s="39">
        <f>'Asset Schedule'!G16</f>
        <v>0</v>
      </c>
      <c r="G18" s="25">
        <f>'Asset Schedule'!R16</f>
        <v>0</v>
      </c>
      <c r="H18" s="25"/>
      <c r="I18" s="31"/>
      <c r="J18" s="38">
        <f t="shared" si="1"/>
        <v>0</v>
      </c>
      <c r="K18" s="38">
        <f t="shared" si="0"/>
        <v>0</v>
      </c>
      <c r="L18" s="38">
        <f t="shared" si="0"/>
        <v>0</v>
      </c>
      <c r="M18" s="38">
        <f t="shared" si="0"/>
        <v>0</v>
      </c>
      <c r="N18" s="38">
        <f t="shared" si="0"/>
        <v>0</v>
      </c>
      <c r="O18" s="38">
        <f t="shared" si="0"/>
        <v>0</v>
      </c>
      <c r="P18" s="38">
        <f t="shared" si="0"/>
        <v>0</v>
      </c>
      <c r="Q18" s="38">
        <f t="shared" si="0"/>
        <v>0</v>
      </c>
      <c r="R18" s="38">
        <f t="shared" si="0"/>
        <v>0</v>
      </c>
      <c r="S18" s="7"/>
    </row>
    <row r="19" spans="1:19" s="43" customFormat="1" ht="12" customHeight="1" x14ac:dyDescent="0.3">
      <c r="A19" s="7"/>
      <c r="B19" s="20"/>
      <c r="C19" s="31" t="str">
        <f>'Asset Schedule'!C17</f>
        <v>Bus 9</v>
      </c>
      <c r="D19" s="31"/>
      <c r="E19" s="39">
        <f>'Asset Schedule'!F17</f>
        <v>0</v>
      </c>
      <c r="F19" s="39">
        <f>'Asset Schedule'!G17</f>
        <v>0</v>
      </c>
      <c r="G19" s="25">
        <f>'Asset Schedule'!R17</f>
        <v>0</v>
      </c>
      <c r="H19" s="25"/>
      <c r="I19" s="31"/>
      <c r="J19" s="38">
        <f t="shared" si="1"/>
        <v>0</v>
      </c>
      <c r="K19" s="38">
        <f t="shared" si="0"/>
        <v>0</v>
      </c>
      <c r="L19" s="38">
        <f t="shared" si="0"/>
        <v>0</v>
      </c>
      <c r="M19" s="38">
        <f t="shared" si="0"/>
        <v>0</v>
      </c>
      <c r="N19" s="38">
        <f t="shared" si="0"/>
        <v>0</v>
      </c>
      <c r="O19" s="38">
        <f t="shared" si="0"/>
        <v>0</v>
      </c>
      <c r="P19" s="38">
        <f t="shared" si="0"/>
        <v>0</v>
      </c>
      <c r="Q19" s="38">
        <f t="shared" si="0"/>
        <v>0</v>
      </c>
      <c r="R19" s="38">
        <f t="shared" si="0"/>
        <v>0</v>
      </c>
      <c r="S19" s="7"/>
    </row>
    <row r="20" spans="1:19" s="43" customFormat="1" ht="12" customHeight="1" x14ac:dyDescent="0.3">
      <c r="A20" s="7"/>
      <c r="B20" s="20"/>
      <c r="C20" s="31" t="str">
        <f>'Asset Schedule'!C18</f>
        <v>Bus 10</v>
      </c>
      <c r="D20" s="31"/>
      <c r="E20" s="39">
        <f>'Asset Schedule'!F18</f>
        <v>0</v>
      </c>
      <c r="F20" s="39">
        <f>'Asset Schedule'!G18</f>
        <v>0</v>
      </c>
      <c r="G20" s="25">
        <f>'Asset Schedule'!R18</f>
        <v>0</v>
      </c>
      <c r="H20" s="25"/>
      <c r="I20" s="31"/>
      <c r="J20" s="38">
        <f t="shared" si="1"/>
        <v>0</v>
      </c>
      <c r="K20" s="38">
        <f t="shared" si="0"/>
        <v>0</v>
      </c>
      <c r="L20" s="38">
        <f t="shared" si="0"/>
        <v>0</v>
      </c>
      <c r="M20" s="38">
        <f t="shared" si="0"/>
        <v>0</v>
      </c>
      <c r="N20" s="38">
        <f t="shared" si="0"/>
        <v>0</v>
      </c>
      <c r="O20" s="38">
        <f t="shared" si="0"/>
        <v>0</v>
      </c>
      <c r="P20" s="38">
        <f t="shared" si="0"/>
        <v>0</v>
      </c>
      <c r="Q20" s="38">
        <f t="shared" si="0"/>
        <v>0</v>
      </c>
      <c r="R20" s="38">
        <f t="shared" si="0"/>
        <v>0</v>
      </c>
      <c r="S20" s="7"/>
    </row>
    <row r="21" spans="1:19" s="43" customFormat="1" ht="12" customHeight="1" x14ac:dyDescent="0.3">
      <c r="A21" s="7"/>
      <c r="B21" s="20"/>
      <c r="C21" s="31" t="str">
        <f>'Asset Schedule'!C19</f>
        <v>Bus 11</v>
      </c>
      <c r="D21" s="31"/>
      <c r="E21" s="39">
        <f>'Asset Schedule'!F19</f>
        <v>0</v>
      </c>
      <c r="F21" s="39">
        <f>'Asset Schedule'!G19</f>
        <v>0</v>
      </c>
      <c r="G21" s="25">
        <f>'Asset Schedule'!R19</f>
        <v>0</v>
      </c>
      <c r="H21" s="25"/>
      <c r="I21" s="31"/>
      <c r="J21" s="38">
        <f t="shared" si="1"/>
        <v>0</v>
      </c>
      <c r="K21" s="38">
        <f t="shared" si="0"/>
        <v>0</v>
      </c>
      <c r="L21" s="38">
        <f t="shared" si="0"/>
        <v>0</v>
      </c>
      <c r="M21" s="38">
        <f t="shared" si="0"/>
        <v>0</v>
      </c>
      <c r="N21" s="38">
        <f t="shared" si="0"/>
        <v>0</v>
      </c>
      <c r="O21" s="38">
        <f t="shared" si="0"/>
        <v>0</v>
      </c>
      <c r="P21" s="38">
        <f t="shared" si="0"/>
        <v>0</v>
      </c>
      <c r="Q21" s="38">
        <f t="shared" si="0"/>
        <v>0</v>
      </c>
      <c r="R21" s="38">
        <f t="shared" si="0"/>
        <v>0</v>
      </c>
      <c r="S21" s="7"/>
    </row>
    <row r="22" spans="1:19" s="43" customFormat="1" ht="12" customHeight="1" x14ac:dyDescent="0.3">
      <c r="A22" s="7"/>
      <c r="B22" s="20"/>
      <c r="C22" s="31" t="str">
        <f>'Asset Schedule'!C20</f>
        <v>Bus 12</v>
      </c>
      <c r="D22" s="31"/>
      <c r="E22" s="39">
        <f>'Asset Schedule'!F20</f>
        <v>0</v>
      </c>
      <c r="F22" s="39">
        <f>'Asset Schedule'!G20</f>
        <v>0</v>
      </c>
      <c r="G22" s="25">
        <f>'Asset Schedule'!R20</f>
        <v>0</v>
      </c>
      <c r="H22" s="25"/>
      <c r="I22" s="31"/>
      <c r="J22" s="38">
        <f t="shared" si="1"/>
        <v>0</v>
      </c>
      <c r="K22" s="38">
        <f t="shared" si="0"/>
        <v>0</v>
      </c>
      <c r="L22" s="38">
        <f t="shared" si="0"/>
        <v>0</v>
      </c>
      <c r="M22" s="38">
        <f t="shared" si="0"/>
        <v>0</v>
      </c>
      <c r="N22" s="38">
        <f t="shared" si="0"/>
        <v>0</v>
      </c>
      <c r="O22" s="38">
        <f t="shared" si="0"/>
        <v>0</v>
      </c>
      <c r="P22" s="38">
        <f t="shared" si="0"/>
        <v>0</v>
      </c>
      <c r="Q22" s="38">
        <f t="shared" si="0"/>
        <v>0</v>
      </c>
      <c r="R22" s="38">
        <f t="shared" si="0"/>
        <v>0</v>
      </c>
      <c r="S22" s="7"/>
    </row>
    <row r="23" spans="1:19" s="43" customFormat="1" ht="12" customHeight="1" x14ac:dyDescent="0.3">
      <c r="A23" s="7"/>
      <c r="B23" s="20"/>
      <c r="C23" s="31" t="str">
        <f>'Asset Schedule'!C21</f>
        <v>Bus 13</v>
      </c>
      <c r="D23" s="31"/>
      <c r="E23" s="39">
        <f>'Asset Schedule'!F21</f>
        <v>0</v>
      </c>
      <c r="F23" s="39">
        <f>'Asset Schedule'!G21</f>
        <v>0</v>
      </c>
      <c r="G23" s="25">
        <f>'Asset Schedule'!R21</f>
        <v>0</v>
      </c>
      <c r="H23" s="25"/>
      <c r="I23" s="31"/>
      <c r="J23" s="38">
        <f t="shared" si="1"/>
        <v>0</v>
      </c>
      <c r="K23" s="38">
        <f t="shared" si="0"/>
        <v>0</v>
      </c>
      <c r="L23" s="38">
        <f t="shared" si="0"/>
        <v>0</v>
      </c>
      <c r="M23" s="38">
        <f t="shared" si="0"/>
        <v>0</v>
      </c>
      <c r="N23" s="38">
        <f t="shared" si="0"/>
        <v>0</v>
      </c>
      <c r="O23" s="38">
        <f t="shared" si="0"/>
        <v>0</v>
      </c>
      <c r="P23" s="38">
        <f t="shared" si="0"/>
        <v>0</v>
      </c>
      <c r="Q23" s="38">
        <f t="shared" si="0"/>
        <v>0</v>
      </c>
      <c r="R23" s="38">
        <f t="shared" si="0"/>
        <v>0</v>
      </c>
      <c r="S23" s="7"/>
    </row>
    <row r="24" spans="1:19" s="43" customFormat="1" ht="12" customHeight="1" x14ac:dyDescent="0.3">
      <c r="A24" s="7"/>
      <c r="B24" s="20"/>
      <c r="C24" s="31" t="str">
        <f>'Asset Schedule'!C22</f>
        <v>Bus 14</v>
      </c>
      <c r="D24" s="31"/>
      <c r="E24" s="39">
        <f>'Asset Schedule'!F22</f>
        <v>0</v>
      </c>
      <c r="F24" s="39">
        <f>'Asset Schedule'!G22</f>
        <v>0</v>
      </c>
      <c r="G24" s="25">
        <f>'Asset Schedule'!R22</f>
        <v>0</v>
      </c>
      <c r="H24" s="25"/>
      <c r="I24" s="31"/>
      <c r="J24" s="38">
        <f t="shared" si="1"/>
        <v>0</v>
      </c>
      <c r="K24" s="38">
        <f t="shared" si="0"/>
        <v>0</v>
      </c>
      <c r="L24" s="38">
        <f t="shared" si="0"/>
        <v>0</v>
      </c>
      <c r="M24" s="38">
        <f t="shared" si="0"/>
        <v>0</v>
      </c>
      <c r="N24" s="38">
        <f t="shared" si="0"/>
        <v>0</v>
      </c>
      <c r="O24" s="38">
        <f t="shared" si="0"/>
        <v>0</v>
      </c>
      <c r="P24" s="38">
        <f t="shared" si="0"/>
        <v>0</v>
      </c>
      <c r="Q24" s="38">
        <f t="shared" si="0"/>
        <v>0</v>
      </c>
      <c r="R24" s="38">
        <f t="shared" si="0"/>
        <v>0</v>
      </c>
      <c r="S24" s="7"/>
    </row>
    <row r="25" spans="1:19" s="43" customFormat="1" ht="12" customHeight="1" x14ac:dyDescent="0.3">
      <c r="A25" s="7"/>
      <c r="B25" s="20"/>
      <c r="C25" s="31" t="str">
        <f>'Asset Schedule'!C23</f>
        <v>Bus 15</v>
      </c>
      <c r="D25" s="31"/>
      <c r="E25" s="39">
        <f>'Asset Schedule'!F23</f>
        <v>0</v>
      </c>
      <c r="F25" s="39">
        <f>'Asset Schedule'!G23</f>
        <v>0</v>
      </c>
      <c r="G25" s="25">
        <f>'Asset Schedule'!R23</f>
        <v>0</v>
      </c>
      <c r="H25" s="25"/>
      <c r="I25" s="31"/>
      <c r="J25" s="38">
        <f t="shared" si="1"/>
        <v>0</v>
      </c>
      <c r="K25" s="38">
        <f t="shared" si="0"/>
        <v>0</v>
      </c>
      <c r="L25" s="38">
        <f t="shared" si="0"/>
        <v>0</v>
      </c>
      <c r="M25" s="38">
        <f t="shared" si="0"/>
        <v>0</v>
      </c>
      <c r="N25" s="38">
        <f t="shared" si="0"/>
        <v>0</v>
      </c>
      <c r="O25" s="38">
        <f t="shared" si="0"/>
        <v>0</v>
      </c>
      <c r="P25" s="38">
        <f t="shared" si="0"/>
        <v>0</v>
      </c>
      <c r="Q25" s="38">
        <f t="shared" si="0"/>
        <v>0</v>
      </c>
      <c r="R25" s="38">
        <f t="shared" si="0"/>
        <v>0</v>
      </c>
      <c r="S25" s="7"/>
    </row>
    <row r="26" spans="1:19" s="43" customFormat="1" ht="12" customHeight="1" x14ac:dyDescent="0.3">
      <c r="A26" s="7"/>
      <c r="B26" s="20"/>
      <c r="C26" s="31" t="str">
        <f>'Asset Schedule'!C24</f>
        <v>Bus 16</v>
      </c>
      <c r="D26" s="31"/>
      <c r="E26" s="39">
        <f>'Asset Schedule'!F24</f>
        <v>0</v>
      </c>
      <c r="F26" s="39">
        <f>'Asset Schedule'!G24</f>
        <v>0</v>
      </c>
      <c r="G26" s="25">
        <f>'Asset Schedule'!R24</f>
        <v>0</v>
      </c>
      <c r="H26" s="25"/>
      <c r="I26" s="31"/>
      <c r="J26" s="38">
        <f t="shared" si="1"/>
        <v>0</v>
      </c>
      <c r="K26" s="38">
        <f t="shared" si="0"/>
        <v>0</v>
      </c>
      <c r="L26" s="38">
        <f t="shared" si="0"/>
        <v>0</v>
      </c>
      <c r="M26" s="38">
        <f t="shared" si="0"/>
        <v>0</v>
      </c>
      <c r="N26" s="38">
        <f t="shared" si="0"/>
        <v>0</v>
      </c>
      <c r="O26" s="38">
        <f t="shared" si="0"/>
        <v>0</v>
      </c>
      <c r="P26" s="38">
        <f t="shared" si="0"/>
        <v>0</v>
      </c>
      <c r="Q26" s="38">
        <f t="shared" si="0"/>
        <v>0</v>
      </c>
      <c r="R26" s="38">
        <f t="shared" si="0"/>
        <v>0</v>
      </c>
      <c r="S26" s="7"/>
    </row>
    <row r="27" spans="1:19" s="43" customFormat="1" ht="12" customHeight="1" x14ac:dyDescent="0.3">
      <c r="A27" s="7"/>
      <c r="B27" s="20"/>
      <c r="C27" s="31" t="str">
        <f>'Asset Schedule'!C25</f>
        <v>Bus 17</v>
      </c>
      <c r="D27" s="31"/>
      <c r="E27" s="39">
        <f>'Asset Schedule'!F25</f>
        <v>0</v>
      </c>
      <c r="F27" s="39">
        <f>'Asset Schedule'!G25</f>
        <v>0</v>
      </c>
      <c r="G27" s="25">
        <f>'Asset Schedule'!R25</f>
        <v>0</v>
      </c>
      <c r="H27" s="25"/>
      <c r="I27" s="31"/>
      <c r="J27" s="38">
        <f t="shared" si="1"/>
        <v>0</v>
      </c>
      <c r="K27" s="38">
        <f t="shared" si="1"/>
        <v>0</v>
      </c>
      <c r="L27" s="38">
        <f t="shared" si="1"/>
        <v>0</v>
      </c>
      <c r="M27" s="38">
        <f t="shared" si="1"/>
        <v>0</v>
      </c>
      <c r="N27" s="38">
        <f t="shared" si="1"/>
        <v>0</v>
      </c>
      <c r="O27" s="38">
        <f t="shared" si="1"/>
        <v>0</v>
      </c>
      <c r="P27" s="38">
        <f t="shared" si="1"/>
        <v>0</v>
      </c>
      <c r="Q27" s="38">
        <f t="shared" si="1"/>
        <v>0</v>
      </c>
      <c r="R27" s="38">
        <f t="shared" si="1"/>
        <v>0</v>
      </c>
      <c r="S27" s="7"/>
    </row>
    <row r="28" spans="1:19" s="43" customFormat="1" ht="12" customHeight="1" x14ac:dyDescent="0.3">
      <c r="A28" s="7"/>
      <c r="B28" s="20"/>
      <c r="C28" s="31" t="str">
        <f>'Asset Schedule'!C26</f>
        <v>Bus 18</v>
      </c>
      <c r="D28" s="31"/>
      <c r="E28" s="39">
        <f>'Asset Schedule'!F26</f>
        <v>0</v>
      </c>
      <c r="F28" s="39">
        <f>'Asset Schedule'!G26</f>
        <v>0</v>
      </c>
      <c r="G28" s="25">
        <f>'Asset Schedule'!R26</f>
        <v>0</v>
      </c>
      <c r="H28" s="25"/>
      <c r="I28" s="31"/>
      <c r="J28" s="38">
        <f t="shared" ref="J28:R43" si="2">IF(AND($E28&lt;=J$3,$F28&gt;=J$3),1,0)</f>
        <v>0</v>
      </c>
      <c r="K28" s="38">
        <f t="shared" si="2"/>
        <v>0</v>
      </c>
      <c r="L28" s="38">
        <f t="shared" si="2"/>
        <v>0</v>
      </c>
      <c r="M28" s="38">
        <f t="shared" si="2"/>
        <v>0</v>
      </c>
      <c r="N28" s="38">
        <f t="shared" si="2"/>
        <v>0</v>
      </c>
      <c r="O28" s="38">
        <f t="shared" si="2"/>
        <v>0</v>
      </c>
      <c r="P28" s="38">
        <f t="shared" si="2"/>
        <v>0</v>
      </c>
      <c r="Q28" s="38">
        <f t="shared" si="2"/>
        <v>0</v>
      </c>
      <c r="R28" s="38">
        <f t="shared" si="2"/>
        <v>0</v>
      </c>
      <c r="S28" s="7"/>
    </row>
    <row r="29" spans="1:19" s="43" customFormat="1" ht="12" customHeight="1" x14ac:dyDescent="0.3">
      <c r="A29" s="7"/>
      <c r="B29" s="20"/>
      <c r="C29" s="31" t="str">
        <f>'Asset Schedule'!C27</f>
        <v>Bus 19</v>
      </c>
      <c r="D29" s="31"/>
      <c r="E29" s="39">
        <f>'Asset Schedule'!F27</f>
        <v>0</v>
      </c>
      <c r="F29" s="39">
        <f>'Asset Schedule'!G27</f>
        <v>0</v>
      </c>
      <c r="G29" s="25">
        <f>'Asset Schedule'!R27</f>
        <v>0</v>
      </c>
      <c r="H29" s="25"/>
      <c r="I29" s="31"/>
      <c r="J29" s="38">
        <f t="shared" si="2"/>
        <v>0</v>
      </c>
      <c r="K29" s="38">
        <f t="shared" si="2"/>
        <v>0</v>
      </c>
      <c r="L29" s="38">
        <f t="shared" si="2"/>
        <v>0</v>
      </c>
      <c r="M29" s="38">
        <f t="shared" si="2"/>
        <v>0</v>
      </c>
      <c r="N29" s="38">
        <f t="shared" si="2"/>
        <v>0</v>
      </c>
      <c r="O29" s="38">
        <f t="shared" si="2"/>
        <v>0</v>
      </c>
      <c r="P29" s="38">
        <f t="shared" si="2"/>
        <v>0</v>
      </c>
      <c r="Q29" s="38">
        <f t="shared" si="2"/>
        <v>0</v>
      </c>
      <c r="R29" s="38">
        <f t="shared" si="2"/>
        <v>0</v>
      </c>
      <c r="S29" s="7"/>
    </row>
    <row r="30" spans="1:19" s="43" customFormat="1" ht="12" customHeight="1" x14ac:dyDescent="0.3">
      <c r="A30" s="7"/>
      <c r="B30" s="20"/>
      <c r="C30" s="31" t="str">
        <f>'Asset Schedule'!C28</f>
        <v>Bus 20</v>
      </c>
      <c r="D30" s="31"/>
      <c r="E30" s="39">
        <f>'Asset Schedule'!F28</f>
        <v>0</v>
      </c>
      <c r="F30" s="39">
        <f>'Asset Schedule'!G28</f>
        <v>0</v>
      </c>
      <c r="G30" s="25">
        <f>'Asset Schedule'!R28</f>
        <v>0</v>
      </c>
      <c r="H30" s="25"/>
      <c r="I30" s="31"/>
      <c r="J30" s="38">
        <f t="shared" si="2"/>
        <v>0</v>
      </c>
      <c r="K30" s="38">
        <f t="shared" si="2"/>
        <v>0</v>
      </c>
      <c r="L30" s="38">
        <f t="shared" si="2"/>
        <v>0</v>
      </c>
      <c r="M30" s="38">
        <f t="shared" si="2"/>
        <v>0</v>
      </c>
      <c r="N30" s="38">
        <f t="shared" si="2"/>
        <v>0</v>
      </c>
      <c r="O30" s="38">
        <f t="shared" si="2"/>
        <v>0</v>
      </c>
      <c r="P30" s="38">
        <f t="shared" si="2"/>
        <v>0</v>
      </c>
      <c r="Q30" s="38">
        <f t="shared" si="2"/>
        <v>0</v>
      </c>
      <c r="R30" s="38">
        <f t="shared" si="2"/>
        <v>0</v>
      </c>
      <c r="S30" s="7"/>
    </row>
    <row r="31" spans="1:19" s="43" customFormat="1" ht="12" customHeight="1" x14ac:dyDescent="0.3">
      <c r="A31" s="7"/>
      <c r="B31" s="20"/>
      <c r="C31" s="31" t="str">
        <f>'Asset Schedule'!C29</f>
        <v>Bus 21</v>
      </c>
      <c r="D31" s="31"/>
      <c r="E31" s="39">
        <f>'Asset Schedule'!F29</f>
        <v>0</v>
      </c>
      <c r="F31" s="39">
        <f>'Asset Schedule'!G29</f>
        <v>0</v>
      </c>
      <c r="G31" s="25">
        <f>'Asset Schedule'!R29</f>
        <v>0</v>
      </c>
      <c r="H31" s="25"/>
      <c r="I31" s="31"/>
      <c r="J31" s="38">
        <f t="shared" si="2"/>
        <v>0</v>
      </c>
      <c r="K31" s="38">
        <f t="shared" si="2"/>
        <v>0</v>
      </c>
      <c r="L31" s="38">
        <f t="shared" si="2"/>
        <v>0</v>
      </c>
      <c r="M31" s="38">
        <f t="shared" si="2"/>
        <v>0</v>
      </c>
      <c r="N31" s="38">
        <f t="shared" si="2"/>
        <v>0</v>
      </c>
      <c r="O31" s="38">
        <f t="shared" si="2"/>
        <v>0</v>
      </c>
      <c r="P31" s="38">
        <f t="shared" si="2"/>
        <v>0</v>
      </c>
      <c r="Q31" s="38">
        <f t="shared" si="2"/>
        <v>0</v>
      </c>
      <c r="R31" s="38">
        <f t="shared" si="2"/>
        <v>0</v>
      </c>
      <c r="S31" s="7"/>
    </row>
    <row r="32" spans="1:19" s="43" customFormat="1" ht="12" customHeight="1" x14ac:dyDescent="0.3">
      <c r="A32" s="7"/>
      <c r="B32" s="20"/>
      <c r="C32" s="31" t="str">
        <f>'Asset Schedule'!C30</f>
        <v>Bus 22</v>
      </c>
      <c r="D32" s="31"/>
      <c r="E32" s="39">
        <f>'Asset Schedule'!F30</f>
        <v>0</v>
      </c>
      <c r="F32" s="39">
        <f>'Asset Schedule'!G30</f>
        <v>0</v>
      </c>
      <c r="G32" s="25">
        <f>'Asset Schedule'!R30</f>
        <v>0</v>
      </c>
      <c r="H32" s="25"/>
      <c r="I32" s="31"/>
      <c r="J32" s="38">
        <f t="shared" si="2"/>
        <v>0</v>
      </c>
      <c r="K32" s="38">
        <f t="shared" si="2"/>
        <v>0</v>
      </c>
      <c r="L32" s="38">
        <f t="shared" si="2"/>
        <v>0</v>
      </c>
      <c r="M32" s="38">
        <f t="shared" si="2"/>
        <v>0</v>
      </c>
      <c r="N32" s="38">
        <f t="shared" si="2"/>
        <v>0</v>
      </c>
      <c r="O32" s="38">
        <f t="shared" si="2"/>
        <v>0</v>
      </c>
      <c r="P32" s="38">
        <f t="shared" si="2"/>
        <v>0</v>
      </c>
      <c r="Q32" s="38">
        <f t="shared" si="2"/>
        <v>0</v>
      </c>
      <c r="R32" s="38">
        <f t="shared" si="2"/>
        <v>0</v>
      </c>
      <c r="S32" s="7"/>
    </row>
    <row r="33" spans="1:19" s="43" customFormat="1" ht="12" customHeight="1" x14ac:dyDescent="0.3">
      <c r="A33" s="7"/>
      <c r="B33" s="20"/>
      <c r="C33" s="31" t="str">
        <f>'Asset Schedule'!C31</f>
        <v>Bus 23</v>
      </c>
      <c r="D33" s="31"/>
      <c r="E33" s="39">
        <f>'Asset Schedule'!F31</f>
        <v>0</v>
      </c>
      <c r="F33" s="39">
        <f>'Asset Schedule'!G31</f>
        <v>0</v>
      </c>
      <c r="G33" s="25">
        <f>'Asset Schedule'!R31</f>
        <v>0</v>
      </c>
      <c r="H33" s="25"/>
      <c r="I33" s="31"/>
      <c r="J33" s="38">
        <f t="shared" si="2"/>
        <v>0</v>
      </c>
      <c r="K33" s="38">
        <f t="shared" si="2"/>
        <v>0</v>
      </c>
      <c r="L33" s="38">
        <f t="shared" si="2"/>
        <v>0</v>
      </c>
      <c r="M33" s="38">
        <f t="shared" si="2"/>
        <v>0</v>
      </c>
      <c r="N33" s="38">
        <f t="shared" si="2"/>
        <v>0</v>
      </c>
      <c r="O33" s="38">
        <f t="shared" si="2"/>
        <v>0</v>
      </c>
      <c r="P33" s="38">
        <f t="shared" si="2"/>
        <v>0</v>
      </c>
      <c r="Q33" s="38">
        <f t="shared" si="2"/>
        <v>0</v>
      </c>
      <c r="R33" s="38">
        <f t="shared" si="2"/>
        <v>0</v>
      </c>
      <c r="S33" s="7"/>
    </row>
    <row r="34" spans="1:19" s="43" customFormat="1" ht="12" customHeight="1" x14ac:dyDescent="0.3">
      <c r="A34" s="7"/>
      <c r="B34" s="20"/>
      <c r="C34" s="31" t="str">
        <f>'Asset Schedule'!C32</f>
        <v>Bus 24</v>
      </c>
      <c r="D34" s="31"/>
      <c r="E34" s="39">
        <f>'Asset Schedule'!F32</f>
        <v>0</v>
      </c>
      <c r="F34" s="39">
        <f>'Asset Schedule'!G32</f>
        <v>0</v>
      </c>
      <c r="G34" s="25">
        <f>'Asset Schedule'!R32</f>
        <v>0</v>
      </c>
      <c r="H34" s="25"/>
      <c r="I34" s="31"/>
      <c r="J34" s="38">
        <f t="shared" si="2"/>
        <v>0</v>
      </c>
      <c r="K34" s="38">
        <f t="shared" si="2"/>
        <v>0</v>
      </c>
      <c r="L34" s="38">
        <f t="shared" si="2"/>
        <v>0</v>
      </c>
      <c r="M34" s="38">
        <f t="shared" si="2"/>
        <v>0</v>
      </c>
      <c r="N34" s="38">
        <f t="shared" si="2"/>
        <v>0</v>
      </c>
      <c r="O34" s="38">
        <f t="shared" si="2"/>
        <v>0</v>
      </c>
      <c r="P34" s="38">
        <f t="shared" si="2"/>
        <v>0</v>
      </c>
      <c r="Q34" s="38">
        <f t="shared" si="2"/>
        <v>0</v>
      </c>
      <c r="R34" s="38">
        <f t="shared" si="2"/>
        <v>0</v>
      </c>
      <c r="S34" s="7"/>
    </row>
    <row r="35" spans="1:19" s="43" customFormat="1" ht="12" customHeight="1" x14ac:dyDescent="0.3">
      <c r="A35" s="7"/>
      <c r="B35" s="20"/>
      <c r="C35" s="31" t="str">
        <f>'Asset Schedule'!C33</f>
        <v>Bus 25</v>
      </c>
      <c r="D35" s="31"/>
      <c r="E35" s="39">
        <f>'Asset Schedule'!F33</f>
        <v>0</v>
      </c>
      <c r="F35" s="39">
        <f>'Asset Schedule'!G33</f>
        <v>0</v>
      </c>
      <c r="G35" s="25">
        <f>'Asset Schedule'!R33</f>
        <v>0</v>
      </c>
      <c r="H35" s="25"/>
      <c r="I35" s="31"/>
      <c r="J35" s="38">
        <f t="shared" si="2"/>
        <v>0</v>
      </c>
      <c r="K35" s="38">
        <f t="shared" si="2"/>
        <v>0</v>
      </c>
      <c r="L35" s="38">
        <f t="shared" si="2"/>
        <v>0</v>
      </c>
      <c r="M35" s="38">
        <f t="shared" si="2"/>
        <v>0</v>
      </c>
      <c r="N35" s="38">
        <f t="shared" si="2"/>
        <v>0</v>
      </c>
      <c r="O35" s="38">
        <f t="shared" si="2"/>
        <v>0</v>
      </c>
      <c r="P35" s="38">
        <f t="shared" si="2"/>
        <v>0</v>
      </c>
      <c r="Q35" s="38">
        <f t="shared" si="2"/>
        <v>0</v>
      </c>
      <c r="R35" s="38">
        <f t="shared" si="2"/>
        <v>0</v>
      </c>
      <c r="S35" s="7"/>
    </row>
    <row r="36" spans="1:19" s="43" customFormat="1" ht="12" customHeight="1" x14ac:dyDescent="0.3">
      <c r="A36" s="7"/>
      <c r="B36" s="20"/>
      <c r="C36" s="31" t="str">
        <f>'Asset Schedule'!C34</f>
        <v>Bus 26</v>
      </c>
      <c r="D36" s="31"/>
      <c r="E36" s="39">
        <f>'Asset Schedule'!F34</f>
        <v>0</v>
      </c>
      <c r="F36" s="39">
        <f>'Asset Schedule'!G34</f>
        <v>0</v>
      </c>
      <c r="G36" s="25">
        <f>'Asset Schedule'!R34</f>
        <v>0</v>
      </c>
      <c r="H36" s="25"/>
      <c r="I36" s="31"/>
      <c r="J36" s="38">
        <f t="shared" si="2"/>
        <v>0</v>
      </c>
      <c r="K36" s="38">
        <f t="shared" si="2"/>
        <v>0</v>
      </c>
      <c r="L36" s="38">
        <f t="shared" si="2"/>
        <v>0</v>
      </c>
      <c r="M36" s="38">
        <f t="shared" si="2"/>
        <v>0</v>
      </c>
      <c r="N36" s="38">
        <f t="shared" si="2"/>
        <v>0</v>
      </c>
      <c r="O36" s="38">
        <f t="shared" si="2"/>
        <v>0</v>
      </c>
      <c r="P36" s="38">
        <f t="shared" si="2"/>
        <v>0</v>
      </c>
      <c r="Q36" s="38">
        <f t="shared" si="2"/>
        <v>0</v>
      </c>
      <c r="R36" s="38">
        <f t="shared" si="2"/>
        <v>0</v>
      </c>
      <c r="S36" s="7"/>
    </row>
    <row r="37" spans="1:19" s="43" customFormat="1" ht="12" customHeight="1" x14ac:dyDescent="0.3">
      <c r="A37" s="7"/>
      <c r="B37" s="20"/>
      <c r="C37" s="31" t="str">
        <f>'Asset Schedule'!C35</f>
        <v>Bus 27</v>
      </c>
      <c r="D37" s="31"/>
      <c r="E37" s="39">
        <f>'Asset Schedule'!F35</f>
        <v>0</v>
      </c>
      <c r="F37" s="39">
        <f>'Asset Schedule'!G35</f>
        <v>0</v>
      </c>
      <c r="G37" s="25">
        <f>'Asset Schedule'!R35</f>
        <v>0</v>
      </c>
      <c r="H37" s="25"/>
      <c r="I37" s="31"/>
      <c r="J37" s="38">
        <f t="shared" si="2"/>
        <v>0</v>
      </c>
      <c r="K37" s="38">
        <f t="shared" si="2"/>
        <v>0</v>
      </c>
      <c r="L37" s="38">
        <f t="shared" si="2"/>
        <v>0</v>
      </c>
      <c r="M37" s="38">
        <f t="shared" si="2"/>
        <v>0</v>
      </c>
      <c r="N37" s="38">
        <f t="shared" si="2"/>
        <v>0</v>
      </c>
      <c r="O37" s="38">
        <f t="shared" si="2"/>
        <v>0</v>
      </c>
      <c r="P37" s="38">
        <f t="shared" si="2"/>
        <v>0</v>
      </c>
      <c r="Q37" s="38">
        <f t="shared" si="2"/>
        <v>0</v>
      </c>
      <c r="R37" s="38">
        <f t="shared" si="2"/>
        <v>0</v>
      </c>
      <c r="S37" s="7"/>
    </row>
    <row r="38" spans="1:19" s="43" customFormat="1" ht="12" customHeight="1" x14ac:dyDescent="0.3">
      <c r="A38" s="7"/>
      <c r="B38" s="20"/>
      <c r="C38" s="31" t="str">
        <f>'Asset Schedule'!C36</f>
        <v>Bus 28</v>
      </c>
      <c r="D38" s="31"/>
      <c r="E38" s="39">
        <f>'Asset Schedule'!F36</f>
        <v>0</v>
      </c>
      <c r="F38" s="39">
        <f>'Asset Schedule'!G36</f>
        <v>0</v>
      </c>
      <c r="G38" s="25">
        <f>'Asset Schedule'!R36</f>
        <v>0</v>
      </c>
      <c r="H38" s="25"/>
      <c r="I38" s="31"/>
      <c r="J38" s="38">
        <f t="shared" si="2"/>
        <v>0</v>
      </c>
      <c r="K38" s="38">
        <f t="shared" si="2"/>
        <v>0</v>
      </c>
      <c r="L38" s="38">
        <f t="shared" si="2"/>
        <v>0</v>
      </c>
      <c r="M38" s="38">
        <f t="shared" si="2"/>
        <v>0</v>
      </c>
      <c r="N38" s="38">
        <f t="shared" si="2"/>
        <v>0</v>
      </c>
      <c r="O38" s="38">
        <f t="shared" si="2"/>
        <v>0</v>
      </c>
      <c r="P38" s="38">
        <f t="shared" si="2"/>
        <v>0</v>
      </c>
      <c r="Q38" s="38">
        <f t="shared" si="2"/>
        <v>0</v>
      </c>
      <c r="R38" s="38">
        <f t="shared" si="2"/>
        <v>0</v>
      </c>
      <c r="S38" s="7"/>
    </row>
    <row r="39" spans="1:19" s="43" customFormat="1" ht="12" customHeight="1" x14ac:dyDescent="0.3">
      <c r="A39" s="7"/>
      <c r="B39" s="20"/>
      <c r="C39" s="31" t="str">
        <f>'Asset Schedule'!C37</f>
        <v>Bus 29</v>
      </c>
      <c r="D39" s="31"/>
      <c r="E39" s="39">
        <f>'Asset Schedule'!F37</f>
        <v>0</v>
      </c>
      <c r="F39" s="39">
        <f>'Asset Schedule'!G37</f>
        <v>0</v>
      </c>
      <c r="G39" s="25">
        <f>'Asset Schedule'!R37</f>
        <v>0</v>
      </c>
      <c r="H39" s="25"/>
      <c r="I39" s="31"/>
      <c r="J39" s="38">
        <f t="shared" si="2"/>
        <v>0</v>
      </c>
      <c r="K39" s="38">
        <f t="shared" si="2"/>
        <v>0</v>
      </c>
      <c r="L39" s="38">
        <f t="shared" si="2"/>
        <v>0</v>
      </c>
      <c r="M39" s="38">
        <f t="shared" si="2"/>
        <v>0</v>
      </c>
      <c r="N39" s="38">
        <f t="shared" si="2"/>
        <v>0</v>
      </c>
      <c r="O39" s="38">
        <f t="shared" si="2"/>
        <v>0</v>
      </c>
      <c r="P39" s="38">
        <f t="shared" si="2"/>
        <v>0</v>
      </c>
      <c r="Q39" s="38">
        <f t="shared" si="2"/>
        <v>0</v>
      </c>
      <c r="R39" s="38">
        <f t="shared" si="2"/>
        <v>0</v>
      </c>
      <c r="S39" s="7"/>
    </row>
    <row r="40" spans="1:19" s="43" customFormat="1" ht="12" customHeight="1" x14ac:dyDescent="0.3">
      <c r="A40" s="7"/>
      <c r="B40" s="20"/>
      <c r="C40" s="31" t="str">
        <f>'Asset Schedule'!C38</f>
        <v>Bus 30</v>
      </c>
      <c r="D40" s="31"/>
      <c r="E40" s="39">
        <f>'Asset Schedule'!F38</f>
        <v>0</v>
      </c>
      <c r="F40" s="39">
        <f>'Asset Schedule'!G38</f>
        <v>0</v>
      </c>
      <c r="G40" s="25">
        <f>'Asset Schedule'!R38</f>
        <v>0</v>
      </c>
      <c r="H40" s="25"/>
      <c r="I40" s="31"/>
      <c r="J40" s="38">
        <f t="shared" si="2"/>
        <v>0</v>
      </c>
      <c r="K40" s="38">
        <f t="shared" si="2"/>
        <v>0</v>
      </c>
      <c r="L40" s="38">
        <f t="shared" si="2"/>
        <v>0</v>
      </c>
      <c r="M40" s="38">
        <f t="shared" si="2"/>
        <v>0</v>
      </c>
      <c r="N40" s="38">
        <f t="shared" si="2"/>
        <v>0</v>
      </c>
      <c r="O40" s="38">
        <f t="shared" si="2"/>
        <v>0</v>
      </c>
      <c r="P40" s="38">
        <f t="shared" si="2"/>
        <v>0</v>
      </c>
      <c r="Q40" s="38">
        <f t="shared" si="2"/>
        <v>0</v>
      </c>
      <c r="R40" s="38">
        <f t="shared" si="2"/>
        <v>0</v>
      </c>
      <c r="S40" s="7"/>
    </row>
    <row r="41" spans="1:19" s="43" customFormat="1" ht="12" customHeight="1" x14ac:dyDescent="0.3">
      <c r="A41" s="7"/>
      <c r="B41" s="20"/>
      <c r="C41" s="31" t="str">
        <f>'Asset Schedule'!C39</f>
        <v>Bus 31</v>
      </c>
      <c r="D41" s="31"/>
      <c r="E41" s="39">
        <f>'Asset Schedule'!F39</f>
        <v>0</v>
      </c>
      <c r="F41" s="39">
        <f>'Asset Schedule'!G39</f>
        <v>0</v>
      </c>
      <c r="G41" s="25">
        <f>'Asset Schedule'!R39</f>
        <v>0</v>
      </c>
      <c r="H41" s="25"/>
      <c r="I41" s="31"/>
      <c r="J41" s="38">
        <f t="shared" si="2"/>
        <v>0</v>
      </c>
      <c r="K41" s="38">
        <f t="shared" si="2"/>
        <v>0</v>
      </c>
      <c r="L41" s="38">
        <f t="shared" si="2"/>
        <v>0</v>
      </c>
      <c r="M41" s="38">
        <f t="shared" si="2"/>
        <v>0</v>
      </c>
      <c r="N41" s="38">
        <f t="shared" si="2"/>
        <v>0</v>
      </c>
      <c r="O41" s="38">
        <f t="shared" si="2"/>
        <v>0</v>
      </c>
      <c r="P41" s="38">
        <f t="shared" si="2"/>
        <v>0</v>
      </c>
      <c r="Q41" s="38">
        <f t="shared" si="2"/>
        <v>0</v>
      </c>
      <c r="R41" s="38">
        <f t="shared" si="2"/>
        <v>0</v>
      </c>
      <c r="S41" s="7"/>
    </row>
    <row r="42" spans="1:19" s="43" customFormat="1" ht="12" customHeight="1" x14ac:dyDescent="0.3">
      <c r="A42" s="7"/>
      <c r="B42" s="20"/>
      <c r="C42" s="31" t="str">
        <f>'Asset Schedule'!C40</f>
        <v>Bus 32</v>
      </c>
      <c r="D42" s="31"/>
      <c r="E42" s="39">
        <f>'Asset Schedule'!F40</f>
        <v>0</v>
      </c>
      <c r="F42" s="39">
        <f>'Asset Schedule'!G40</f>
        <v>0</v>
      </c>
      <c r="G42" s="25">
        <f>'Asset Schedule'!R40</f>
        <v>0</v>
      </c>
      <c r="H42" s="25"/>
      <c r="I42" s="31"/>
      <c r="J42" s="38">
        <f t="shared" si="2"/>
        <v>0</v>
      </c>
      <c r="K42" s="38">
        <f t="shared" si="2"/>
        <v>0</v>
      </c>
      <c r="L42" s="38">
        <f t="shared" si="2"/>
        <v>0</v>
      </c>
      <c r="M42" s="38">
        <f t="shared" si="2"/>
        <v>0</v>
      </c>
      <c r="N42" s="38">
        <f t="shared" si="2"/>
        <v>0</v>
      </c>
      <c r="O42" s="38">
        <f t="shared" si="2"/>
        <v>0</v>
      </c>
      <c r="P42" s="38">
        <f t="shared" si="2"/>
        <v>0</v>
      </c>
      <c r="Q42" s="38">
        <f t="shared" si="2"/>
        <v>0</v>
      </c>
      <c r="R42" s="38">
        <f t="shared" si="2"/>
        <v>0</v>
      </c>
      <c r="S42" s="7"/>
    </row>
    <row r="43" spans="1:19" s="43" customFormat="1" ht="12" customHeight="1" x14ac:dyDescent="0.3">
      <c r="A43" s="7"/>
      <c r="B43" s="20"/>
      <c r="C43" s="31" t="str">
        <f>'Asset Schedule'!C41</f>
        <v>Bus 33</v>
      </c>
      <c r="D43" s="31"/>
      <c r="E43" s="39">
        <f>'Asset Schedule'!F41</f>
        <v>0</v>
      </c>
      <c r="F43" s="39">
        <f>'Asset Schedule'!G41</f>
        <v>0</v>
      </c>
      <c r="G43" s="25">
        <f>'Asset Schedule'!R41</f>
        <v>0</v>
      </c>
      <c r="H43" s="25"/>
      <c r="I43" s="31"/>
      <c r="J43" s="38">
        <f t="shared" si="2"/>
        <v>0</v>
      </c>
      <c r="K43" s="38">
        <f t="shared" si="2"/>
        <v>0</v>
      </c>
      <c r="L43" s="38">
        <f t="shared" si="2"/>
        <v>0</v>
      </c>
      <c r="M43" s="38">
        <f t="shared" si="2"/>
        <v>0</v>
      </c>
      <c r="N43" s="38">
        <f t="shared" si="2"/>
        <v>0</v>
      </c>
      <c r="O43" s="38">
        <f t="shared" si="2"/>
        <v>0</v>
      </c>
      <c r="P43" s="38">
        <f t="shared" si="2"/>
        <v>0</v>
      </c>
      <c r="Q43" s="38">
        <f t="shared" si="2"/>
        <v>0</v>
      </c>
      <c r="R43" s="38">
        <f t="shared" si="2"/>
        <v>0</v>
      </c>
      <c r="S43" s="7"/>
    </row>
    <row r="44" spans="1:19" s="43" customFormat="1" ht="12" customHeight="1" x14ac:dyDescent="0.3">
      <c r="A44" s="7"/>
      <c r="B44" s="20"/>
      <c r="C44" s="31" t="str">
        <f>'Asset Schedule'!C42</f>
        <v>Bus 34</v>
      </c>
      <c r="D44" s="31"/>
      <c r="E44" s="39">
        <f>'Asset Schedule'!F42</f>
        <v>0</v>
      </c>
      <c r="F44" s="39">
        <f>'Asset Schedule'!G42</f>
        <v>0</v>
      </c>
      <c r="G44" s="25">
        <f>'Asset Schedule'!R42</f>
        <v>0</v>
      </c>
      <c r="H44" s="25"/>
      <c r="I44" s="31"/>
      <c r="J44" s="38">
        <f t="shared" ref="J44:R59" si="3">IF(AND($E44&lt;=J$3,$F44&gt;=J$3),1,0)</f>
        <v>0</v>
      </c>
      <c r="K44" s="38">
        <f t="shared" si="3"/>
        <v>0</v>
      </c>
      <c r="L44" s="38">
        <f t="shared" si="3"/>
        <v>0</v>
      </c>
      <c r="M44" s="38">
        <f t="shared" si="3"/>
        <v>0</v>
      </c>
      <c r="N44" s="38">
        <f t="shared" si="3"/>
        <v>0</v>
      </c>
      <c r="O44" s="38">
        <f t="shared" si="3"/>
        <v>0</v>
      </c>
      <c r="P44" s="38">
        <f t="shared" si="3"/>
        <v>0</v>
      </c>
      <c r="Q44" s="38">
        <f t="shared" si="3"/>
        <v>0</v>
      </c>
      <c r="R44" s="38">
        <f t="shared" si="3"/>
        <v>0</v>
      </c>
      <c r="S44" s="7"/>
    </row>
    <row r="45" spans="1:19" s="43" customFormat="1" ht="12" customHeight="1" x14ac:dyDescent="0.3">
      <c r="A45" s="7"/>
      <c r="B45" s="20"/>
      <c r="C45" s="31" t="str">
        <f>'Asset Schedule'!C43</f>
        <v>Bus 35</v>
      </c>
      <c r="D45" s="31"/>
      <c r="E45" s="39">
        <f>'Asset Schedule'!F43</f>
        <v>0</v>
      </c>
      <c r="F45" s="39">
        <f>'Asset Schedule'!G43</f>
        <v>0</v>
      </c>
      <c r="G45" s="25">
        <f>'Asset Schedule'!R43</f>
        <v>0</v>
      </c>
      <c r="H45" s="25"/>
      <c r="I45" s="31"/>
      <c r="J45" s="38">
        <f t="shared" si="3"/>
        <v>0</v>
      </c>
      <c r="K45" s="38">
        <f t="shared" si="3"/>
        <v>0</v>
      </c>
      <c r="L45" s="38">
        <f t="shared" si="3"/>
        <v>0</v>
      </c>
      <c r="M45" s="38">
        <f t="shared" si="3"/>
        <v>0</v>
      </c>
      <c r="N45" s="38">
        <f t="shared" si="3"/>
        <v>0</v>
      </c>
      <c r="O45" s="38">
        <f t="shared" si="3"/>
        <v>0</v>
      </c>
      <c r="P45" s="38">
        <f t="shared" si="3"/>
        <v>0</v>
      </c>
      <c r="Q45" s="38">
        <f t="shared" si="3"/>
        <v>0</v>
      </c>
      <c r="R45" s="38">
        <f t="shared" si="3"/>
        <v>0</v>
      </c>
      <c r="S45" s="7"/>
    </row>
    <row r="46" spans="1:19" s="43" customFormat="1" ht="12" customHeight="1" x14ac:dyDescent="0.3">
      <c r="A46" s="7"/>
      <c r="B46" s="20"/>
      <c r="C46" s="31" t="str">
        <f>'Asset Schedule'!C44</f>
        <v>Bus 36</v>
      </c>
      <c r="D46" s="31"/>
      <c r="E46" s="39">
        <f>'Asset Schedule'!F44</f>
        <v>0</v>
      </c>
      <c r="F46" s="39">
        <f>'Asset Schedule'!G44</f>
        <v>0</v>
      </c>
      <c r="G46" s="25">
        <f>'Asset Schedule'!R44</f>
        <v>0</v>
      </c>
      <c r="H46" s="25"/>
      <c r="I46" s="31"/>
      <c r="J46" s="38">
        <f t="shared" si="3"/>
        <v>0</v>
      </c>
      <c r="K46" s="38">
        <f t="shared" si="3"/>
        <v>0</v>
      </c>
      <c r="L46" s="38">
        <f t="shared" si="3"/>
        <v>0</v>
      </c>
      <c r="M46" s="38">
        <f t="shared" si="3"/>
        <v>0</v>
      </c>
      <c r="N46" s="38">
        <f t="shared" si="3"/>
        <v>0</v>
      </c>
      <c r="O46" s="38">
        <f t="shared" si="3"/>
        <v>0</v>
      </c>
      <c r="P46" s="38">
        <f t="shared" si="3"/>
        <v>0</v>
      </c>
      <c r="Q46" s="38">
        <f t="shared" si="3"/>
        <v>0</v>
      </c>
      <c r="R46" s="38">
        <f t="shared" si="3"/>
        <v>0</v>
      </c>
      <c r="S46" s="7"/>
    </row>
    <row r="47" spans="1:19" s="43" customFormat="1" ht="12" customHeight="1" x14ac:dyDescent="0.3">
      <c r="A47" s="7"/>
      <c r="B47" s="20"/>
      <c r="C47" s="31" t="str">
        <f>'Asset Schedule'!C45</f>
        <v>Bus 37</v>
      </c>
      <c r="D47" s="31"/>
      <c r="E47" s="39">
        <f>'Asset Schedule'!F45</f>
        <v>0</v>
      </c>
      <c r="F47" s="39">
        <f>'Asset Schedule'!G45</f>
        <v>0</v>
      </c>
      <c r="G47" s="25">
        <f>'Asset Schedule'!R45</f>
        <v>0</v>
      </c>
      <c r="H47" s="25"/>
      <c r="I47" s="31"/>
      <c r="J47" s="38">
        <f t="shared" si="3"/>
        <v>0</v>
      </c>
      <c r="K47" s="38">
        <f t="shared" si="3"/>
        <v>0</v>
      </c>
      <c r="L47" s="38">
        <f t="shared" si="3"/>
        <v>0</v>
      </c>
      <c r="M47" s="38">
        <f t="shared" si="3"/>
        <v>0</v>
      </c>
      <c r="N47" s="38">
        <f t="shared" si="3"/>
        <v>0</v>
      </c>
      <c r="O47" s="38">
        <f t="shared" si="3"/>
        <v>0</v>
      </c>
      <c r="P47" s="38">
        <f t="shared" si="3"/>
        <v>0</v>
      </c>
      <c r="Q47" s="38">
        <f t="shared" si="3"/>
        <v>0</v>
      </c>
      <c r="R47" s="38">
        <f t="shared" si="3"/>
        <v>0</v>
      </c>
      <c r="S47" s="7"/>
    </row>
    <row r="48" spans="1:19" s="43" customFormat="1" ht="12" customHeight="1" x14ac:dyDescent="0.3">
      <c r="A48" s="7"/>
      <c r="B48" s="20"/>
      <c r="C48" s="31" t="str">
        <f>'Asset Schedule'!C46</f>
        <v>Bus 38</v>
      </c>
      <c r="D48" s="31"/>
      <c r="E48" s="39">
        <f>'Asset Schedule'!F46</f>
        <v>0</v>
      </c>
      <c r="F48" s="39">
        <f>'Asset Schedule'!G46</f>
        <v>0</v>
      </c>
      <c r="G48" s="25">
        <f>'Asset Schedule'!R46</f>
        <v>0</v>
      </c>
      <c r="H48" s="25"/>
      <c r="I48" s="31"/>
      <c r="J48" s="38">
        <f t="shared" si="3"/>
        <v>0</v>
      </c>
      <c r="K48" s="38">
        <f t="shared" si="3"/>
        <v>0</v>
      </c>
      <c r="L48" s="38">
        <f t="shared" si="3"/>
        <v>0</v>
      </c>
      <c r="M48" s="38">
        <f t="shared" si="3"/>
        <v>0</v>
      </c>
      <c r="N48" s="38">
        <f t="shared" si="3"/>
        <v>0</v>
      </c>
      <c r="O48" s="38">
        <f t="shared" si="3"/>
        <v>0</v>
      </c>
      <c r="P48" s="38">
        <f t="shared" si="3"/>
        <v>0</v>
      </c>
      <c r="Q48" s="38">
        <f t="shared" si="3"/>
        <v>0</v>
      </c>
      <c r="R48" s="38">
        <f t="shared" si="3"/>
        <v>0</v>
      </c>
      <c r="S48" s="7"/>
    </row>
    <row r="49" spans="1:19" s="43" customFormat="1" ht="12" customHeight="1" x14ac:dyDescent="0.3">
      <c r="A49" s="7"/>
      <c r="B49" s="20"/>
      <c r="C49" s="31" t="str">
        <f>'Asset Schedule'!C47</f>
        <v>Bus 39</v>
      </c>
      <c r="D49" s="31"/>
      <c r="E49" s="39">
        <f>'Asset Schedule'!F47</f>
        <v>0</v>
      </c>
      <c r="F49" s="39">
        <f>'Asset Schedule'!G47</f>
        <v>0</v>
      </c>
      <c r="G49" s="25">
        <f>'Asset Schedule'!R47</f>
        <v>0</v>
      </c>
      <c r="H49" s="25"/>
      <c r="I49" s="31"/>
      <c r="J49" s="38">
        <f t="shared" si="3"/>
        <v>0</v>
      </c>
      <c r="K49" s="38">
        <f t="shared" si="3"/>
        <v>0</v>
      </c>
      <c r="L49" s="38">
        <f t="shared" si="3"/>
        <v>0</v>
      </c>
      <c r="M49" s="38">
        <f t="shared" si="3"/>
        <v>0</v>
      </c>
      <c r="N49" s="38">
        <f t="shared" si="3"/>
        <v>0</v>
      </c>
      <c r="O49" s="38">
        <f t="shared" si="3"/>
        <v>0</v>
      </c>
      <c r="P49" s="38">
        <f t="shared" si="3"/>
        <v>0</v>
      </c>
      <c r="Q49" s="38">
        <f t="shared" si="3"/>
        <v>0</v>
      </c>
      <c r="R49" s="38">
        <f t="shared" si="3"/>
        <v>0</v>
      </c>
      <c r="S49" s="7"/>
    </row>
    <row r="50" spans="1:19" s="43" customFormat="1" ht="12" customHeight="1" x14ac:dyDescent="0.3">
      <c r="A50" s="7"/>
      <c r="B50" s="20"/>
      <c r="C50" s="31" t="str">
        <f>'Asset Schedule'!C48</f>
        <v>Bus 40</v>
      </c>
      <c r="D50" s="31"/>
      <c r="E50" s="39">
        <f>'Asset Schedule'!F48</f>
        <v>0</v>
      </c>
      <c r="F50" s="39">
        <f>'Asset Schedule'!G48</f>
        <v>0</v>
      </c>
      <c r="G50" s="25">
        <f>'Asset Schedule'!R48</f>
        <v>0</v>
      </c>
      <c r="H50" s="25"/>
      <c r="I50" s="31"/>
      <c r="J50" s="38">
        <f t="shared" si="3"/>
        <v>0</v>
      </c>
      <c r="K50" s="38">
        <f t="shared" si="3"/>
        <v>0</v>
      </c>
      <c r="L50" s="38">
        <f t="shared" si="3"/>
        <v>0</v>
      </c>
      <c r="M50" s="38">
        <f t="shared" si="3"/>
        <v>0</v>
      </c>
      <c r="N50" s="38">
        <f t="shared" si="3"/>
        <v>0</v>
      </c>
      <c r="O50" s="38">
        <f t="shared" si="3"/>
        <v>0</v>
      </c>
      <c r="P50" s="38">
        <f t="shared" si="3"/>
        <v>0</v>
      </c>
      <c r="Q50" s="38">
        <f t="shared" si="3"/>
        <v>0</v>
      </c>
      <c r="R50" s="38">
        <f t="shared" si="3"/>
        <v>0</v>
      </c>
      <c r="S50" s="7"/>
    </row>
    <row r="51" spans="1:19" s="43" customFormat="1" ht="12" customHeight="1" x14ac:dyDescent="0.3">
      <c r="A51" s="7"/>
      <c r="B51" s="20"/>
      <c r="C51" s="31" t="str">
        <f>'Asset Schedule'!C49</f>
        <v>Bus 41</v>
      </c>
      <c r="D51" s="31"/>
      <c r="E51" s="39">
        <f>'Asset Schedule'!F49</f>
        <v>0</v>
      </c>
      <c r="F51" s="39">
        <f>'Asset Schedule'!G49</f>
        <v>0</v>
      </c>
      <c r="G51" s="25">
        <f>'Asset Schedule'!R49</f>
        <v>0</v>
      </c>
      <c r="H51" s="25"/>
      <c r="I51" s="31"/>
      <c r="J51" s="38">
        <f t="shared" si="3"/>
        <v>0</v>
      </c>
      <c r="K51" s="38">
        <f t="shared" si="3"/>
        <v>0</v>
      </c>
      <c r="L51" s="38">
        <f t="shared" si="3"/>
        <v>0</v>
      </c>
      <c r="M51" s="38">
        <f t="shared" si="3"/>
        <v>0</v>
      </c>
      <c r="N51" s="38">
        <f t="shared" si="3"/>
        <v>0</v>
      </c>
      <c r="O51" s="38">
        <f t="shared" si="3"/>
        <v>0</v>
      </c>
      <c r="P51" s="38">
        <f t="shared" si="3"/>
        <v>0</v>
      </c>
      <c r="Q51" s="38">
        <f t="shared" si="3"/>
        <v>0</v>
      </c>
      <c r="R51" s="38">
        <f t="shared" si="3"/>
        <v>0</v>
      </c>
      <c r="S51" s="7"/>
    </row>
    <row r="52" spans="1:19" s="43" customFormat="1" ht="12" customHeight="1" x14ac:dyDescent="0.3">
      <c r="A52" s="7"/>
      <c r="B52" s="20"/>
      <c r="C52" s="31" t="str">
        <f>'Asset Schedule'!C50</f>
        <v>Bus 42</v>
      </c>
      <c r="D52" s="31"/>
      <c r="E52" s="39">
        <f>'Asset Schedule'!F50</f>
        <v>0</v>
      </c>
      <c r="F52" s="39">
        <f>'Asset Schedule'!G50</f>
        <v>0</v>
      </c>
      <c r="G52" s="25">
        <f>'Asset Schedule'!R50</f>
        <v>0</v>
      </c>
      <c r="H52" s="25"/>
      <c r="I52" s="31"/>
      <c r="J52" s="38">
        <f t="shared" si="3"/>
        <v>0</v>
      </c>
      <c r="K52" s="38">
        <f t="shared" si="3"/>
        <v>0</v>
      </c>
      <c r="L52" s="38">
        <f t="shared" si="3"/>
        <v>0</v>
      </c>
      <c r="M52" s="38">
        <f t="shared" si="3"/>
        <v>0</v>
      </c>
      <c r="N52" s="38">
        <f t="shared" si="3"/>
        <v>0</v>
      </c>
      <c r="O52" s="38">
        <f t="shared" si="3"/>
        <v>0</v>
      </c>
      <c r="P52" s="38">
        <f t="shared" si="3"/>
        <v>0</v>
      </c>
      <c r="Q52" s="38">
        <f t="shared" si="3"/>
        <v>0</v>
      </c>
      <c r="R52" s="38">
        <f t="shared" si="3"/>
        <v>0</v>
      </c>
      <c r="S52" s="7"/>
    </row>
    <row r="53" spans="1:19" s="43" customFormat="1" ht="12" customHeight="1" x14ac:dyDescent="0.3">
      <c r="A53" s="7"/>
      <c r="B53" s="20"/>
      <c r="C53" s="31" t="str">
        <f>'Asset Schedule'!C51</f>
        <v>Bus 43</v>
      </c>
      <c r="D53" s="31"/>
      <c r="E53" s="39">
        <f>'Asset Schedule'!F51</f>
        <v>0</v>
      </c>
      <c r="F53" s="39">
        <f>'Asset Schedule'!G51</f>
        <v>0</v>
      </c>
      <c r="G53" s="25">
        <f>'Asset Schedule'!R51</f>
        <v>0</v>
      </c>
      <c r="H53" s="25"/>
      <c r="I53" s="31"/>
      <c r="J53" s="38">
        <f t="shared" si="3"/>
        <v>0</v>
      </c>
      <c r="K53" s="38">
        <f t="shared" si="3"/>
        <v>0</v>
      </c>
      <c r="L53" s="38">
        <f t="shared" si="3"/>
        <v>0</v>
      </c>
      <c r="M53" s="38">
        <f t="shared" si="3"/>
        <v>0</v>
      </c>
      <c r="N53" s="38">
        <f t="shared" si="3"/>
        <v>0</v>
      </c>
      <c r="O53" s="38">
        <f t="shared" si="3"/>
        <v>0</v>
      </c>
      <c r="P53" s="38">
        <f t="shared" si="3"/>
        <v>0</v>
      </c>
      <c r="Q53" s="38">
        <f t="shared" si="3"/>
        <v>0</v>
      </c>
      <c r="R53" s="38">
        <f t="shared" si="3"/>
        <v>0</v>
      </c>
      <c r="S53" s="7"/>
    </row>
    <row r="54" spans="1:19" s="43" customFormat="1" ht="12" customHeight="1" x14ac:dyDescent="0.3">
      <c r="A54" s="7"/>
      <c r="B54" s="20"/>
      <c r="C54" s="31" t="str">
        <f>'Asset Schedule'!C52</f>
        <v>Bus 44</v>
      </c>
      <c r="D54" s="31"/>
      <c r="E54" s="39">
        <f>'Asset Schedule'!F52</f>
        <v>0</v>
      </c>
      <c r="F54" s="39">
        <f>'Asset Schedule'!G52</f>
        <v>0</v>
      </c>
      <c r="G54" s="25">
        <f>'Asset Schedule'!R52</f>
        <v>0</v>
      </c>
      <c r="H54" s="25"/>
      <c r="I54" s="31"/>
      <c r="J54" s="38">
        <f t="shared" si="3"/>
        <v>0</v>
      </c>
      <c r="K54" s="38">
        <f t="shared" si="3"/>
        <v>0</v>
      </c>
      <c r="L54" s="38">
        <f t="shared" si="3"/>
        <v>0</v>
      </c>
      <c r="M54" s="38">
        <f t="shared" si="3"/>
        <v>0</v>
      </c>
      <c r="N54" s="38">
        <f t="shared" si="3"/>
        <v>0</v>
      </c>
      <c r="O54" s="38">
        <f t="shared" si="3"/>
        <v>0</v>
      </c>
      <c r="P54" s="38">
        <f t="shared" si="3"/>
        <v>0</v>
      </c>
      <c r="Q54" s="38">
        <f t="shared" si="3"/>
        <v>0</v>
      </c>
      <c r="R54" s="38">
        <f t="shared" si="3"/>
        <v>0</v>
      </c>
      <c r="S54" s="7"/>
    </row>
    <row r="55" spans="1:19" s="43" customFormat="1" ht="12" customHeight="1" x14ac:dyDescent="0.3">
      <c r="A55" s="7"/>
      <c r="B55" s="20"/>
      <c r="C55" s="31" t="str">
        <f>'Asset Schedule'!C53</f>
        <v>Bus 45</v>
      </c>
      <c r="D55" s="31"/>
      <c r="E55" s="39">
        <f>'Asset Schedule'!F53</f>
        <v>0</v>
      </c>
      <c r="F55" s="39">
        <f>'Asset Schedule'!G53</f>
        <v>0</v>
      </c>
      <c r="G55" s="25">
        <f>'Asset Schedule'!R53</f>
        <v>0</v>
      </c>
      <c r="H55" s="25"/>
      <c r="I55" s="31"/>
      <c r="J55" s="38">
        <f t="shared" si="3"/>
        <v>0</v>
      </c>
      <c r="K55" s="38">
        <f t="shared" si="3"/>
        <v>0</v>
      </c>
      <c r="L55" s="38">
        <f t="shared" si="3"/>
        <v>0</v>
      </c>
      <c r="M55" s="38">
        <f t="shared" si="3"/>
        <v>0</v>
      </c>
      <c r="N55" s="38">
        <f t="shared" si="3"/>
        <v>0</v>
      </c>
      <c r="O55" s="38">
        <f t="shared" si="3"/>
        <v>0</v>
      </c>
      <c r="P55" s="38">
        <f t="shared" si="3"/>
        <v>0</v>
      </c>
      <c r="Q55" s="38">
        <f t="shared" si="3"/>
        <v>0</v>
      </c>
      <c r="R55" s="38">
        <f t="shared" si="3"/>
        <v>0</v>
      </c>
      <c r="S55" s="7"/>
    </row>
    <row r="56" spans="1:19" s="43" customFormat="1" ht="12" customHeight="1" x14ac:dyDescent="0.3">
      <c r="A56" s="7"/>
      <c r="B56" s="20"/>
      <c r="C56" s="31" t="str">
        <f>'Asset Schedule'!C54</f>
        <v>Bus 46</v>
      </c>
      <c r="D56" s="31"/>
      <c r="E56" s="39">
        <f>'Asset Schedule'!F54</f>
        <v>0</v>
      </c>
      <c r="F56" s="39">
        <f>'Asset Schedule'!G54</f>
        <v>0</v>
      </c>
      <c r="G56" s="25">
        <f>'Asset Schedule'!R54</f>
        <v>0</v>
      </c>
      <c r="H56" s="25"/>
      <c r="I56" s="31"/>
      <c r="J56" s="38">
        <f t="shared" si="3"/>
        <v>0</v>
      </c>
      <c r="K56" s="38">
        <f t="shared" si="3"/>
        <v>0</v>
      </c>
      <c r="L56" s="38">
        <f t="shared" si="3"/>
        <v>0</v>
      </c>
      <c r="M56" s="38">
        <f t="shared" si="3"/>
        <v>0</v>
      </c>
      <c r="N56" s="38">
        <f t="shared" si="3"/>
        <v>0</v>
      </c>
      <c r="O56" s="38">
        <f t="shared" si="3"/>
        <v>0</v>
      </c>
      <c r="P56" s="38">
        <f t="shared" si="3"/>
        <v>0</v>
      </c>
      <c r="Q56" s="38">
        <f t="shared" si="3"/>
        <v>0</v>
      </c>
      <c r="R56" s="38">
        <f t="shared" si="3"/>
        <v>0</v>
      </c>
      <c r="S56" s="7"/>
    </row>
    <row r="57" spans="1:19" s="43" customFormat="1" ht="12" customHeight="1" x14ac:dyDescent="0.3">
      <c r="A57" s="7"/>
      <c r="B57" s="20"/>
      <c r="C57" s="31" t="str">
        <f>'Asset Schedule'!C55</f>
        <v>Bus 47</v>
      </c>
      <c r="D57" s="31"/>
      <c r="E57" s="39">
        <f>'Asset Schedule'!F55</f>
        <v>0</v>
      </c>
      <c r="F57" s="39">
        <f>'Asset Schedule'!G55</f>
        <v>0</v>
      </c>
      <c r="G57" s="25">
        <f>'Asset Schedule'!R55</f>
        <v>0</v>
      </c>
      <c r="H57" s="25"/>
      <c r="I57" s="31"/>
      <c r="J57" s="38">
        <f t="shared" si="3"/>
        <v>0</v>
      </c>
      <c r="K57" s="38">
        <f t="shared" si="3"/>
        <v>0</v>
      </c>
      <c r="L57" s="38">
        <f t="shared" si="3"/>
        <v>0</v>
      </c>
      <c r="M57" s="38">
        <f t="shared" si="3"/>
        <v>0</v>
      </c>
      <c r="N57" s="38">
        <f t="shared" si="3"/>
        <v>0</v>
      </c>
      <c r="O57" s="38">
        <f t="shared" si="3"/>
        <v>0</v>
      </c>
      <c r="P57" s="38">
        <f t="shared" si="3"/>
        <v>0</v>
      </c>
      <c r="Q57" s="38">
        <f t="shared" si="3"/>
        <v>0</v>
      </c>
      <c r="R57" s="38">
        <f t="shared" si="3"/>
        <v>0</v>
      </c>
      <c r="S57" s="7"/>
    </row>
    <row r="58" spans="1:19" s="43" customFormat="1" ht="12" customHeight="1" x14ac:dyDescent="0.3">
      <c r="A58" s="7"/>
      <c r="B58" s="20"/>
      <c r="C58" s="31" t="str">
        <f>'Asset Schedule'!C56</f>
        <v>Bus 48</v>
      </c>
      <c r="D58" s="31"/>
      <c r="E58" s="39">
        <f>'Asset Schedule'!F56</f>
        <v>0</v>
      </c>
      <c r="F58" s="39">
        <f>'Asset Schedule'!G56</f>
        <v>0</v>
      </c>
      <c r="G58" s="25">
        <f>'Asset Schedule'!R56</f>
        <v>0</v>
      </c>
      <c r="H58" s="25"/>
      <c r="I58" s="31"/>
      <c r="J58" s="38">
        <f t="shared" si="3"/>
        <v>0</v>
      </c>
      <c r="K58" s="38">
        <f t="shared" si="3"/>
        <v>0</v>
      </c>
      <c r="L58" s="38">
        <f t="shared" si="3"/>
        <v>0</v>
      </c>
      <c r="M58" s="38">
        <f t="shared" si="3"/>
        <v>0</v>
      </c>
      <c r="N58" s="38">
        <f t="shared" si="3"/>
        <v>0</v>
      </c>
      <c r="O58" s="38">
        <f t="shared" si="3"/>
        <v>0</v>
      </c>
      <c r="P58" s="38">
        <f t="shared" si="3"/>
        <v>0</v>
      </c>
      <c r="Q58" s="38">
        <f t="shared" si="3"/>
        <v>0</v>
      </c>
      <c r="R58" s="38">
        <f t="shared" si="3"/>
        <v>0</v>
      </c>
      <c r="S58" s="7"/>
    </row>
    <row r="59" spans="1:19" s="43" customFormat="1" ht="12" customHeight="1" x14ac:dyDescent="0.3">
      <c r="A59" s="7"/>
      <c r="B59" s="20"/>
      <c r="C59" s="31" t="str">
        <f>'Asset Schedule'!C57</f>
        <v>Bus 49</v>
      </c>
      <c r="D59" s="31"/>
      <c r="E59" s="39">
        <f>'Asset Schedule'!F57</f>
        <v>0</v>
      </c>
      <c r="F59" s="39">
        <f>'Asset Schedule'!G57</f>
        <v>0</v>
      </c>
      <c r="G59" s="25">
        <f>'Asset Schedule'!R57</f>
        <v>0</v>
      </c>
      <c r="H59" s="25"/>
      <c r="I59" s="31"/>
      <c r="J59" s="38">
        <f t="shared" si="3"/>
        <v>0</v>
      </c>
      <c r="K59" s="38">
        <f t="shared" si="3"/>
        <v>0</v>
      </c>
      <c r="L59" s="38">
        <f t="shared" si="3"/>
        <v>0</v>
      </c>
      <c r="M59" s="38">
        <f t="shared" si="3"/>
        <v>0</v>
      </c>
      <c r="N59" s="38">
        <f t="shared" si="3"/>
        <v>0</v>
      </c>
      <c r="O59" s="38">
        <f t="shared" si="3"/>
        <v>0</v>
      </c>
      <c r="P59" s="38">
        <f t="shared" si="3"/>
        <v>0</v>
      </c>
      <c r="Q59" s="38">
        <f t="shared" si="3"/>
        <v>0</v>
      </c>
      <c r="R59" s="38">
        <f t="shared" si="3"/>
        <v>0</v>
      </c>
      <c r="S59" s="7"/>
    </row>
    <row r="60" spans="1:19" s="43" customFormat="1" ht="12" customHeight="1" x14ac:dyDescent="0.3">
      <c r="A60" s="7"/>
      <c r="B60" s="20"/>
      <c r="C60" s="31" t="str">
        <f>'Asset Schedule'!C58</f>
        <v>Bus 50</v>
      </c>
      <c r="D60" s="31"/>
      <c r="E60" s="39">
        <f>'Asset Schedule'!F58</f>
        <v>0</v>
      </c>
      <c r="F60" s="39">
        <f>'Asset Schedule'!G58</f>
        <v>0</v>
      </c>
      <c r="G60" s="25">
        <f>'Asset Schedule'!R58</f>
        <v>0</v>
      </c>
      <c r="H60" s="25"/>
      <c r="I60" s="31"/>
      <c r="J60" s="38">
        <f t="shared" ref="J60:R70" si="4">IF(AND($E60&lt;=J$3,$F60&gt;=J$3),1,0)</f>
        <v>0</v>
      </c>
      <c r="K60" s="38">
        <f t="shared" si="4"/>
        <v>0</v>
      </c>
      <c r="L60" s="38">
        <f t="shared" si="4"/>
        <v>0</v>
      </c>
      <c r="M60" s="38">
        <f t="shared" si="4"/>
        <v>0</v>
      </c>
      <c r="N60" s="38">
        <f t="shared" si="4"/>
        <v>0</v>
      </c>
      <c r="O60" s="38">
        <f t="shared" si="4"/>
        <v>0</v>
      </c>
      <c r="P60" s="38">
        <f t="shared" si="4"/>
        <v>0</v>
      </c>
      <c r="Q60" s="38">
        <f t="shared" si="4"/>
        <v>0</v>
      </c>
      <c r="R60" s="38">
        <f t="shared" si="4"/>
        <v>0</v>
      </c>
      <c r="S60" s="7"/>
    </row>
    <row r="61" spans="1:19" s="43" customFormat="1" ht="12" hidden="1" customHeight="1" x14ac:dyDescent="0.3">
      <c r="A61" s="7"/>
      <c r="B61" s="20"/>
      <c r="C61" s="31" t="str">
        <f>'Asset Schedule'!C59</f>
        <v>Bus 51</v>
      </c>
      <c r="D61" s="31"/>
      <c r="E61" s="39">
        <f>'Asset Schedule'!F59</f>
        <v>0</v>
      </c>
      <c r="F61" s="39">
        <f>'Asset Schedule'!G59</f>
        <v>0</v>
      </c>
      <c r="G61" s="25">
        <f>'Asset Schedule'!R59</f>
        <v>0</v>
      </c>
      <c r="H61" s="25"/>
      <c r="I61" s="31"/>
      <c r="J61" s="38">
        <f t="shared" si="4"/>
        <v>0</v>
      </c>
      <c r="K61" s="38">
        <f t="shared" si="4"/>
        <v>0</v>
      </c>
      <c r="L61" s="38">
        <f t="shared" si="4"/>
        <v>0</v>
      </c>
      <c r="M61" s="38">
        <f t="shared" si="4"/>
        <v>0</v>
      </c>
      <c r="N61" s="38">
        <f t="shared" si="4"/>
        <v>0</v>
      </c>
      <c r="O61" s="38">
        <f t="shared" si="4"/>
        <v>0</v>
      </c>
      <c r="P61" s="38">
        <f t="shared" si="4"/>
        <v>0</v>
      </c>
      <c r="Q61" s="38">
        <f t="shared" si="4"/>
        <v>0</v>
      </c>
      <c r="R61" s="38">
        <f t="shared" si="4"/>
        <v>0</v>
      </c>
      <c r="S61" s="7"/>
    </row>
    <row r="62" spans="1:19" s="43" customFormat="1" ht="12" hidden="1" customHeight="1" x14ac:dyDescent="0.3">
      <c r="A62" s="7"/>
      <c r="B62" s="20"/>
      <c r="C62" s="31" t="str">
        <f>'Asset Schedule'!C60</f>
        <v>Bus 52</v>
      </c>
      <c r="D62" s="31"/>
      <c r="E62" s="39">
        <f>'Asset Schedule'!F60</f>
        <v>0</v>
      </c>
      <c r="F62" s="39">
        <f>'Asset Schedule'!G60</f>
        <v>0</v>
      </c>
      <c r="G62" s="25">
        <f>'Asset Schedule'!R60</f>
        <v>0</v>
      </c>
      <c r="H62" s="25"/>
      <c r="I62" s="31"/>
      <c r="J62" s="38">
        <f t="shared" si="4"/>
        <v>0</v>
      </c>
      <c r="K62" s="38">
        <f t="shared" si="4"/>
        <v>0</v>
      </c>
      <c r="L62" s="38">
        <f t="shared" si="4"/>
        <v>0</v>
      </c>
      <c r="M62" s="38">
        <f t="shared" si="4"/>
        <v>0</v>
      </c>
      <c r="N62" s="38">
        <f t="shared" si="4"/>
        <v>0</v>
      </c>
      <c r="O62" s="38">
        <f t="shared" si="4"/>
        <v>0</v>
      </c>
      <c r="P62" s="38">
        <f t="shared" si="4"/>
        <v>0</v>
      </c>
      <c r="Q62" s="38">
        <f t="shared" si="4"/>
        <v>0</v>
      </c>
      <c r="R62" s="38">
        <f t="shared" si="4"/>
        <v>0</v>
      </c>
      <c r="S62" s="7"/>
    </row>
    <row r="63" spans="1:19" s="43" customFormat="1" ht="12" hidden="1" customHeight="1" x14ac:dyDescent="0.3">
      <c r="A63" s="7"/>
      <c r="B63" s="20"/>
      <c r="C63" s="31" t="str">
        <f>'Asset Schedule'!C61</f>
        <v>Bus 53</v>
      </c>
      <c r="D63" s="31"/>
      <c r="E63" s="39">
        <f>'Asset Schedule'!F61</f>
        <v>0</v>
      </c>
      <c r="F63" s="39">
        <f>'Asset Schedule'!G61</f>
        <v>0</v>
      </c>
      <c r="G63" s="25">
        <f>'Asset Schedule'!R61</f>
        <v>0</v>
      </c>
      <c r="H63" s="25"/>
      <c r="I63" s="31"/>
      <c r="J63" s="38">
        <f t="shared" si="4"/>
        <v>0</v>
      </c>
      <c r="K63" s="38">
        <f t="shared" si="4"/>
        <v>0</v>
      </c>
      <c r="L63" s="38">
        <f t="shared" si="4"/>
        <v>0</v>
      </c>
      <c r="M63" s="38">
        <f t="shared" si="4"/>
        <v>0</v>
      </c>
      <c r="N63" s="38">
        <f t="shared" si="4"/>
        <v>0</v>
      </c>
      <c r="O63" s="38">
        <f t="shared" si="4"/>
        <v>0</v>
      </c>
      <c r="P63" s="38">
        <f t="shared" si="4"/>
        <v>0</v>
      </c>
      <c r="Q63" s="38">
        <f t="shared" si="4"/>
        <v>0</v>
      </c>
      <c r="R63" s="38">
        <f t="shared" si="4"/>
        <v>0</v>
      </c>
      <c r="S63" s="7"/>
    </row>
    <row r="64" spans="1:19" s="43" customFormat="1" ht="12" hidden="1" customHeight="1" x14ac:dyDescent="0.3">
      <c r="A64" s="7"/>
      <c r="B64" s="20"/>
      <c r="C64" s="31" t="str">
        <f>'Asset Schedule'!C62</f>
        <v>Bus 54</v>
      </c>
      <c r="D64" s="31"/>
      <c r="E64" s="39">
        <f>'Asset Schedule'!F62</f>
        <v>0</v>
      </c>
      <c r="F64" s="39">
        <f>'Asset Schedule'!G62</f>
        <v>0</v>
      </c>
      <c r="G64" s="25">
        <f>'Asset Schedule'!R62</f>
        <v>0</v>
      </c>
      <c r="H64" s="25"/>
      <c r="I64" s="31"/>
      <c r="J64" s="38">
        <f t="shared" si="4"/>
        <v>0</v>
      </c>
      <c r="K64" s="38">
        <f t="shared" si="4"/>
        <v>0</v>
      </c>
      <c r="L64" s="38">
        <f t="shared" si="4"/>
        <v>0</v>
      </c>
      <c r="M64" s="38">
        <f t="shared" si="4"/>
        <v>0</v>
      </c>
      <c r="N64" s="38">
        <f t="shared" si="4"/>
        <v>0</v>
      </c>
      <c r="O64" s="38">
        <f t="shared" si="4"/>
        <v>0</v>
      </c>
      <c r="P64" s="38">
        <f t="shared" si="4"/>
        <v>0</v>
      </c>
      <c r="Q64" s="38">
        <f t="shared" si="4"/>
        <v>0</v>
      </c>
      <c r="R64" s="38">
        <f t="shared" si="4"/>
        <v>0</v>
      </c>
      <c r="S64" s="7"/>
    </row>
    <row r="65" spans="1:19" s="43" customFormat="1" ht="12" hidden="1" customHeight="1" x14ac:dyDescent="0.3">
      <c r="A65" s="7"/>
      <c r="B65" s="20"/>
      <c r="C65" s="31" t="str">
        <f>'Asset Schedule'!C63</f>
        <v>Bus 55</v>
      </c>
      <c r="D65" s="31"/>
      <c r="E65" s="39">
        <f>'Asset Schedule'!F63</f>
        <v>0</v>
      </c>
      <c r="F65" s="39">
        <f>'Asset Schedule'!G63</f>
        <v>0</v>
      </c>
      <c r="G65" s="25">
        <f>'Asset Schedule'!R63</f>
        <v>0</v>
      </c>
      <c r="H65" s="25"/>
      <c r="I65" s="31"/>
      <c r="J65" s="38">
        <f t="shared" si="4"/>
        <v>0</v>
      </c>
      <c r="K65" s="38">
        <f t="shared" si="4"/>
        <v>0</v>
      </c>
      <c r="L65" s="38">
        <f t="shared" si="4"/>
        <v>0</v>
      </c>
      <c r="M65" s="38">
        <f t="shared" si="4"/>
        <v>0</v>
      </c>
      <c r="N65" s="38">
        <f t="shared" si="4"/>
        <v>0</v>
      </c>
      <c r="O65" s="38">
        <f t="shared" si="4"/>
        <v>0</v>
      </c>
      <c r="P65" s="38">
        <f t="shared" si="4"/>
        <v>0</v>
      </c>
      <c r="Q65" s="38">
        <f t="shared" si="4"/>
        <v>0</v>
      </c>
      <c r="R65" s="38">
        <f t="shared" si="4"/>
        <v>0</v>
      </c>
      <c r="S65" s="7"/>
    </row>
    <row r="66" spans="1:19" s="43" customFormat="1" ht="12" hidden="1" customHeight="1" x14ac:dyDescent="0.3">
      <c r="A66" s="7"/>
      <c r="B66" s="20"/>
      <c r="C66" s="31" t="str">
        <f>'Asset Schedule'!C64</f>
        <v>Bus 56</v>
      </c>
      <c r="D66" s="31"/>
      <c r="E66" s="39">
        <f>'Asset Schedule'!F64</f>
        <v>0</v>
      </c>
      <c r="F66" s="39">
        <f>'Asset Schedule'!G64</f>
        <v>0</v>
      </c>
      <c r="G66" s="25">
        <f>'Asset Schedule'!R64</f>
        <v>0</v>
      </c>
      <c r="H66" s="25"/>
      <c r="I66" s="31"/>
      <c r="J66" s="38">
        <f t="shared" si="4"/>
        <v>0</v>
      </c>
      <c r="K66" s="38">
        <f t="shared" si="4"/>
        <v>0</v>
      </c>
      <c r="L66" s="38">
        <f t="shared" si="4"/>
        <v>0</v>
      </c>
      <c r="M66" s="38">
        <f t="shared" si="4"/>
        <v>0</v>
      </c>
      <c r="N66" s="38">
        <f t="shared" si="4"/>
        <v>0</v>
      </c>
      <c r="O66" s="38">
        <f t="shared" si="4"/>
        <v>0</v>
      </c>
      <c r="P66" s="38">
        <f t="shared" si="4"/>
        <v>0</v>
      </c>
      <c r="Q66" s="38">
        <f t="shared" si="4"/>
        <v>0</v>
      </c>
      <c r="R66" s="38">
        <f t="shared" si="4"/>
        <v>0</v>
      </c>
      <c r="S66" s="7"/>
    </row>
    <row r="67" spans="1:19" s="43" customFormat="1" ht="12" hidden="1" customHeight="1" x14ac:dyDescent="0.3">
      <c r="A67" s="7"/>
      <c r="B67" s="20"/>
      <c r="C67" s="31" t="str">
        <f>'Asset Schedule'!C65</f>
        <v>Bus 57</v>
      </c>
      <c r="D67" s="31"/>
      <c r="E67" s="39">
        <f>'Asset Schedule'!F65</f>
        <v>0</v>
      </c>
      <c r="F67" s="39">
        <f>'Asset Schedule'!G65</f>
        <v>0</v>
      </c>
      <c r="G67" s="25">
        <f>'Asset Schedule'!R65</f>
        <v>0</v>
      </c>
      <c r="H67" s="25"/>
      <c r="I67" s="31"/>
      <c r="J67" s="38">
        <f t="shared" si="4"/>
        <v>0</v>
      </c>
      <c r="K67" s="38">
        <f t="shared" si="4"/>
        <v>0</v>
      </c>
      <c r="L67" s="38">
        <f t="shared" si="4"/>
        <v>0</v>
      </c>
      <c r="M67" s="38">
        <f t="shared" si="4"/>
        <v>0</v>
      </c>
      <c r="N67" s="38">
        <f t="shared" si="4"/>
        <v>0</v>
      </c>
      <c r="O67" s="38">
        <f t="shared" si="4"/>
        <v>0</v>
      </c>
      <c r="P67" s="38">
        <f t="shared" si="4"/>
        <v>0</v>
      </c>
      <c r="Q67" s="38">
        <f t="shared" si="4"/>
        <v>0</v>
      </c>
      <c r="R67" s="38">
        <f t="shared" si="4"/>
        <v>0</v>
      </c>
      <c r="S67" s="7"/>
    </row>
    <row r="68" spans="1:19" s="43" customFormat="1" ht="12" hidden="1" customHeight="1" x14ac:dyDescent="0.3">
      <c r="A68" s="7"/>
      <c r="B68" s="20"/>
      <c r="C68" s="31" t="str">
        <f>'Asset Schedule'!C66</f>
        <v>Bus 58</v>
      </c>
      <c r="D68" s="31"/>
      <c r="E68" s="39">
        <f>'Asset Schedule'!F66</f>
        <v>0</v>
      </c>
      <c r="F68" s="39">
        <f>'Asset Schedule'!G66</f>
        <v>0</v>
      </c>
      <c r="G68" s="25">
        <f>'Asset Schedule'!R66</f>
        <v>0</v>
      </c>
      <c r="H68" s="25"/>
      <c r="I68" s="31"/>
      <c r="J68" s="38">
        <f t="shared" si="4"/>
        <v>0</v>
      </c>
      <c r="K68" s="38">
        <f t="shared" si="4"/>
        <v>0</v>
      </c>
      <c r="L68" s="38">
        <f t="shared" si="4"/>
        <v>0</v>
      </c>
      <c r="M68" s="38">
        <f t="shared" si="4"/>
        <v>0</v>
      </c>
      <c r="N68" s="38">
        <f t="shared" si="4"/>
        <v>0</v>
      </c>
      <c r="O68" s="38">
        <f t="shared" si="4"/>
        <v>0</v>
      </c>
      <c r="P68" s="38">
        <f t="shared" si="4"/>
        <v>0</v>
      </c>
      <c r="Q68" s="38">
        <f t="shared" si="4"/>
        <v>0</v>
      </c>
      <c r="R68" s="38">
        <f t="shared" si="4"/>
        <v>0</v>
      </c>
      <c r="S68" s="7"/>
    </row>
    <row r="69" spans="1:19" s="43" customFormat="1" ht="12" hidden="1" customHeight="1" x14ac:dyDescent="0.3">
      <c r="A69" s="7"/>
      <c r="B69" s="20"/>
      <c r="C69" s="31" t="str">
        <f>'Asset Schedule'!C67</f>
        <v>Bus 59</v>
      </c>
      <c r="D69" s="31"/>
      <c r="E69" s="39">
        <f>'Asset Schedule'!F67</f>
        <v>0</v>
      </c>
      <c r="F69" s="39">
        <f>'Asset Schedule'!G67</f>
        <v>0</v>
      </c>
      <c r="G69" s="25">
        <f>'Asset Schedule'!R67</f>
        <v>0</v>
      </c>
      <c r="H69" s="25"/>
      <c r="I69" s="31"/>
      <c r="J69" s="38">
        <f t="shared" si="4"/>
        <v>0</v>
      </c>
      <c r="K69" s="38">
        <f t="shared" si="4"/>
        <v>0</v>
      </c>
      <c r="L69" s="38">
        <f t="shared" si="4"/>
        <v>0</v>
      </c>
      <c r="M69" s="38">
        <f t="shared" si="4"/>
        <v>0</v>
      </c>
      <c r="N69" s="38">
        <f t="shared" si="4"/>
        <v>0</v>
      </c>
      <c r="O69" s="38">
        <f t="shared" si="4"/>
        <v>0</v>
      </c>
      <c r="P69" s="38">
        <f t="shared" si="4"/>
        <v>0</v>
      </c>
      <c r="Q69" s="38">
        <f t="shared" si="4"/>
        <v>0</v>
      </c>
      <c r="R69" s="38">
        <f t="shared" si="4"/>
        <v>0</v>
      </c>
      <c r="S69" s="7"/>
    </row>
    <row r="70" spans="1:19" s="43" customFormat="1" ht="12" hidden="1" customHeight="1" x14ac:dyDescent="0.3">
      <c r="A70" s="7"/>
      <c r="B70" s="20"/>
      <c r="C70" s="31" t="str">
        <f>'Asset Schedule'!C68</f>
        <v>Bus 60</v>
      </c>
      <c r="D70" s="31"/>
      <c r="E70" s="39">
        <f>'Asset Schedule'!F68</f>
        <v>0</v>
      </c>
      <c r="F70" s="39">
        <f>'Asset Schedule'!G68</f>
        <v>0</v>
      </c>
      <c r="G70" s="25">
        <f>'Asset Schedule'!R68</f>
        <v>0</v>
      </c>
      <c r="H70" s="25"/>
      <c r="I70" s="31"/>
      <c r="J70" s="38">
        <f t="shared" si="4"/>
        <v>0</v>
      </c>
      <c r="K70" s="38">
        <f t="shared" si="4"/>
        <v>0</v>
      </c>
      <c r="L70" s="38">
        <f t="shared" si="4"/>
        <v>0</v>
      </c>
      <c r="M70" s="38">
        <f t="shared" si="4"/>
        <v>0</v>
      </c>
      <c r="N70" s="38">
        <f t="shared" si="4"/>
        <v>0</v>
      </c>
      <c r="O70" s="38">
        <f t="shared" si="4"/>
        <v>0</v>
      </c>
      <c r="P70" s="38">
        <f t="shared" si="4"/>
        <v>0</v>
      </c>
      <c r="Q70" s="38">
        <f t="shared" si="4"/>
        <v>0</v>
      </c>
      <c r="R70" s="38">
        <f t="shared" si="4"/>
        <v>0</v>
      </c>
      <c r="S70" s="7"/>
    </row>
    <row r="71" spans="1:19" s="43" customFormat="1" ht="12" hidden="1" customHeight="1" x14ac:dyDescent="0.3">
      <c r="A71" s="7"/>
      <c r="B71" s="20"/>
      <c r="C71" s="31" t="str">
        <f>'Asset Schedule'!C69</f>
        <v>Bus 61</v>
      </c>
      <c r="D71" s="31"/>
      <c r="E71" s="39">
        <f>'Asset Schedule'!F69</f>
        <v>0</v>
      </c>
      <c r="F71" s="39">
        <f>'Asset Schedule'!G69</f>
        <v>0</v>
      </c>
      <c r="G71" s="25">
        <f>'Asset Schedule'!R69</f>
        <v>0</v>
      </c>
      <c r="H71" s="25"/>
      <c r="I71" s="31"/>
      <c r="J71" s="38">
        <f t="shared" ref="J71:R99" si="5">IF(AND($E71&lt;=J$3,$F71&gt;=J$3),1,0)</f>
        <v>0</v>
      </c>
      <c r="K71" s="38">
        <f t="shared" si="5"/>
        <v>0</v>
      </c>
      <c r="L71" s="38">
        <f t="shared" si="5"/>
        <v>0</v>
      </c>
      <c r="M71" s="38">
        <f t="shared" si="5"/>
        <v>0</v>
      </c>
      <c r="N71" s="38">
        <f t="shared" si="5"/>
        <v>0</v>
      </c>
      <c r="O71" s="38">
        <f t="shared" si="5"/>
        <v>0</v>
      </c>
      <c r="P71" s="38">
        <f t="shared" si="5"/>
        <v>0</v>
      </c>
      <c r="Q71" s="38">
        <f t="shared" si="5"/>
        <v>0</v>
      </c>
      <c r="R71" s="38">
        <f t="shared" si="5"/>
        <v>0</v>
      </c>
      <c r="S71" s="7"/>
    </row>
    <row r="72" spans="1:19" s="43" customFormat="1" ht="12" hidden="1" customHeight="1" x14ac:dyDescent="0.3">
      <c r="A72" s="7"/>
      <c r="B72" s="20"/>
      <c r="C72" s="31" t="str">
        <f>'Asset Schedule'!C70</f>
        <v>Bus 62</v>
      </c>
      <c r="D72" s="31"/>
      <c r="E72" s="39">
        <f>'Asset Schedule'!F70</f>
        <v>0</v>
      </c>
      <c r="F72" s="39">
        <f>'Asset Schedule'!G70</f>
        <v>0</v>
      </c>
      <c r="G72" s="25">
        <f>'Asset Schedule'!R70</f>
        <v>0</v>
      </c>
      <c r="H72" s="25"/>
      <c r="I72" s="31"/>
      <c r="J72" s="38">
        <f t="shared" si="5"/>
        <v>0</v>
      </c>
      <c r="K72" s="38">
        <f t="shared" si="5"/>
        <v>0</v>
      </c>
      <c r="L72" s="38">
        <f t="shared" si="5"/>
        <v>0</v>
      </c>
      <c r="M72" s="38">
        <f t="shared" si="5"/>
        <v>0</v>
      </c>
      <c r="N72" s="38">
        <f t="shared" si="5"/>
        <v>0</v>
      </c>
      <c r="O72" s="38">
        <f t="shared" si="5"/>
        <v>0</v>
      </c>
      <c r="P72" s="38">
        <f t="shared" si="5"/>
        <v>0</v>
      </c>
      <c r="Q72" s="38">
        <f t="shared" si="5"/>
        <v>0</v>
      </c>
      <c r="R72" s="38">
        <f t="shared" si="5"/>
        <v>0</v>
      </c>
      <c r="S72" s="7"/>
    </row>
    <row r="73" spans="1:19" s="43" customFormat="1" ht="12" hidden="1" customHeight="1" x14ac:dyDescent="0.3">
      <c r="A73" s="7"/>
      <c r="B73" s="20"/>
      <c r="C73" s="31" t="str">
        <f>'Asset Schedule'!C71</f>
        <v>Bus 63</v>
      </c>
      <c r="D73" s="31"/>
      <c r="E73" s="39">
        <f>'Asset Schedule'!F71</f>
        <v>0</v>
      </c>
      <c r="F73" s="39">
        <f>'Asset Schedule'!G71</f>
        <v>0</v>
      </c>
      <c r="G73" s="25">
        <f>'Asset Schedule'!R71</f>
        <v>0</v>
      </c>
      <c r="H73" s="25"/>
      <c r="I73" s="31"/>
      <c r="J73" s="38">
        <f t="shared" si="5"/>
        <v>0</v>
      </c>
      <c r="K73" s="38">
        <f t="shared" si="5"/>
        <v>0</v>
      </c>
      <c r="L73" s="38">
        <f t="shared" si="5"/>
        <v>0</v>
      </c>
      <c r="M73" s="38">
        <f t="shared" si="5"/>
        <v>0</v>
      </c>
      <c r="N73" s="38">
        <f t="shared" si="5"/>
        <v>0</v>
      </c>
      <c r="O73" s="38">
        <f t="shared" si="5"/>
        <v>0</v>
      </c>
      <c r="P73" s="38">
        <f t="shared" si="5"/>
        <v>0</v>
      </c>
      <c r="Q73" s="38">
        <f t="shared" si="5"/>
        <v>0</v>
      </c>
      <c r="R73" s="38">
        <f t="shared" si="5"/>
        <v>0</v>
      </c>
      <c r="S73" s="7"/>
    </row>
    <row r="74" spans="1:19" s="43" customFormat="1" ht="12" hidden="1" customHeight="1" x14ac:dyDescent="0.3">
      <c r="A74" s="7"/>
      <c r="B74" s="20"/>
      <c r="C74" s="31" t="str">
        <f>'Asset Schedule'!C72</f>
        <v>Bus 64</v>
      </c>
      <c r="D74" s="31"/>
      <c r="E74" s="39">
        <f>'Asset Schedule'!F72</f>
        <v>0</v>
      </c>
      <c r="F74" s="39">
        <f>'Asset Schedule'!G72</f>
        <v>0</v>
      </c>
      <c r="G74" s="25">
        <f>'Asset Schedule'!R72</f>
        <v>0</v>
      </c>
      <c r="H74" s="25"/>
      <c r="I74" s="31"/>
      <c r="J74" s="38">
        <f t="shared" si="5"/>
        <v>0</v>
      </c>
      <c r="K74" s="38">
        <f t="shared" si="5"/>
        <v>0</v>
      </c>
      <c r="L74" s="38">
        <f t="shared" si="5"/>
        <v>0</v>
      </c>
      <c r="M74" s="38">
        <f t="shared" si="5"/>
        <v>0</v>
      </c>
      <c r="N74" s="38">
        <f t="shared" si="5"/>
        <v>0</v>
      </c>
      <c r="O74" s="38">
        <f t="shared" si="5"/>
        <v>0</v>
      </c>
      <c r="P74" s="38">
        <f t="shared" si="5"/>
        <v>0</v>
      </c>
      <c r="Q74" s="38">
        <f t="shared" si="5"/>
        <v>0</v>
      </c>
      <c r="R74" s="38">
        <f t="shared" si="5"/>
        <v>0</v>
      </c>
      <c r="S74" s="7"/>
    </row>
    <row r="75" spans="1:19" s="43" customFormat="1" ht="12" hidden="1" customHeight="1" x14ac:dyDescent="0.3">
      <c r="A75" s="7"/>
      <c r="B75" s="20"/>
      <c r="C75" s="31" t="str">
        <f>'Asset Schedule'!C73</f>
        <v>Bus 65</v>
      </c>
      <c r="D75" s="31"/>
      <c r="E75" s="39">
        <f>'Asset Schedule'!F73</f>
        <v>0</v>
      </c>
      <c r="F75" s="39">
        <f>'Asset Schedule'!G73</f>
        <v>0</v>
      </c>
      <c r="G75" s="25">
        <f>'Asset Schedule'!R73</f>
        <v>0</v>
      </c>
      <c r="H75" s="25"/>
      <c r="I75" s="31"/>
      <c r="J75" s="38">
        <f t="shared" si="5"/>
        <v>0</v>
      </c>
      <c r="K75" s="38">
        <f t="shared" si="5"/>
        <v>0</v>
      </c>
      <c r="L75" s="38">
        <f t="shared" si="5"/>
        <v>0</v>
      </c>
      <c r="M75" s="38">
        <f t="shared" si="5"/>
        <v>0</v>
      </c>
      <c r="N75" s="38">
        <f t="shared" si="5"/>
        <v>0</v>
      </c>
      <c r="O75" s="38">
        <f t="shared" si="5"/>
        <v>0</v>
      </c>
      <c r="P75" s="38">
        <f t="shared" si="5"/>
        <v>0</v>
      </c>
      <c r="Q75" s="38">
        <f t="shared" si="5"/>
        <v>0</v>
      </c>
      <c r="R75" s="38">
        <f t="shared" si="5"/>
        <v>0</v>
      </c>
      <c r="S75" s="7"/>
    </row>
    <row r="76" spans="1:19" s="43" customFormat="1" ht="12" hidden="1" customHeight="1" x14ac:dyDescent="0.3">
      <c r="A76" s="7"/>
      <c r="B76" s="20"/>
      <c r="C76" s="31" t="str">
        <f>'Asset Schedule'!C74</f>
        <v>Bus 66</v>
      </c>
      <c r="D76" s="31"/>
      <c r="E76" s="39">
        <f>'Asset Schedule'!F74</f>
        <v>0</v>
      </c>
      <c r="F76" s="39">
        <f>'Asset Schedule'!G74</f>
        <v>0</v>
      </c>
      <c r="G76" s="25">
        <f>'Asset Schedule'!R74</f>
        <v>0</v>
      </c>
      <c r="H76" s="25"/>
      <c r="I76" s="31"/>
      <c r="J76" s="38">
        <f t="shared" si="5"/>
        <v>0</v>
      </c>
      <c r="K76" s="38">
        <f t="shared" si="5"/>
        <v>0</v>
      </c>
      <c r="L76" s="38">
        <f t="shared" si="5"/>
        <v>0</v>
      </c>
      <c r="M76" s="38">
        <f t="shared" si="5"/>
        <v>0</v>
      </c>
      <c r="N76" s="38">
        <f t="shared" si="5"/>
        <v>0</v>
      </c>
      <c r="O76" s="38">
        <f t="shared" si="5"/>
        <v>0</v>
      </c>
      <c r="P76" s="38">
        <f t="shared" si="5"/>
        <v>0</v>
      </c>
      <c r="Q76" s="38">
        <f t="shared" si="5"/>
        <v>0</v>
      </c>
      <c r="R76" s="38">
        <f t="shared" si="5"/>
        <v>0</v>
      </c>
      <c r="S76" s="7"/>
    </row>
    <row r="77" spans="1:19" s="43" customFormat="1" ht="12" hidden="1" customHeight="1" x14ac:dyDescent="0.3">
      <c r="A77" s="7"/>
      <c r="B77" s="20"/>
      <c r="C77" s="31" t="str">
        <f>'Asset Schedule'!C75</f>
        <v>Bus 67</v>
      </c>
      <c r="D77" s="31"/>
      <c r="E77" s="39">
        <f>'Asset Schedule'!F75</f>
        <v>0</v>
      </c>
      <c r="F77" s="39">
        <f>'Asset Schedule'!G75</f>
        <v>0</v>
      </c>
      <c r="G77" s="25">
        <f>'Asset Schedule'!R75</f>
        <v>0</v>
      </c>
      <c r="H77" s="25"/>
      <c r="I77" s="31"/>
      <c r="J77" s="38">
        <f t="shared" si="5"/>
        <v>0</v>
      </c>
      <c r="K77" s="38">
        <f t="shared" si="5"/>
        <v>0</v>
      </c>
      <c r="L77" s="38">
        <f t="shared" si="5"/>
        <v>0</v>
      </c>
      <c r="M77" s="38">
        <f t="shared" si="5"/>
        <v>0</v>
      </c>
      <c r="N77" s="38">
        <f t="shared" si="5"/>
        <v>0</v>
      </c>
      <c r="O77" s="38">
        <f t="shared" si="5"/>
        <v>0</v>
      </c>
      <c r="P77" s="38">
        <f t="shared" si="5"/>
        <v>0</v>
      </c>
      <c r="Q77" s="38">
        <f t="shared" si="5"/>
        <v>0</v>
      </c>
      <c r="R77" s="38">
        <f t="shared" si="5"/>
        <v>0</v>
      </c>
      <c r="S77" s="7"/>
    </row>
    <row r="78" spans="1:19" s="43" customFormat="1" ht="12" hidden="1" customHeight="1" x14ac:dyDescent="0.3">
      <c r="A78" s="7"/>
      <c r="B78" s="20"/>
      <c r="C78" s="31" t="str">
        <f>'Asset Schedule'!C76</f>
        <v>Bus 68</v>
      </c>
      <c r="D78" s="31"/>
      <c r="E78" s="39">
        <f>'Asset Schedule'!F76</f>
        <v>0</v>
      </c>
      <c r="F78" s="39">
        <f>'Asset Schedule'!G76</f>
        <v>0</v>
      </c>
      <c r="G78" s="25">
        <f>'Asset Schedule'!R76</f>
        <v>0</v>
      </c>
      <c r="H78" s="25"/>
      <c r="I78" s="31"/>
      <c r="J78" s="38">
        <f t="shared" si="5"/>
        <v>0</v>
      </c>
      <c r="K78" s="38">
        <f t="shared" si="5"/>
        <v>0</v>
      </c>
      <c r="L78" s="38">
        <f t="shared" si="5"/>
        <v>0</v>
      </c>
      <c r="M78" s="38">
        <f t="shared" si="5"/>
        <v>0</v>
      </c>
      <c r="N78" s="38">
        <f t="shared" si="5"/>
        <v>0</v>
      </c>
      <c r="O78" s="38">
        <f t="shared" si="5"/>
        <v>0</v>
      </c>
      <c r="P78" s="38">
        <f t="shared" si="5"/>
        <v>0</v>
      </c>
      <c r="Q78" s="38">
        <f t="shared" si="5"/>
        <v>0</v>
      </c>
      <c r="R78" s="38">
        <f t="shared" si="5"/>
        <v>0</v>
      </c>
      <c r="S78" s="7"/>
    </row>
    <row r="79" spans="1:19" s="43" customFormat="1" ht="12" hidden="1" customHeight="1" x14ac:dyDescent="0.3">
      <c r="A79" s="7"/>
      <c r="B79" s="20"/>
      <c r="C79" s="31" t="str">
        <f>'Asset Schedule'!C77</f>
        <v>Bus 69</v>
      </c>
      <c r="D79" s="31"/>
      <c r="E79" s="39">
        <f>'Asset Schedule'!F77</f>
        <v>0</v>
      </c>
      <c r="F79" s="39">
        <f>'Asset Schedule'!G77</f>
        <v>0</v>
      </c>
      <c r="G79" s="25">
        <f>'Asset Schedule'!R77</f>
        <v>0</v>
      </c>
      <c r="H79" s="25"/>
      <c r="I79" s="31"/>
      <c r="J79" s="38">
        <f t="shared" si="5"/>
        <v>0</v>
      </c>
      <c r="K79" s="38">
        <f t="shared" si="5"/>
        <v>0</v>
      </c>
      <c r="L79" s="38">
        <f t="shared" si="5"/>
        <v>0</v>
      </c>
      <c r="M79" s="38">
        <f t="shared" si="5"/>
        <v>0</v>
      </c>
      <c r="N79" s="38">
        <f t="shared" si="5"/>
        <v>0</v>
      </c>
      <c r="O79" s="38">
        <f t="shared" si="5"/>
        <v>0</v>
      </c>
      <c r="P79" s="38">
        <f t="shared" si="5"/>
        <v>0</v>
      </c>
      <c r="Q79" s="38">
        <f t="shared" si="5"/>
        <v>0</v>
      </c>
      <c r="R79" s="38">
        <f t="shared" si="5"/>
        <v>0</v>
      </c>
      <c r="S79" s="7"/>
    </row>
    <row r="80" spans="1:19" s="43" customFormat="1" ht="12" hidden="1" customHeight="1" x14ac:dyDescent="0.3">
      <c r="A80" s="7"/>
      <c r="B80" s="20"/>
      <c r="C80" s="31" t="str">
        <f>'Asset Schedule'!C78</f>
        <v>Bus 70</v>
      </c>
      <c r="D80" s="31"/>
      <c r="E80" s="39">
        <f>'Asset Schedule'!F78</f>
        <v>0</v>
      </c>
      <c r="F80" s="39">
        <f>'Asset Schedule'!G78</f>
        <v>0</v>
      </c>
      <c r="G80" s="25">
        <f>'Asset Schedule'!R78</f>
        <v>0</v>
      </c>
      <c r="H80" s="25"/>
      <c r="I80" s="31"/>
      <c r="J80" s="38">
        <f t="shared" si="5"/>
        <v>0</v>
      </c>
      <c r="K80" s="38">
        <f t="shared" si="5"/>
        <v>0</v>
      </c>
      <c r="L80" s="38">
        <f t="shared" si="5"/>
        <v>0</v>
      </c>
      <c r="M80" s="38">
        <f t="shared" si="5"/>
        <v>0</v>
      </c>
      <c r="N80" s="38">
        <f t="shared" si="5"/>
        <v>0</v>
      </c>
      <c r="O80" s="38">
        <f t="shared" si="5"/>
        <v>0</v>
      </c>
      <c r="P80" s="38">
        <f t="shared" si="5"/>
        <v>0</v>
      </c>
      <c r="Q80" s="38">
        <f t="shared" si="5"/>
        <v>0</v>
      </c>
      <c r="R80" s="38">
        <f t="shared" si="5"/>
        <v>0</v>
      </c>
      <c r="S80" s="7"/>
    </row>
    <row r="81" spans="1:19" s="43" customFormat="1" ht="12" hidden="1" customHeight="1" x14ac:dyDescent="0.3">
      <c r="A81" s="7"/>
      <c r="B81" s="20"/>
      <c r="C81" s="31" t="str">
        <f>'Asset Schedule'!C79</f>
        <v>Bus 71</v>
      </c>
      <c r="D81" s="31"/>
      <c r="E81" s="39">
        <f>'Asset Schedule'!F79</f>
        <v>0</v>
      </c>
      <c r="F81" s="39">
        <f>'Asset Schedule'!G79</f>
        <v>0</v>
      </c>
      <c r="G81" s="25">
        <f>'Asset Schedule'!R79</f>
        <v>0</v>
      </c>
      <c r="H81" s="25"/>
      <c r="I81" s="31"/>
      <c r="J81" s="38">
        <f t="shared" si="5"/>
        <v>0</v>
      </c>
      <c r="K81" s="38">
        <f t="shared" si="5"/>
        <v>0</v>
      </c>
      <c r="L81" s="38">
        <f t="shared" si="5"/>
        <v>0</v>
      </c>
      <c r="M81" s="38">
        <f t="shared" si="5"/>
        <v>0</v>
      </c>
      <c r="N81" s="38">
        <f t="shared" si="5"/>
        <v>0</v>
      </c>
      <c r="O81" s="38">
        <f t="shared" si="5"/>
        <v>0</v>
      </c>
      <c r="P81" s="38">
        <f t="shared" si="5"/>
        <v>0</v>
      </c>
      <c r="Q81" s="38">
        <f t="shared" si="5"/>
        <v>0</v>
      </c>
      <c r="R81" s="38">
        <f t="shared" si="5"/>
        <v>0</v>
      </c>
      <c r="S81" s="7"/>
    </row>
    <row r="82" spans="1:19" s="43" customFormat="1" ht="12" hidden="1" customHeight="1" x14ac:dyDescent="0.3">
      <c r="A82" s="7"/>
      <c r="B82" s="20"/>
      <c r="C82" s="31" t="str">
        <f>'Asset Schedule'!C80</f>
        <v>Bus 72</v>
      </c>
      <c r="D82" s="31"/>
      <c r="E82" s="39">
        <f>'Asset Schedule'!F80</f>
        <v>0</v>
      </c>
      <c r="F82" s="39">
        <f>'Asset Schedule'!G80</f>
        <v>0</v>
      </c>
      <c r="G82" s="25">
        <f>'Asset Schedule'!R80</f>
        <v>0</v>
      </c>
      <c r="H82" s="25"/>
      <c r="I82" s="31"/>
      <c r="J82" s="38">
        <f t="shared" si="5"/>
        <v>0</v>
      </c>
      <c r="K82" s="38">
        <f t="shared" si="5"/>
        <v>0</v>
      </c>
      <c r="L82" s="38">
        <f t="shared" si="5"/>
        <v>0</v>
      </c>
      <c r="M82" s="38">
        <f t="shared" si="5"/>
        <v>0</v>
      </c>
      <c r="N82" s="38">
        <f t="shared" si="5"/>
        <v>0</v>
      </c>
      <c r="O82" s="38">
        <f t="shared" si="5"/>
        <v>0</v>
      </c>
      <c r="P82" s="38">
        <f t="shared" si="5"/>
        <v>0</v>
      </c>
      <c r="Q82" s="38">
        <f t="shared" si="5"/>
        <v>0</v>
      </c>
      <c r="R82" s="38">
        <f t="shared" si="5"/>
        <v>0</v>
      </c>
      <c r="S82" s="7"/>
    </row>
    <row r="83" spans="1:19" s="43" customFormat="1" ht="12" hidden="1" customHeight="1" x14ac:dyDescent="0.3">
      <c r="A83" s="7"/>
      <c r="B83" s="20"/>
      <c r="C83" s="31" t="str">
        <f>'Asset Schedule'!C81</f>
        <v>Bus 73</v>
      </c>
      <c r="D83" s="31"/>
      <c r="E83" s="39">
        <f>'Asset Schedule'!F81</f>
        <v>0</v>
      </c>
      <c r="F83" s="39">
        <f>'Asset Schedule'!G81</f>
        <v>0</v>
      </c>
      <c r="G83" s="25">
        <f>'Asset Schedule'!R81</f>
        <v>0</v>
      </c>
      <c r="H83" s="25"/>
      <c r="I83" s="31"/>
      <c r="J83" s="38">
        <f t="shared" si="5"/>
        <v>0</v>
      </c>
      <c r="K83" s="38">
        <f t="shared" si="5"/>
        <v>0</v>
      </c>
      <c r="L83" s="38">
        <f t="shared" si="5"/>
        <v>0</v>
      </c>
      <c r="M83" s="38">
        <f t="shared" si="5"/>
        <v>0</v>
      </c>
      <c r="N83" s="38">
        <f t="shared" si="5"/>
        <v>0</v>
      </c>
      <c r="O83" s="38">
        <f t="shared" si="5"/>
        <v>0</v>
      </c>
      <c r="P83" s="38">
        <f t="shared" si="5"/>
        <v>0</v>
      </c>
      <c r="Q83" s="38">
        <f t="shared" si="5"/>
        <v>0</v>
      </c>
      <c r="R83" s="38">
        <f t="shared" si="5"/>
        <v>0</v>
      </c>
      <c r="S83" s="7"/>
    </row>
    <row r="84" spans="1:19" s="43" customFormat="1" ht="12" hidden="1" customHeight="1" x14ac:dyDescent="0.3">
      <c r="A84" s="7"/>
      <c r="B84" s="20"/>
      <c r="C84" s="31" t="str">
        <f>'Asset Schedule'!C82</f>
        <v>Bus 74</v>
      </c>
      <c r="D84" s="31"/>
      <c r="E84" s="39">
        <f>'Asset Schedule'!F82</f>
        <v>0</v>
      </c>
      <c r="F84" s="39">
        <f>'Asset Schedule'!G82</f>
        <v>0</v>
      </c>
      <c r="G84" s="25">
        <f>'Asset Schedule'!R82</f>
        <v>0</v>
      </c>
      <c r="H84" s="25"/>
      <c r="I84" s="31"/>
      <c r="J84" s="38">
        <f t="shared" si="5"/>
        <v>0</v>
      </c>
      <c r="K84" s="38">
        <f t="shared" si="5"/>
        <v>0</v>
      </c>
      <c r="L84" s="38">
        <f t="shared" si="5"/>
        <v>0</v>
      </c>
      <c r="M84" s="38">
        <f t="shared" si="5"/>
        <v>0</v>
      </c>
      <c r="N84" s="38">
        <f t="shared" si="5"/>
        <v>0</v>
      </c>
      <c r="O84" s="38">
        <f t="shared" si="5"/>
        <v>0</v>
      </c>
      <c r="P84" s="38">
        <f t="shared" si="5"/>
        <v>0</v>
      </c>
      <c r="Q84" s="38">
        <f t="shared" si="5"/>
        <v>0</v>
      </c>
      <c r="R84" s="38">
        <f t="shared" si="5"/>
        <v>0</v>
      </c>
      <c r="S84" s="7"/>
    </row>
    <row r="85" spans="1:19" s="43" customFormat="1" ht="12" hidden="1" customHeight="1" x14ac:dyDescent="0.3">
      <c r="A85" s="7"/>
      <c r="B85" s="20"/>
      <c r="C85" s="31" t="str">
        <f>'Asset Schedule'!C83</f>
        <v>Bus 75</v>
      </c>
      <c r="D85" s="31"/>
      <c r="E85" s="39">
        <f>'Asset Schedule'!F83</f>
        <v>0</v>
      </c>
      <c r="F85" s="39">
        <f>'Asset Schedule'!G83</f>
        <v>0</v>
      </c>
      <c r="G85" s="25">
        <f>'Asset Schedule'!R83</f>
        <v>0</v>
      </c>
      <c r="H85" s="25"/>
      <c r="I85" s="31"/>
      <c r="J85" s="38">
        <f t="shared" si="5"/>
        <v>0</v>
      </c>
      <c r="K85" s="38">
        <f t="shared" si="5"/>
        <v>0</v>
      </c>
      <c r="L85" s="38">
        <f t="shared" si="5"/>
        <v>0</v>
      </c>
      <c r="M85" s="38">
        <f t="shared" si="5"/>
        <v>0</v>
      </c>
      <c r="N85" s="38">
        <f t="shared" si="5"/>
        <v>0</v>
      </c>
      <c r="O85" s="38">
        <f t="shared" si="5"/>
        <v>0</v>
      </c>
      <c r="P85" s="38">
        <f t="shared" si="5"/>
        <v>0</v>
      </c>
      <c r="Q85" s="38">
        <f t="shared" si="5"/>
        <v>0</v>
      </c>
      <c r="R85" s="38">
        <f t="shared" si="5"/>
        <v>0</v>
      </c>
      <c r="S85" s="7"/>
    </row>
    <row r="86" spans="1:19" s="43" customFormat="1" ht="12" hidden="1" customHeight="1" x14ac:dyDescent="0.3">
      <c r="A86" s="7"/>
      <c r="B86" s="20"/>
      <c r="C86" s="31" t="str">
        <f>'Asset Schedule'!C84</f>
        <v>Bus 76</v>
      </c>
      <c r="D86" s="31"/>
      <c r="E86" s="39">
        <f>'Asset Schedule'!F84</f>
        <v>0</v>
      </c>
      <c r="F86" s="39">
        <f>'Asset Schedule'!G84</f>
        <v>0</v>
      </c>
      <c r="G86" s="25">
        <f>'Asset Schedule'!R84</f>
        <v>0</v>
      </c>
      <c r="H86" s="25"/>
      <c r="I86" s="31"/>
      <c r="J86" s="38">
        <f t="shared" si="5"/>
        <v>0</v>
      </c>
      <c r="K86" s="38">
        <f t="shared" si="5"/>
        <v>0</v>
      </c>
      <c r="L86" s="38">
        <f t="shared" si="5"/>
        <v>0</v>
      </c>
      <c r="M86" s="38">
        <f t="shared" si="5"/>
        <v>0</v>
      </c>
      <c r="N86" s="38">
        <f t="shared" si="5"/>
        <v>0</v>
      </c>
      <c r="O86" s="38">
        <f t="shared" si="5"/>
        <v>0</v>
      </c>
      <c r="P86" s="38">
        <f t="shared" si="5"/>
        <v>0</v>
      </c>
      <c r="Q86" s="38">
        <f t="shared" si="5"/>
        <v>0</v>
      </c>
      <c r="R86" s="38">
        <f t="shared" si="5"/>
        <v>0</v>
      </c>
      <c r="S86" s="7"/>
    </row>
    <row r="87" spans="1:19" s="43" customFormat="1" ht="12" hidden="1" customHeight="1" x14ac:dyDescent="0.3">
      <c r="A87" s="7"/>
      <c r="B87" s="20"/>
      <c r="C87" s="31" t="str">
        <f>'Asset Schedule'!C85</f>
        <v>Bus 77</v>
      </c>
      <c r="D87" s="31"/>
      <c r="E87" s="39">
        <f>'Asset Schedule'!F85</f>
        <v>0</v>
      </c>
      <c r="F87" s="39">
        <f>'Asset Schedule'!G85</f>
        <v>0</v>
      </c>
      <c r="G87" s="25">
        <f>'Asset Schedule'!R85</f>
        <v>0</v>
      </c>
      <c r="H87" s="25"/>
      <c r="I87" s="31"/>
      <c r="J87" s="38">
        <f t="shared" si="5"/>
        <v>0</v>
      </c>
      <c r="K87" s="38">
        <f t="shared" si="5"/>
        <v>0</v>
      </c>
      <c r="L87" s="38">
        <f t="shared" si="5"/>
        <v>0</v>
      </c>
      <c r="M87" s="38">
        <f t="shared" si="5"/>
        <v>0</v>
      </c>
      <c r="N87" s="38">
        <f t="shared" si="5"/>
        <v>0</v>
      </c>
      <c r="O87" s="38">
        <f t="shared" si="5"/>
        <v>0</v>
      </c>
      <c r="P87" s="38">
        <f t="shared" si="5"/>
        <v>0</v>
      </c>
      <c r="Q87" s="38">
        <f t="shared" si="5"/>
        <v>0</v>
      </c>
      <c r="R87" s="38">
        <f t="shared" si="5"/>
        <v>0</v>
      </c>
      <c r="S87" s="7"/>
    </row>
    <row r="88" spans="1:19" s="43" customFormat="1" ht="12" hidden="1" customHeight="1" x14ac:dyDescent="0.3">
      <c r="A88" s="7"/>
      <c r="B88" s="20"/>
      <c r="C88" s="31" t="str">
        <f>'Asset Schedule'!C86</f>
        <v>Bus 78</v>
      </c>
      <c r="D88" s="31"/>
      <c r="E88" s="39">
        <f>'Asset Schedule'!F86</f>
        <v>0</v>
      </c>
      <c r="F88" s="39">
        <f>'Asset Schedule'!G86</f>
        <v>0</v>
      </c>
      <c r="G88" s="25">
        <f>'Asset Schedule'!R86</f>
        <v>0</v>
      </c>
      <c r="H88" s="25"/>
      <c r="I88" s="31"/>
      <c r="J88" s="38">
        <f t="shared" si="5"/>
        <v>0</v>
      </c>
      <c r="K88" s="38">
        <f t="shared" si="5"/>
        <v>0</v>
      </c>
      <c r="L88" s="38">
        <f t="shared" si="5"/>
        <v>0</v>
      </c>
      <c r="M88" s="38">
        <f t="shared" si="5"/>
        <v>0</v>
      </c>
      <c r="N88" s="38">
        <f t="shared" si="5"/>
        <v>0</v>
      </c>
      <c r="O88" s="38">
        <f t="shared" si="5"/>
        <v>0</v>
      </c>
      <c r="P88" s="38">
        <f t="shared" si="5"/>
        <v>0</v>
      </c>
      <c r="Q88" s="38">
        <f t="shared" si="5"/>
        <v>0</v>
      </c>
      <c r="R88" s="38">
        <f t="shared" si="5"/>
        <v>0</v>
      </c>
      <c r="S88" s="7"/>
    </row>
    <row r="89" spans="1:19" s="43" customFormat="1" ht="12" hidden="1" customHeight="1" x14ac:dyDescent="0.3">
      <c r="A89" s="7"/>
      <c r="B89" s="20"/>
      <c r="C89" s="31" t="str">
        <f>'Asset Schedule'!C87</f>
        <v>Bus 79</v>
      </c>
      <c r="D89" s="31"/>
      <c r="E89" s="39">
        <f>'Asset Schedule'!F87</f>
        <v>0</v>
      </c>
      <c r="F89" s="39">
        <f>'Asset Schedule'!G87</f>
        <v>0</v>
      </c>
      <c r="G89" s="25">
        <f>'Asset Schedule'!R87</f>
        <v>0</v>
      </c>
      <c r="H89" s="25"/>
      <c r="I89" s="31"/>
      <c r="J89" s="38">
        <f t="shared" si="5"/>
        <v>0</v>
      </c>
      <c r="K89" s="38">
        <f t="shared" si="5"/>
        <v>0</v>
      </c>
      <c r="L89" s="38">
        <f t="shared" si="5"/>
        <v>0</v>
      </c>
      <c r="M89" s="38">
        <f t="shared" si="5"/>
        <v>0</v>
      </c>
      <c r="N89" s="38">
        <f t="shared" si="5"/>
        <v>0</v>
      </c>
      <c r="O89" s="38">
        <f t="shared" si="5"/>
        <v>0</v>
      </c>
      <c r="P89" s="38">
        <f t="shared" si="5"/>
        <v>0</v>
      </c>
      <c r="Q89" s="38">
        <f t="shared" si="5"/>
        <v>0</v>
      </c>
      <c r="R89" s="38">
        <f t="shared" si="5"/>
        <v>0</v>
      </c>
      <c r="S89" s="7"/>
    </row>
    <row r="90" spans="1:19" s="43" customFormat="1" ht="12" hidden="1" customHeight="1" x14ac:dyDescent="0.3">
      <c r="A90" s="7"/>
      <c r="B90" s="20"/>
      <c r="C90" s="31" t="str">
        <f>'Asset Schedule'!C88</f>
        <v>Bus 80</v>
      </c>
      <c r="D90" s="31"/>
      <c r="E90" s="39">
        <f>'Asset Schedule'!F88</f>
        <v>0</v>
      </c>
      <c r="F90" s="39">
        <f>'Asset Schedule'!G88</f>
        <v>0</v>
      </c>
      <c r="G90" s="25">
        <f>'Asset Schedule'!R88</f>
        <v>0</v>
      </c>
      <c r="H90" s="25"/>
      <c r="I90" s="31"/>
      <c r="J90" s="38">
        <f t="shared" si="5"/>
        <v>0</v>
      </c>
      <c r="K90" s="38">
        <f t="shared" si="5"/>
        <v>0</v>
      </c>
      <c r="L90" s="38">
        <f t="shared" si="5"/>
        <v>0</v>
      </c>
      <c r="M90" s="38">
        <f t="shared" si="5"/>
        <v>0</v>
      </c>
      <c r="N90" s="38">
        <f t="shared" si="5"/>
        <v>0</v>
      </c>
      <c r="O90" s="38">
        <f t="shared" si="5"/>
        <v>0</v>
      </c>
      <c r="P90" s="38">
        <f t="shared" si="5"/>
        <v>0</v>
      </c>
      <c r="Q90" s="38">
        <f t="shared" si="5"/>
        <v>0</v>
      </c>
      <c r="R90" s="38">
        <f t="shared" si="5"/>
        <v>0</v>
      </c>
      <c r="S90" s="7"/>
    </row>
    <row r="91" spans="1:19" s="43" customFormat="1" ht="12" hidden="1" customHeight="1" x14ac:dyDescent="0.3">
      <c r="A91" s="7"/>
      <c r="B91" s="20"/>
      <c r="C91" s="31" t="str">
        <f>'Asset Schedule'!C89</f>
        <v>Bus 81</v>
      </c>
      <c r="D91" s="31"/>
      <c r="E91" s="39">
        <f>'Asset Schedule'!F89</f>
        <v>0</v>
      </c>
      <c r="F91" s="39">
        <f>'Asset Schedule'!G89</f>
        <v>0</v>
      </c>
      <c r="G91" s="25">
        <f>'Asset Schedule'!R89</f>
        <v>0</v>
      </c>
      <c r="H91" s="25"/>
      <c r="I91" s="31"/>
      <c r="J91" s="38">
        <f t="shared" si="5"/>
        <v>0</v>
      </c>
      <c r="K91" s="38">
        <f t="shared" si="5"/>
        <v>0</v>
      </c>
      <c r="L91" s="38">
        <f t="shared" si="5"/>
        <v>0</v>
      </c>
      <c r="M91" s="38">
        <f t="shared" si="5"/>
        <v>0</v>
      </c>
      <c r="N91" s="38">
        <f t="shared" si="5"/>
        <v>0</v>
      </c>
      <c r="O91" s="38">
        <f t="shared" si="5"/>
        <v>0</v>
      </c>
      <c r="P91" s="38">
        <f t="shared" si="5"/>
        <v>0</v>
      </c>
      <c r="Q91" s="38">
        <f t="shared" si="5"/>
        <v>0</v>
      </c>
      <c r="R91" s="38">
        <f t="shared" si="5"/>
        <v>0</v>
      </c>
      <c r="S91" s="7"/>
    </row>
    <row r="92" spans="1:19" s="43" customFormat="1" ht="12" hidden="1" customHeight="1" x14ac:dyDescent="0.3">
      <c r="A92" s="7"/>
      <c r="B92" s="20"/>
      <c r="C92" s="31" t="str">
        <f>'Asset Schedule'!C90</f>
        <v>Bus 82</v>
      </c>
      <c r="D92" s="31"/>
      <c r="E92" s="39">
        <f>'Asset Schedule'!F90</f>
        <v>0</v>
      </c>
      <c r="F92" s="39">
        <f>'Asset Schedule'!G90</f>
        <v>0</v>
      </c>
      <c r="G92" s="25">
        <f>'Asset Schedule'!R90</f>
        <v>0</v>
      </c>
      <c r="H92" s="25"/>
      <c r="I92" s="31"/>
      <c r="J92" s="38">
        <f t="shared" si="5"/>
        <v>0</v>
      </c>
      <c r="K92" s="38">
        <f t="shared" si="5"/>
        <v>0</v>
      </c>
      <c r="L92" s="38">
        <f t="shared" si="5"/>
        <v>0</v>
      </c>
      <c r="M92" s="38">
        <f t="shared" si="5"/>
        <v>0</v>
      </c>
      <c r="N92" s="38">
        <f t="shared" si="5"/>
        <v>0</v>
      </c>
      <c r="O92" s="38">
        <f t="shared" si="5"/>
        <v>0</v>
      </c>
      <c r="P92" s="38">
        <f t="shared" si="5"/>
        <v>0</v>
      </c>
      <c r="Q92" s="38">
        <f t="shared" si="5"/>
        <v>0</v>
      </c>
      <c r="R92" s="38">
        <f t="shared" si="5"/>
        <v>0</v>
      </c>
      <c r="S92" s="7"/>
    </row>
    <row r="93" spans="1:19" s="43" customFormat="1" ht="12" hidden="1" customHeight="1" x14ac:dyDescent="0.3">
      <c r="A93" s="7"/>
      <c r="B93" s="20"/>
      <c r="C93" s="31" t="str">
        <f>'Asset Schedule'!C91</f>
        <v>Bus 83</v>
      </c>
      <c r="D93" s="31"/>
      <c r="E93" s="39">
        <f>'Asset Schedule'!F91</f>
        <v>0</v>
      </c>
      <c r="F93" s="39">
        <f>'Asset Schedule'!G91</f>
        <v>0</v>
      </c>
      <c r="G93" s="25">
        <f>'Asset Schedule'!R91</f>
        <v>0</v>
      </c>
      <c r="H93" s="25"/>
      <c r="I93" s="31"/>
      <c r="J93" s="38">
        <f t="shared" si="5"/>
        <v>0</v>
      </c>
      <c r="K93" s="38">
        <f t="shared" si="5"/>
        <v>0</v>
      </c>
      <c r="L93" s="38">
        <f t="shared" si="5"/>
        <v>0</v>
      </c>
      <c r="M93" s="38">
        <f t="shared" si="5"/>
        <v>0</v>
      </c>
      <c r="N93" s="38">
        <f t="shared" si="5"/>
        <v>0</v>
      </c>
      <c r="O93" s="38">
        <f t="shared" si="5"/>
        <v>0</v>
      </c>
      <c r="P93" s="38">
        <f t="shared" si="5"/>
        <v>0</v>
      </c>
      <c r="Q93" s="38">
        <f t="shared" si="5"/>
        <v>0</v>
      </c>
      <c r="R93" s="38">
        <f t="shared" si="5"/>
        <v>0</v>
      </c>
      <c r="S93" s="7"/>
    </row>
    <row r="94" spans="1:19" s="43" customFormat="1" ht="12" hidden="1" customHeight="1" x14ac:dyDescent="0.3">
      <c r="A94" s="7"/>
      <c r="B94" s="20"/>
      <c r="C94" s="31" t="str">
        <f>'Asset Schedule'!C92</f>
        <v>Bus 84</v>
      </c>
      <c r="D94" s="31"/>
      <c r="E94" s="39">
        <f>'Asset Schedule'!F92</f>
        <v>0</v>
      </c>
      <c r="F94" s="39">
        <f>'Asset Schedule'!G92</f>
        <v>0</v>
      </c>
      <c r="G94" s="25">
        <f>'Asset Schedule'!R92</f>
        <v>0</v>
      </c>
      <c r="H94" s="25"/>
      <c r="I94" s="31"/>
      <c r="J94" s="38">
        <f t="shared" si="5"/>
        <v>0</v>
      </c>
      <c r="K94" s="38">
        <f t="shared" si="5"/>
        <v>0</v>
      </c>
      <c r="L94" s="38">
        <f t="shared" si="5"/>
        <v>0</v>
      </c>
      <c r="M94" s="38">
        <f t="shared" si="5"/>
        <v>0</v>
      </c>
      <c r="N94" s="38">
        <f t="shared" si="5"/>
        <v>0</v>
      </c>
      <c r="O94" s="38">
        <f t="shared" si="5"/>
        <v>0</v>
      </c>
      <c r="P94" s="38">
        <f t="shared" si="5"/>
        <v>0</v>
      </c>
      <c r="Q94" s="38">
        <f t="shared" si="5"/>
        <v>0</v>
      </c>
      <c r="R94" s="38">
        <f t="shared" si="5"/>
        <v>0</v>
      </c>
      <c r="S94" s="7"/>
    </row>
    <row r="95" spans="1:19" s="43" customFormat="1" ht="12" hidden="1" customHeight="1" x14ac:dyDescent="0.3">
      <c r="A95" s="7"/>
      <c r="B95" s="20"/>
      <c r="C95" s="31" t="str">
        <f>'Asset Schedule'!C93</f>
        <v>Bus 85</v>
      </c>
      <c r="D95" s="31"/>
      <c r="E95" s="39">
        <f>'Asset Schedule'!F93</f>
        <v>0</v>
      </c>
      <c r="F95" s="39">
        <f>'Asset Schedule'!G93</f>
        <v>0</v>
      </c>
      <c r="G95" s="25">
        <f>'Asset Schedule'!R93</f>
        <v>0</v>
      </c>
      <c r="H95" s="25"/>
      <c r="I95" s="31"/>
      <c r="J95" s="38">
        <f t="shared" si="5"/>
        <v>0</v>
      </c>
      <c r="K95" s="38">
        <f t="shared" si="5"/>
        <v>0</v>
      </c>
      <c r="L95" s="38">
        <f t="shared" si="5"/>
        <v>0</v>
      </c>
      <c r="M95" s="38">
        <f t="shared" si="5"/>
        <v>0</v>
      </c>
      <c r="N95" s="38">
        <f t="shared" si="5"/>
        <v>0</v>
      </c>
      <c r="O95" s="38">
        <f t="shared" si="5"/>
        <v>0</v>
      </c>
      <c r="P95" s="38">
        <f t="shared" si="5"/>
        <v>0</v>
      </c>
      <c r="Q95" s="38">
        <f t="shared" si="5"/>
        <v>0</v>
      </c>
      <c r="R95" s="38">
        <f t="shared" si="5"/>
        <v>0</v>
      </c>
      <c r="S95" s="7"/>
    </row>
    <row r="96" spans="1:19" s="43" customFormat="1" ht="12" hidden="1" customHeight="1" x14ac:dyDescent="0.3">
      <c r="A96" s="7"/>
      <c r="B96" s="20"/>
      <c r="C96" s="31" t="str">
        <f>'Asset Schedule'!C94</f>
        <v>Bus 86</v>
      </c>
      <c r="D96" s="31"/>
      <c r="E96" s="39">
        <f>'Asset Schedule'!F94</f>
        <v>0</v>
      </c>
      <c r="F96" s="39">
        <f>'Asset Schedule'!G94</f>
        <v>0</v>
      </c>
      <c r="G96" s="25">
        <f>'Asset Schedule'!R94</f>
        <v>0</v>
      </c>
      <c r="H96" s="25"/>
      <c r="I96" s="31"/>
      <c r="J96" s="38">
        <f t="shared" si="5"/>
        <v>0</v>
      </c>
      <c r="K96" s="38">
        <f t="shared" si="5"/>
        <v>0</v>
      </c>
      <c r="L96" s="38">
        <f t="shared" si="5"/>
        <v>0</v>
      </c>
      <c r="M96" s="38">
        <f t="shared" si="5"/>
        <v>0</v>
      </c>
      <c r="N96" s="38">
        <f t="shared" si="5"/>
        <v>0</v>
      </c>
      <c r="O96" s="38">
        <f t="shared" si="5"/>
        <v>0</v>
      </c>
      <c r="P96" s="38">
        <f t="shared" si="5"/>
        <v>0</v>
      </c>
      <c r="Q96" s="38">
        <f t="shared" si="5"/>
        <v>0</v>
      </c>
      <c r="R96" s="38">
        <f t="shared" si="5"/>
        <v>0</v>
      </c>
      <c r="S96" s="7"/>
    </row>
    <row r="97" spans="1:19" s="43" customFormat="1" ht="12" hidden="1" customHeight="1" x14ac:dyDescent="0.3">
      <c r="A97" s="7"/>
      <c r="B97" s="20"/>
      <c r="C97" s="31" t="str">
        <f>'Asset Schedule'!C95</f>
        <v>Bus 87</v>
      </c>
      <c r="D97" s="31"/>
      <c r="E97" s="39">
        <f>'Asset Schedule'!F95</f>
        <v>0</v>
      </c>
      <c r="F97" s="39">
        <f>'Asset Schedule'!G95</f>
        <v>0</v>
      </c>
      <c r="G97" s="25">
        <f>'Asset Schedule'!R95</f>
        <v>0</v>
      </c>
      <c r="H97" s="25"/>
      <c r="I97" s="31"/>
      <c r="J97" s="38">
        <f t="shared" si="5"/>
        <v>0</v>
      </c>
      <c r="K97" s="38">
        <f t="shared" si="5"/>
        <v>0</v>
      </c>
      <c r="L97" s="38">
        <f t="shared" si="5"/>
        <v>0</v>
      </c>
      <c r="M97" s="38">
        <f t="shared" si="5"/>
        <v>0</v>
      </c>
      <c r="N97" s="38">
        <f t="shared" si="5"/>
        <v>0</v>
      </c>
      <c r="O97" s="38">
        <f t="shared" si="5"/>
        <v>0</v>
      </c>
      <c r="P97" s="38">
        <f t="shared" si="5"/>
        <v>0</v>
      </c>
      <c r="Q97" s="38">
        <f t="shared" si="5"/>
        <v>0</v>
      </c>
      <c r="R97" s="38">
        <f t="shared" si="5"/>
        <v>0</v>
      </c>
      <c r="S97" s="7"/>
    </row>
    <row r="98" spans="1:19" s="43" customFormat="1" ht="12" hidden="1" customHeight="1" x14ac:dyDescent="0.3">
      <c r="A98" s="7"/>
      <c r="B98" s="20"/>
      <c r="C98" s="31" t="str">
        <f>'Asset Schedule'!C96</f>
        <v>Bus 88</v>
      </c>
      <c r="D98" s="31"/>
      <c r="E98" s="39">
        <f>'Asset Schedule'!F96</f>
        <v>0</v>
      </c>
      <c r="F98" s="39">
        <f>'Asset Schedule'!G96</f>
        <v>0</v>
      </c>
      <c r="G98" s="25">
        <f>'Asset Schedule'!R96</f>
        <v>0</v>
      </c>
      <c r="H98" s="25"/>
      <c r="I98" s="31"/>
      <c r="J98" s="38">
        <f t="shared" si="5"/>
        <v>0</v>
      </c>
      <c r="K98" s="38">
        <f t="shared" si="5"/>
        <v>0</v>
      </c>
      <c r="L98" s="38">
        <f t="shared" si="5"/>
        <v>0</v>
      </c>
      <c r="M98" s="38">
        <f t="shared" si="5"/>
        <v>0</v>
      </c>
      <c r="N98" s="38">
        <f t="shared" si="5"/>
        <v>0</v>
      </c>
      <c r="O98" s="38">
        <f t="shared" si="5"/>
        <v>0</v>
      </c>
      <c r="P98" s="38">
        <f t="shared" si="5"/>
        <v>0</v>
      </c>
      <c r="Q98" s="38">
        <f t="shared" si="5"/>
        <v>0</v>
      </c>
      <c r="R98" s="38">
        <f t="shared" si="5"/>
        <v>0</v>
      </c>
      <c r="S98" s="7"/>
    </row>
    <row r="99" spans="1:19" s="43" customFormat="1" ht="12" hidden="1" customHeight="1" x14ac:dyDescent="0.3">
      <c r="A99" s="7"/>
      <c r="B99" s="20"/>
      <c r="C99" s="31" t="str">
        <f>'Asset Schedule'!C97</f>
        <v>Bus 89</v>
      </c>
      <c r="D99" s="31"/>
      <c r="E99" s="39">
        <f>'Asset Schedule'!F97</f>
        <v>0</v>
      </c>
      <c r="F99" s="39">
        <f>'Asset Schedule'!G97</f>
        <v>0</v>
      </c>
      <c r="G99" s="25">
        <f>'Asset Schedule'!R97</f>
        <v>0</v>
      </c>
      <c r="H99" s="25"/>
      <c r="I99" s="31"/>
      <c r="J99" s="38">
        <f t="shared" si="5"/>
        <v>0</v>
      </c>
      <c r="K99" s="38">
        <f t="shared" si="5"/>
        <v>0</v>
      </c>
      <c r="L99" s="38">
        <f t="shared" si="5"/>
        <v>0</v>
      </c>
      <c r="M99" s="38">
        <f t="shared" ref="J99:R127" si="6">IF(AND($E99&lt;=M$3,$F99&gt;=M$3),1,0)</f>
        <v>0</v>
      </c>
      <c r="N99" s="38">
        <f t="shared" si="6"/>
        <v>0</v>
      </c>
      <c r="O99" s="38">
        <f t="shared" si="6"/>
        <v>0</v>
      </c>
      <c r="P99" s="38">
        <f t="shared" si="6"/>
        <v>0</v>
      </c>
      <c r="Q99" s="38">
        <f t="shared" si="6"/>
        <v>0</v>
      </c>
      <c r="R99" s="38">
        <f t="shared" si="6"/>
        <v>0</v>
      </c>
      <c r="S99" s="7"/>
    </row>
    <row r="100" spans="1:19" s="43" customFormat="1" ht="12" hidden="1" customHeight="1" x14ac:dyDescent="0.3">
      <c r="A100" s="7"/>
      <c r="B100" s="20"/>
      <c r="C100" s="31" t="str">
        <f>'Asset Schedule'!C98</f>
        <v>Bus 90</v>
      </c>
      <c r="D100" s="31"/>
      <c r="E100" s="39">
        <f>'Asset Schedule'!F98</f>
        <v>0</v>
      </c>
      <c r="F100" s="39">
        <f>'Asset Schedule'!G98</f>
        <v>0</v>
      </c>
      <c r="G100" s="25">
        <f>'Asset Schedule'!R98</f>
        <v>0</v>
      </c>
      <c r="H100" s="25"/>
      <c r="I100" s="31"/>
      <c r="J100" s="38">
        <f t="shared" si="6"/>
        <v>0</v>
      </c>
      <c r="K100" s="38">
        <f t="shared" si="6"/>
        <v>0</v>
      </c>
      <c r="L100" s="38">
        <f t="shared" si="6"/>
        <v>0</v>
      </c>
      <c r="M100" s="38">
        <f t="shared" si="6"/>
        <v>0</v>
      </c>
      <c r="N100" s="38">
        <f t="shared" si="6"/>
        <v>0</v>
      </c>
      <c r="O100" s="38">
        <f t="shared" si="6"/>
        <v>0</v>
      </c>
      <c r="P100" s="38">
        <f t="shared" si="6"/>
        <v>0</v>
      </c>
      <c r="Q100" s="38">
        <f t="shared" si="6"/>
        <v>0</v>
      </c>
      <c r="R100" s="38">
        <f t="shared" si="6"/>
        <v>0</v>
      </c>
      <c r="S100" s="7"/>
    </row>
    <row r="101" spans="1:19" s="43" customFormat="1" ht="12" hidden="1" customHeight="1" x14ac:dyDescent="0.3">
      <c r="A101" s="7"/>
      <c r="B101" s="20"/>
      <c r="C101" s="31" t="str">
        <f>'Asset Schedule'!C99</f>
        <v>Bus 91</v>
      </c>
      <c r="D101" s="31"/>
      <c r="E101" s="39">
        <f>'Asset Schedule'!F99</f>
        <v>0</v>
      </c>
      <c r="F101" s="39">
        <f>'Asset Schedule'!G99</f>
        <v>0</v>
      </c>
      <c r="G101" s="25">
        <f>'Asset Schedule'!R99</f>
        <v>0</v>
      </c>
      <c r="H101" s="25"/>
      <c r="I101" s="31"/>
      <c r="J101" s="38">
        <f t="shared" si="6"/>
        <v>0</v>
      </c>
      <c r="K101" s="38">
        <f t="shared" si="6"/>
        <v>0</v>
      </c>
      <c r="L101" s="38">
        <f t="shared" si="6"/>
        <v>0</v>
      </c>
      <c r="M101" s="38">
        <f t="shared" si="6"/>
        <v>0</v>
      </c>
      <c r="N101" s="38">
        <f t="shared" si="6"/>
        <v>0</v>
      </c>
      <c r="O101" s="38">
        <f t="shared" si="6"/>
        <v>0</v>
      </c>
      <c r="P101" s="38">
        <f t="shared" si="6"/>
        <v>0</v>
      </c>
      <c r="Q101" s="38">
        <f t="shared" si="6"/>
        <v>0</v>
      </c>
      <c r="R101" s="38">
        <f t="shared" si="6"/>
        <v>0</v>
      </c>
      <c r="S101" s="7"/>
    </row>
    <row r="102" spans="1:19" s="43" customFormat="1" ht="12" hidden="1" customHeight="1" x14ac:dyDescent="0.3">
      <c r="A102" s="7"/>
      <c r="B102" s="20"/>
      <c r="C102" s="31" t="str">
        <f>'Asset Schedule'!C100</f>
        <v>Bus 92</v>
      </c>
      <c r="D102" s="31"/>
      <c r="E102" s="39">
        <f>'Asset Schedule'!F100</f>
        <v>0</v>
      </c>
      <c r="F102" s="39">
        <f>'Asset Schedule'!G100</f>
        <v>0</v>
      </c>
      <c r="G102" s="25">
        <f>'Asset Schedule'!R100</f>
        <v>0</v>
      </c>
      <c r="H102" s="25"/>
      <c r="I102" s="31"/>
      <c r="J102" s="38">
        <f t="shared" si="6"/>
        <v>0</v>
      </c>
      <c r="K102" s="38">
        <f t="shared" si="6"/>
        <v>0</v>
      </c>
      <c r="L102" s="38">
        <f t="shared" si="6"/>
        <v>0</v>
      </c>
      <c r="M102" s="38">
        <f t="shared" si="6"/>
        <v>0</v>
      </c>
      <c r="N102" s="38">
        <f t="shared" si="6"/>
        <v>0</v>
      </c>
      <c r="O102" s="38">
        <f t="shared" si="6"/>
        <v>0</v>
      </c>
      <c r="P102" s="38">
        <f t="shared" si="6"/>
        <v>0</v>
      </c>
      <c r="Q102" s="38">
        <f t="shared" si="6"/>
        <v>0</v>
      </c>
      <c r="R102" s="38">
        <f t="shared" si="6"/>
        <v>0</v>
      </c>
      <c r="S102" s="7"/>
    </row>
    <row r="103" spans="1:19" s="43" customFormat="1" ht="12" hidden="1" customHeight="1" x14ac:dyDescent="0.3">
      <c r="A103" s="7"/>
      <c r="B103" s="20"/>
      <c r="C103" s="31" t="str">
        <f>'Asset Schedule'!C101</f>
        <v>Bus 93</v>
      </c>
      <c r="D103" s="31"/>
      <c r="E103" s="39">
        <f>'Asset Schedule'!F101</f>
        <v>0</v>
      </c>
      <c r="F103" s="39">
        <f>'Asset Schedule'!G101</f>
        <v>0</v>
      </c>
      <c r="G103" s="25">
        <f>'Asset Schedule'!R101</f>
        <v>0</v>
      </c>
      <c r="H103" s="25"/>
      <c r="I103" s="31"/>
      <c r="J103" s="38">
        <f t="shared" si="6"/>
        <v>0</v>
      </c>
      <c r="K103" s="38">
        <f t="shared" si="6"/>
        <v>0</v>
      </c>
      <c r="L103" s="38">
        <f t="shared" si="6"/>
        <v>0</v>
      </c>
      <c r="M103" s="38">
        <f t="shared" si="6"/>
        <v>0</v>
      </c>
      <c r="N103" s="38">
        <f t="shared" si="6"/>
        <v>0</v>
      </c>
      <c r="O103" s="38">
        <f t="shared" si="6"/>
        <v>0</v>
      </c>
      <c r="P103" s="38">
        <f t="shared" si="6"/>
        <v>0</v>
      </c>
      <c r="Q103" s="38">
        <f t="shared" si="6"/>
        <v>0</v>
      </c>
      <c r="R103" s="38">
        <f t="shared" si="6"/>
        <v>0</v>
      </c>
      <c r="S103" s="7"/>
    </row>
    <row r="104" spans="1:19" s="43" customFormat="1" ht="12" hidden="1" customHeight="1" x14ac:dyDescent="0.3">
      <c r="A104" s="7"/>
      <c r="B104" s="20"/>
      <c r="C104" s="31" t="str">
        <f>'Asset Schedule'!C102</f>
        <v>Bus 94</v>
      </c>
      <c r="D104" s="31"/>
      <c r="E104" s="39">
        <f>'Asset Schedule'!F102</f>
        <v>0</v>
      </c>
      <c r="F104" s="39">
        <f>'Asset Schedule'!G102</f>
        <v>0</v>
      </c>
      <c r="G104" s="25">
        <f>'Asset Schedule'!R102</f>
        <v>0</v>
      </c>
      <c r="H104" s="25"/>
      <c r="I104" s="31"/>
      <c r="J104" s="38">
        <f t="shared" si="6"/>
        <v>0</v>
      </c>
      <c r="K104" s="38">
        <f t="shared" si="6"/>
        <v>0</v>
      </c>
      <c r="L104" s="38">
        <f t="shared" si="6"/>
        <v>0</v>
      </c>
      <c r="M104" s="38">
        <f t="shared" si="6"/>
        <v>0</v>
      </c>
      <c r="N104" s="38">
        <f t="shared" si="6"/>
        <v>0</v>
      </c>
      <c r="O104" s="38">
        <f t="shared" si="6"/>
        <v>0</v>
      </c>
      <c r="P104" s="38">
        <f t="shared" si="6"/>
        <v>0</v>
      </c>
      <c r="Q104" s="38">
        <f t="shared" si="6"/>
        <v>0</v>
      </c>
      <c r="R104" s="38">
        <f t="shared" si="6"/>
        <v>0</v>
      </c>
      <c r="S104" s="7"/>
    </row>
    <row r="105" spans="1:19" s="43" customFormat="1" ht="12" hidden="1" customHeight="1" x14ac:dyDescent="0.3">
      <c r="A105" s="7"/>
      <c r="B105" s="20"/>
      <c r="C105" s="31" t="str">
        <f>'Asset Schedule'!C103</f>
        <v>Bus 95</v>
      </c>
      <c r="D105" s="31"/>
      <c r="E105" s="39">
        <f>'Asset Schedule'!F103</f>
        <v>0</v>
      </c>
      <c r="F105" s="39">
        <f>'Asset Schedule'!G103</f>
        <v>0</v>
      </c>
      <c r="G105" s="25">
        <f>'Asset Schedule'!R103</f>
        <v>0</v>
      </c>
      <c r="H105" s="25"/>
      <c r="I105" s="31"/>
      <c r="J105" s="38">
        <f t="shared" si="6"/>
        <v>0</v>
      </c>
      <c r="K105" s="38">
        <f t="shared" si="6"/>
        <v>0</v>
      </c>
      <c r="L105" s="38">
        <f t="shared" si="6"/>
        <v>0</v>
      </c>
      <c r="M105" s="38">
        <f t="shared" si="6"/>
        <v>0</v>
      </c>
      <c r="N105" s="38">
        <f t="shared" si="6"/>
        <v>0</v>
      </c>
      <c r="O105" s="38">
        <f t="shared" si="6"/>
        <v>0</v>
      </c>
      <c r="P105" s="38">
        <f t="shared" si="6"/>
        <v>0</v>
      </c>
      <c r="Q105" s="38">
        <f t="shared" si="6"/>
        <v>0</v>
      </c>
      <c r="R105" s="38">
        <f t="shared" si="6"/>
        <v>0</v>
      </c>
      <c r="S105" s="7"/>
    </row>
    <row r="106" spans="1:19" s="43" customFormat="1" ht="12" hidden="1" customHeight="1" x14ac:dyDescent="0.3">
      <c r="A106" s="7"/>
      <c r="B106" s="20"/>
      <c r="C106" s="31" t="str">
        <f>'Asset Schedule'!C104</f>
        <v>Bus 96</v>
      </c>
      <c r="D106" s="31"/>
      <c r="E106" s="39">
        <f>'Asset Schedule'!F104</f>
        <v>0</v>
      </c>
      <c r="F106" s="39">
        <f>'Asset Schedule'!G104</f>
        <v>0</v>
      </c>
      <c r="G106" s="25">
        <f>'Asset Schedule'!R104</f>
        <v>0</v>
      </c>
      <c r="H106" s="25"/>
      <c r="I106" s="31"/>
      <c r="J106" s="38">
        <f t="shared" si="6"/>
        <v>0</v>
      </c>
      <c r="K106" s="38">
        <f t="shared" si="6"/>
        <v>0</v>
      </c>
      <c r="L106" s="38">
        <f t="shared" si="6"/>
        <v>0</v>
      </c>
      <c r="M106" s="38">
        <f t="shared" si="6"/>
        <v>0</v>
      </c>
      <c r="N106" s="38">
        <f t="shared" si="6"/>
        <v>0</v>
      </c>
      <c r="O106" s="38">
        <f t="shared" si="6"/>
        <v>0</v>
      </c>
      <c r="P106" s="38">
        <f t="shared" si="6"/>
        <v>0</v>
      </c>
      <c r="Q106" s="38">
        <f t="shared" si="6"/>
        <v>0</v>
      </c>
      <c r="R106" s="38">
        <f t="shared" si="6"/>
        <v>0</v>
      </c>
      <c r="S106" s="7"/>
    </row>
    <row r="107" spans="1:19" s="43" customFormat="1" ht="12" hidden="1" customHeight="1" x14ac:dyDescent="0.3">
      <c r="A107" s="7"/>
      <c r="B107" s="20"/>
      <c r="C107" s="31" t="str">
        <f>'Asset Schedule'!C105</f>
        <v>Bus 97</v>
      </c>
      <c r="D107" s="31"/>
      <c r="E107" s="39">
        <f>'Asset Schedule'!F105</f>
        <v>0</v>
      </c>
      <c r="F107" s="39">
        <f>'Asset Schedule'!G105</f>
        <v>0</v>
      </c>
      <c r="G107" s="25">
        <f>'Asset Schedule'!R105</f>
        <v>0</v>
      </c>
      <c r="H107" s="25"/>
      <c r="I107" s="31"/>
      <c r="J107" s="38">
        <f t="shared" si="6"/>
        <v>0</v>
      </c>
      <c r="K107" s="38">
        <f t="shared" si="6"/>
        <v>0</v>
      </c>
      <c r="L107" s="38">
        <f t="shared" si="6"/>
        <v>0</v>
      </c>
      <c r="M107" s="38">
        <f t="shared" si="6"/>
        <v>0</v>
      </c>
      <c r="N107" s="38">
        <f t="shared" si="6"/>
        <v>0</v>
      </c>
      <c r="O107" s="38">
        <f t="shared" si="6"/>
        <v>0</v>
      </c>
      <c r="P107" s="38">
        <f t="shared" si="6"/>
        <v>0</v>
      </c>
      <c r="Q107" s="38">
        <f t="shared" si="6"/>
        <v>0</v>
      </c>
      <c r="R107" s="38">
        <f t="shared" si="6"/>
        <v>0</v>
      </c>
      <c r="S107" s="7"/>
    </row>
    <row r="108" spans="1:19" s="43" customFormat="1" ht="12" hidden="1" customHeight="1" x14ac:dyDescent="0.3">
      <c r="A108" s="7"/>
      <c r="B108" s="20"/>
      <c r="C108" s="31" t="str">
        <f>'Asset Schedule'!C106</f>
        <v>Bus 98</v>
      </c>
      <c r="D108" s="31"/>
      <c r="E108" s="39">
        <f>'Asset Schedule'!F106</f>
        <v>0</v>
      </c>
      <c r="F108" s="39">
        <f>'Asset Schedule'!G106</f>
        <v>0</v>
      </c>
      <c r="G108" s="25">
        <f>'Asset Schedule'!R106</f>
        <v>0</v>
      </c>
      <c r="H108" s="25"/>
      <c r="I108" s="31"/>
      <c r="J108" s="38">
        <f t="shared" si="6"/>
        <v>0</v>
      </c>
      <c r="K108" s="38">
        <f t="shared" si="6"/>
        <v>0</v>
      </c>
      <c r="L108" s="38">
        <f t="shared" si="6"/>
        <v>0</v>
      </c>
      <c r="M108" s="38">
        <f t="shared" si="6"/>
        <v>0</v>
      </c>
      <c r="N108" s="38">
        <f t="shared" si="6"/>
        <v>0</v>
      </c>
      <c r="O108" s="38">
        <f t="shared" si="6"/>
        <v>0</v>
      </c>
      <c r="P108" s="38">
        <f t="shared" si="6"/>
        <v>0</v>
      </c>
      <c r="Q108" s="38">
        <f t="shared" si="6"/>
        <v>0</v>
      </c>
      <c r="R108" s="38">
        <f t="shared" si="6"/>
        <v>0</v>
      </c>
      <c r="S108" s="7"/>
    </row>
    <row r="109" spans="1:19" s="43" customFormat="1" ht="12" hidden="1" customHeight="1" x14ac:dyDescent="0.3">
      <c r="A109" s="7"/>
      <c r="B109" s="20"/>
      <c r="C109" s="31" t="str">
        <f>'Asset Schedule'!C107</f>
        <v>Bus 99</v>
      </c>
      <c r="D109" s="31"/>
      <c r="E109" s="39">
        <f>'Asset Schedule'!F107</f>
        <v>0</v>
      </c>
      <c r="F109" s="39">
        <f>'Asset Schedule'!G107</f>
        <v>0</v>
      </c>
      <c r="G109" s="25">
        <f>'Asset Schedule'!R107</f>
        <v>0</v>
      </c>
      <c r="H109" s="25"/>
      <c r="I109" s="31"/>
      <c r="J109" s="38">
        <f t="shared" si="6"/>
        <v>0</v>
      </c>
      <c r="K109" s="38">
        <f t="shared" si="6"/>
        <v>0</v>
      </c>
      <c r="L109" s="38">
        <f t="shared" si="6"/>
        <v>0</v>
      </c>
      <c r="M109" s="38">
        <f t="shared" si="6"/>
        <v>0</v>
      </c>
      <c r="N109" s="38">
        <f t="shared" si="6"/>
        <v>0</v>
      </c>
      <c r="O109" s="38">
        <f t="shared" si="6"/>
        <v>0</v>
      </c>
      <c r="P109" s="38">
        <f t="shared" si="6"/>
        <v>0</v>
      </c>
      <c r="Q109" s="38">
        <f t="shared" si="6"/>
        <v>0</v>
      </c>
      <c r="R109" s="38">
        <f t="shared" si="6"/>
        <v>0</v>
      </c>
      <c r="S109" s="7"/>
    </row>
    <row r="110" spans="1:19" s="43" customFormat="1" ht="12" hidden="1" customHeight="1" x14ac:dyDescent="0.3">
      <c r="A110" s="7"/>
      <c r="B110" s="20"/>
      <c r="C110" s="31" t="str">
        <f>'Asset Schedule'!C108</f>
        <v>Bus 100</v>
      </c>
      <c r="D110" s="31"/>
      <c r="E110" s="39">
        <f>'Asset Schedule'!F108</f>
        <v>0</v>
      </c>
      <c r="F110" s="39">
        <f>'Asset Schedule'!G108</f>
        <v>0</v>
      </c>
      <c r="G110" s="25">
        <f>'Asset Schedule'!R108</f>
        <v>0</v>
      </c>
      <c r="H110" s="25"/>
      <c r="I110" s="31"/>
      <c r="J110" s="38">
        <f t="shared" si="6"/>
        <v>0</v>
      </c>
      <c r="K110" s="38">
        <f t="shared" si="6"/>
        <v>0</v>
      </c>
      <c r="L110" s="38">
        <f t="shared" si="6"/>
        <v>0</v>
      </c>
      <c r="M110" s="38">
        <f t="shared" si="6"/>
        <v>0</v>
      </c>
      <c r="N110" s="38">
        <f t="shared" si="6"/>
        <v>0</v>
      </c>
      <c r="O110" s="38">
        <f t="shared" si="6"/>
        <v>0</v>
      </c>
      <c r="P110" s="38">
        <f t="shared" si="6"/>
        <v>0</v>
      </c>
      <c r="Q110" s="38">
        <f t="shared" si="6"/>
        <v>0</v>
      </c>
      <c r="R110" s="38">
        <f t="shared" si="6"/>
        <v>0</v>
      </c>
      <c r="S110" s="7"/>
    </row>
    <row r="111" spans="1:19" s="43" customFormat="1" ht="12" hidden="1" customHeight="1" x14ac:dyDescent="0.3">
      <c r="A111" s="7"/>
      <c r="B111" s="20"/>
      <c r="C111" s="31" t="str">
        <f>'Asset Schedule'!C109</f>
        <v>Bus 101</v>
      </c>
      <c r="D111" s="31"/>
      <c r="E111" s="39">
        <f>'Asset Schedule'!F109</f>
        <v>0</v>
      </c>
      <c r="F111" s="39">
        <f>'Asset Schedule'!G109</f>
        <v>0</v>
      </c>
      <c r="G111" s="25">
        <f>'Asset Schedule'!R109</f>
        <v>0</v>
      </c>
      <c r="H111" s="25"/>
      <c r="I111" s="31"/>
      <c r="J111" s="38">
        <f t="shared" si="6"/>
        <v>0</v>
      </c>
      <c r="K111" s="38">
        <f t="shared" si="6"/>
        <v>0</v>
      </c>
      <c r="L111" s="38">
        <f t="shared" si="6"/>
        <v>0</v>
      </c>
      <c r="M111" s="38">
        <f t="shared" si="6"/>
        <v>0</v>
      </c>
      <c r="N111" s="38">
        <f t="shared" si="6"/>
        <v>0</v>
      </c>
      <c r="O111" s="38">
        <f t="shared" si="6"/>
        <v>0</v>
      </c>
      <c r="P111" s="38">
        <f t="shared" si="6"/>
        <v>0</v>
      </c>
      <c r="Q111" s="38">
        <f t="shared" si="6"/>
        <v>0</v>
      </c>
      <c r="R111" s="38">
        <f t="shared" si="6"/>
        <v>0</v>
      </c>
      <c r="S111" s="7"/>
    </row>
    <row r="112" spans="1:19" s="43" customFormat="1" ht="12" hidden="1" customHeight="1" x14ac:dyDescent="0.3">
      <c r="A112" s="7"/>
      <c r="B112" s="20"/>
      <c r="C112" s="31" t="str">
        <f>'Asset Schedule'!C110</f>
        <v>Bus 102</v>
      </c>
      <c r="D112" s="31"/>
      <c r="E112" s="39">
        <f>'Asset Schedule'!F110</f>
        <v>0</v>
      </c>
      <c r="F112" s="39">
        <f>'Asset Schedule'!G110</f>
        <v>0</v>
      </c>
      <c r="G112" s="25">
        <f>'Asset Schedule'!R110</f>
        <v>0</v>
      </c>
      <c r="H112" s="25"/>
      <c r="I112" s="31"/>
      <c r="J112" s="38">
        <f t="shared" si="6"/>
        <v>0</v>
      </c>
      <c r="K112" s="38">
        <f t="shared" si="6"/>
        <v>0</v>
      </c>
      <c r="L112" s="38">
        <f t="shared" si="6"/>
        <v>0</v>
      </c>
      <c r="M112" s="38">
        <f t="shared" si="6"/>
        <v>0</v>
      </c>
      <c r="N112" s="38">
        <f t="shared" si="6"/>
        <v>0</v>
      </c>
      <c r="O112" s="38">
        <f t="shared" si="6"/>
        <v>0</v>
      </c>
      <c r="P112" s="38">
        <f t="shared" si="6"/>
        <v>0</v>
      </c>
      <c r="Q112" s="38">
        <f t="shared" si="6"/>
        <v>0</v>
      </c>
      <c r="R112" s="38">
        <f t="shared" si="6"/>
        <v>0</v>
      </c>
      <c r="S112" s="7"/>
    </row>
    <row r="113" spans="1:19" s="43" customFormat="1" ht="12" hidden="1" customHeight="1" x14ac:dyDescent="0.3">
      <c r="A113" s="7"/>
      <c r="B113" s="20"/>
      <c r="C113" s="31" t="str">
        <f>'Asset Schedule'!C111</f>
        <v>Bus 103</v>
      </c>
      <c r="D113" s="31"/>
      <c r="E113" s="39">
        <f>'Asset Schedule'!F111</f>
        <v>0</v>
      </c>
      <c r="F113" s="39">
        <f>'Asset Schedule'!G111</f>
        <v>0</v>
      </c>
      <c r="G113" s="25">
        <f>'Asset Schedule'!R111</f>
        <v>0</v>
      </c>
      <c r="H113" s="25"/>
      <c r="I113" s="31"/>
      <c r="J113" s="38">
        <f t="shared" si="6"/>
        <v>0</v>
      </c>
      <c r="K113" s="38">
        <f t="shared" si="6"/>
        <v>0</v>
      </c>
      <c r="L113" s="38">
        <f t="shared" si="6"/>
        <v>0</v>
      </c>
      <c r="M113" s="38">
        <f t="shared" si="6"/>
        <v>0</v>
      </c>
      <c r="N113" s="38">
        <f t="shared" si="6"/>
        <v>0</v>
      </c>
      <c r="O113" s="38">
        <f t="shared" si="6"/>
        <v>0</v>
      </c>
      <c r="P113" s="38">
        <f t="shared" si="6"/>
        <v>0</v>
      </c>
      <c r="Q113" s="38">
        <f t="shared" si="6"/>
        <v>0</v>
      </c>
      <c r="R113" s="38">
        <f t="shared" si="6"/>
        <v>0</v>
      </c>
      <c r="S113" s="7"/>
    </row>
    <row r="114" spans="1:19" s="43" customFormat="1" ht="12" hidden="1" customHeight="1" x14ac:dyDescent="0.3">
      <c r="A114" s="7"/>
      <c r="B114" s="20"/>
      <c r="C114" s="31" t="str">
        <f>'Asset Schedule'!C112</f>
        <v>Bus 104</v>
      </c>
      <c r="D114" s="31"/>
      <c r="E114" s="39">
        <f>'Asset Schedule'!F112</f>
        <v>0</v>
      </c>
      <c r="F114" s="39">
        <f>'Asset Schedule'!G112</f>
        <v>0</v>
      </c>
      <c r="G114" s="25">
        <f>'Asset Schedule'!R112</f>
        <v>0</v>
      </c>
      <c r="H114" s="25"/>
      <c r="I114" s="31"/>
      <c r="J114" s="38">
        <f t="shared" si="6"/>
        <v>0</v>
      </c>
      <c r="K114" s="38">
        <f t="shared" si="6"/>
        <v>0</v>
      </c>
      <c r="L114" s="38">
        <f t="shared" si="6"/>
        <v>0</v>
      </c>
      <c r="M114" s="38">
        <f t="shared" si="6"/>
        <v>0</v>
      </c>
      <c r="N114" s="38">
        <f t="shared" si="6"/>
        <v>0</v>
      </c>
      <c r="O114" s="38">
        <f t="shared" si="6"/>
        <v>0</v>
      </c>
      <c r="P114" s="38">
        <f t="shared" si="6"/>
        <v>0</v>
      </c>
      <c r="Q114" s="38">
        <f t="shared" si="6"/>
        <v>0</v>
      </c>
      <c r="R114" s="38">
        <f t="shared" si="6"/>
        <v>0</v>
      </c>
      <c r="S114" s="7"/>
    </row>
    <row r="115" spans="1:19" s="43" customFormat="1" ht="12" hidden="1" customHeight="1" x14ac:dyDescent="0.3">
      <c r="A115" s="7"/>
      <c r="B115" s="20"/>
      <c r="C115" s="31" t="str">
        <f>'Asset Schedule'!C113</f>
        <v>Bus 105</v>
      </c>
      <c r="D115" s="31"/>
      <c r="E115" s="39">
        <f>'Asset Schedule'!F113</f>
        <v>0</v>
      </c>
      <c r="F115" s="39">
        <f>'Asset Schedule'!G113</f>
        <v>0</v>
      </c>
      <c r="G115" s="25">
        <f>'Asset Schedule'!R113</f>
        <v>0</v>
      </c>
      <c r="H115" s="25"/>
      <c r="I115" s="31"/>
      <c r="J115" s="38">
        <f t="shared" si="6"/>
        <v>0</v>
      </c>
      <c r="K115" s="38">
        <f t="shared" si="6"/>
        <v>0</v>
      </c>
      <c r="L115" s="38">
        <f t="shared" si="6"/>
        <v>0</v>
      </c>
      <c r="M115" s="38">
        <f t="shared" si="6"/>
        <v>0</v>
      </c>
      <c r="N115" s="38">
        <f t="shared" si="6"/>
        <v>0</v>
      </c>
      <c r="O115" s="38">
        <f t="shared" si="6"/>
        <v>0</v>
      </c>
      <c r="P115" s="38">
        <f t="shared" si="6"/>
        <v>0</v>
      </c>
      <c r="Q115" s="38">
        <f t="shared" si="6"/>
        <v>0</v>
      </c>
      <c r="R115" s="38">
        <f t="shared" si="6"/>
        <v>0</v>
      </c>
      <c r="S115" s="7"/>
    </row>
    <row r="116" spans="1:19" s="43" customFormat="1" ht="12" hidden="1" customHeight="1" x14ac:dyDescent="0.3">
      <c r="A116" s="7"/>
      <c r="B116" s="20"/>
      <c r="C116" s="31" t="str">
        <f>'Asset Schedule'!C114</f>
        <v>Bus 106</v>
      </c>
      <c r="D116" s="31"/>
      <c r="E116" s="39">
        <f>'Asset Schedule'!F114</f>
        <v>0</v>
      </c>
      <c r="F116" s="39">
        <f>'Asset Schedule'!G114</f>
        <v>0</v>
      </c>
      <c r="G116" s="25">
        <f>'Asset Schedule'!R114</f>
        <v>0</v>
      </c>
      <c r="H116" s="25"/>
      <c r="I116" s="31"/>
      <c r="J116" s="38">
        <f t="shared" si="6"/>
        <v>0</v>
      </c>
      <c r="K116" s="38">
        <f t="shared" si="6"/>
        <v>0</v>
      </c>
      <c r="L116" s="38">
        <f t="shared" si="6"/>
        <v>0</v>
      </c>
      <c r="M116" s="38">
        <f t="shared" si="6"/>
        <v>0</v>
      </c>
      <c r="N116" s="38">
        <f t="shared" si="6"/>
        <v>0</v>
      </c>
      <c r="O116" s="38">
        <f t="shared" si="6"/>
        <v>0</v>
      </c>
      <c r="P116" s="38">
        <f t="shared" si="6"/>
        <v>0</v>
      </c>
      <c r="Q116" s="38">
        <f t="shared" si="6"/>
        <v>0</v>
      </c>
      <c r="R116" s="38">
        <f t="shared" si="6"/>
        <v>0</v>
      </c>
      <c r="S116" s="7"/>
    </row>
    <row r="117" spans="1:19" s="43" customFormat="1" ht="12" hidden="1" customHeight="1" x14ac:dyDescent="0.3">
      <c r="A117" s="7"/>
      <c r="B117" s="20"/>
      <c r="C117" s="31" t="str">
        <f>'Asset Schedule'!C115</f>
        <v>Bus 107</v>
      </c>
      <c r="D117" s="31"/>
      <c r="E117" s="39">
        <f>'Asset Schedule'!F115</f>
        <v>0</v>
      </c>
      <c r="F117" s="39">
        <f>'Asset Schedule'!G115</f>
        <v>0</v>
      </c>
      <c r="G117" s="25">
        <f>'Asset Schedule'!R115</f>
        <v>0</v>
      </c>
      <c r="H117" s="25"/>
      <c r="I117" s="31"/>
      <c r="J117" s="38">
        <f t="shared" si="6"/>
        <v>0</v>
      </c>
      <c r="K117" s="38">
        <f t="shared" si="6"/>
        <v>0</v>
      </c>
      <c r="L117" s="38">
        <f t="shared" si="6"/>
        <v>0</v>
      </c>
      <c r="M117" s="38">
        <f t="shared" si="6"/>
        <v>0</v>
      </c>
      <c r="N117" s="38">
        <f t="shared" si="6"/>
        <v>0</v>
      </c>
      <c r="O117" s="38">
        <f t="shared" si="6"/>
        <v>0</v>
      </c>
      <c r="P117" s="38">
        <f t="shared" si="6"/>
        <v>0</v>
      </c>
      <c r="Q117" s="38">
        <f t="shared" si="6"/>
        <v>0</v>
      </c>
      <c r="R117" s="38">
        <f t="shared" si="6"/>
        <v>0</v>
      </c>
      <c r="S117" s="7"/>
    </row>
    <row r="118" spans="1:19" s="43" customFormat="1" ht="12" hidden="1" customHeight="1" x14ac:dyDescent="0.3">
      <c r="A118" s="7"/>
      <c r="B118" s="20"/>
      <c r="C118" s="31" t="str">
        <f>'Asset Schedule'!C116</f>
        <v>Bus 108</v>
      </c>
      <c r="D118" s="31"/>
      <c r="E118" s="39">
        <f>'Asset Schedule'!F116</f>
        <v>0</v>
      </c>
      <c r="F118" s="39">
        <f>'Asset Schedule'!G116</f>
        <v>0</v>
      </c>
      <c r="G118" s="25">
        <f>'Asset Schedule'!R116</f>
        <v>0</v>
      </c>
      <c r="H118" s="25"/>
      <c r="I118" s="31"/>
      <c r="J118" s="38">
        <f t="shared" si="6"/>
        <v>0</v>
      </c>
      <c r="K118" s="38">
        <f t="shared" si="6"/>
        <v>0</v>
      </c>
      <c r="L118" s="38">
        <f t="shared" si="6"/>
        <v>0</v>
      </c>
      <c r="M118" s="38">
        <f t="shared" si="6"/>
        <v>0</v>
      </c>
      <c r="N118" s="38">
        <f t="shared" si="6"/>
        <v>0</v>
      </c>
      <c r="O118" s="38">
        <f t="shared" si="6"/>
        <v>0</v>
      </c>
      <c r="P118" s="38">
        <f t="shared" si="6"/>
        <v>0</v>
      </c>
      <c r="Q118" s="38">
        <f t="shared" si="6"/>
        <v>0</v>
      </c>
      <c r="R118" s="38">
        <f t="shared" si="6"/>
        <v>0</v>
      </c>
      <c r="S118" s="7"/>
    </row>
    <row r="119" spans="1:19" s="43" customFormat="1" ht="12" hidden="1" customHeight="1" x14ac:dyDescent="0.3">
      <c r="A119" s="7"/>
      <c r="B119" s="20"/>
      <c r="C119" s="31" t="str">
        <f>'Asset Schedule'!C117</f>
        <v>Bus 109</v>
      </c>
      <c r="D119" s="31"/>
      <c r="E119" s="39">
        <f>'Asset Schedule'!F117</f>
        <v>0</v>
      </c>
      <c r="F119" s="39">
        <f>'Asset Schedule'!G117</f>
        <v>0</v>
      </c>
      <c r="G119" s="25">
        <f>'Asset Schedule'!R117</f>
        <v>0</v>
      </c>
      <c r="H119" s="25"/>
      <c r="I119" s="31"/>
      <c r="J119" s="38">
        <f t="shared" si="6"/>
        <v>0</v>
      </c>
      <c r="K119" s="38">
        <f t="shared" si="6"/>
        <v>0</v>
      </c>
      <c r="L119" s="38">
        <f t="shared" si="6"/>
        <v>0</v>
      </c>
      <c r="M119" s="38">
        <f t="shared" si="6"/>
        <v>0</v>
      </c>
      <c r="N119" s="38">
        <f t="shared" si="6"/>
        <v>0</v>
      </c>
      <c r="O119" s="38">
        <f t="shared" si="6"/>
        <v>0</v>
      </c>
      <c r="P119" s="38">
        <f t="shared" si="6"/>
        <v>0</v>
      </c>
      <c r="Q119" s="38">
        <f t="shared" si="6"/>
        <v>0</v>
      </c>
      <c r="R119" s="38">
        <f t="shared" si="6"/>
        <v>0</v>
      </c>
      <c r="S119" s="7"/>
    </row>
    <row r="120" spans="1:19" s="43" customFormat="1" ht="12" hidden="1" customHeight="1" x14ac:dyDescent="0.3">
      <c r="A120" s="7"/>
      <c r="B120" s="20"/>
      <c r="C120" s="31" t="str">
        <f>'Asset Schedule'!C118</f>
        <v>Bus 110</v>
      </c>
      <c r="D120" s="31"/>
      <c r="E120" s="39">
        <f>'Asset Schedule'!F118</f>
        <v>0</v>
      </c>
      <c r="F120" s="39">
        <f>'Asset Schedule'!G118</f>
        <v>0</v>
      </c>
      <c r="G120" s="25">
        <f>'Asset Schedule'!R118</f>
        <v>0</v>
      </c>
      <c r="H120" s="25"/>
      <c r="I120" s="31"/>
      <c r="J120" s="38">
        <f t="shared" si="6"/>
        <v>0</v>
      </c>
      <c r="K120" s="38">
        <f t="shared" si="6"/>
        <v>0</v>
      </c>
      <c r="L120" s="38">
        <f t="shared" si="6"/>
        <v>0</v>
      </c>
      <c r="M120" s="38">
        <f t="shared" si="6"/>
        <v>0</v>
      </c>
      <c r="N120" s="38">
        <f t="shared" si="6"/>
        <v>0</v>
      </c>
      <c r="O120" s="38">
        <f t="shared" si="6"/>
        <v>0</v>
      </c>
      <c r="P120" s="38">
        <f t="shared" si="6"/>
        <v>0</v>
      </c>
      <c r="Q120" s="38">
        <f t="shared" si="6"/>
        <v>0</v>
      </c>
      <c r="R120" s="38">
        <f t="shared" si="6"/>
        <v>0</v>
      </c>
      <c r="S120" s="7"/>
    </row>
    <row r="121" spans="1:19" s="43" customFormat="1" ht="12" hidden="1" customHeight="1" x14ac:dyDescent="0.3">
      <c r="A121" s="7"/>
      <c r="B121" s="20"/>
      <c r="C121" s="31" t="str">
        <f>'Asset Schedule'!C119</f>
        <v>Bus 111</v>
      </c>
      <c r="D121" s="31"/>
      <c r="E121" s="39">
        <f>'Asset Schedule'!F119</f>
        <v>0</v>
      </c>
      <c r="F121" s="39">
        <f>'Asset Schedule'!G119</f>
        <v>0</v>
      </c>
      <c r="G121" s="25">
        <f>'Asset Schedule'!R119</f>
        <v>0</v>
      </c>
      <c r="H121" s="25"/>
      <c r="I121" s="31"/>
      <c r="J121" s="38">
        <f t="shared" si="6"/>
        <v>0</v>
      </c>
      <c r="K121" s="38">
        <f t="shared" si="6"/>
        <v>0</v>
      </c>
      <c r="L121" s="38">
        <f t="shared" si="6"/>
        <v>0</v>
      </c>
      <c r="M121" s="38">
        <f t="shared" si="6"/>
        <v>0</v>
      </c>
      <c r="N121" s="38">
        <f t="shared" si="6"/>
        <v>0</v>
      </c>
      <c r="O121" s="38">
        <f t="shared" si="6"/>
        <v>0</v>
      </c>
      <c r="P121" s="38">
        <f t="shared" si="6"/>
        <v>0</v>
      </c>
      <c r="Q121" s="38">
        <f t="shared" si="6"/>
        <v>0</v>
      </c>
      <c r="R121" s="38">
        <f t="shared" si="6"/>
        <v>0</v>
      </c>
      <c r="S121" s="7"/>
    </row>
    <row r="122" spans="1:19" s="43" customFormat="1" ht="12" hidden="1" customHeight="1" x14ac:dyDescent="0.3">
      <c r="A122" s="7"/>
      <c r="B122" s="20"/>
      <c r="C122" s="31" t="str">
        <f>'Asset Schedule'!C120</f>
        <v>Bus 112</v>
      </c>
      <c r="D122" s="31"/>
      <c r="E122" s="39">
        <f>'Asset Schedule'!F120</f>
        <v>0</v>
      </c>
      <c r="F122" s="39">
        <f>'Asset Schedule'!G120</f>
        <v>0</v>
      </c>
      <c r="G122" s="25">
        <f>'Asset Schedule'!R120</f>
        <v>0</v>
      </c>
      <c r="H122" s="25"/>
      <c r="I122" s="31"/>
      <c r="J122" s="38">
        <f t="shared" si="6"/>
        <v>0</v>
      </c>
      <c r="K122" s="38">
        <f t="shared" si="6"/>
        <v>0</v>
      </c>
      <c r="L122" s="38">
        <f t="shared" si="6"/>
        <v>0</v>
      </c>
      <c r="M122" s="38">
        <f t="shared" si="6"/>
        <v>0</v>
      </c>
      <c r="N122" s="38">
        <f t="shared" si="6"/>
        <v>0</v>
      </c>
      <c r="O122" s="38">
        <f t="shared" si="6"/>
        <v>0</v>
      </c>
      <c r="P122" s="38">
        <f t="shared" si="6"/>
        <v>0</v>
      </c>
      <c r="Q122" s="38">
        <f t="shared" si="6"/>
        <v>0</v>
      </c>
      <c r="R122" s="38">
        <f t="shared" si="6"/>
        <v>0</v>
      </c>
      <c r="S122" s="7"/>
    </row>
    <row r="123" spans="1:19" s="43" customFormat="1" ht="12" hidden="1" customHeight="1" x14ac:dyDescent="0.3">
      <c r="A123" s="7"/>
      <c r="B123" s="20"/>
      <c r="C123" s="31" t="str">
        <f>'Asset Schedule'!C121</f>
        <v>Bus 113</v>
      </c>
      <c r="D123" s="31"/>
      <c r="E123" s="39">
        <f>'Asset Schedule'!F121</f>
        <v>0</v>
      </c>
      <c r="F123" s="39">
        <f>'Asset Schedule'!G121</f>
        <v>0</v>
      </c>
      <c r="G123" s="25">
        <f>'Asset Schedule'!R121</f>
        <v>0</v>
      </c>
      <c r="H123" s="25"/>
      <c r="I123" s="31"/>
      <c r="J123" s="38">
        <f t="shared" si="6"/>
        <v>0</v>
      </c>
      <c r="K123" s="38">
        <f t="shared" si="6"/>
        <v>0</v>
      </c>
      <c r="L123" s="38">
        <f t="shared" si="6"/>
        <v>0</v>
      </c>
      <c r="M123" s="38">
        <f t="shared" si="6"/>
        <v>0</v>
      </c>
      <c r="N123" s="38">
        <f t="shared" si="6"/>
        <v>0</v>
      </c>
      <c r="O123" s="38">
        <f t="shared" si="6"/>
        <v>0</v>
      </c>
      <c r="P123" s="38">
        <f t="shared" si="6"/>
        <v>0</v>
      </c>
      <c r="Q123" s="38">
        <f t="shared" si="6"/>
        <v>0</v>
      </c>
      <c r="R123" s="38">
        <f t="shared" si="6"/>
        <v>0</v>
      </c>
      <c r="S123" s="7"/>
    </row>
    <row r="124" spans="1:19" s="43" customFormat="1" ht="12" hidden="1" customHeight="1" x14ac:dyDescent="0.3">
      <c r="A124" s="7"/>
      <c r="B124" s="20"/>
      <c r="C124" s="31" t="str">
        <f>'Asset Schedule'!C122</f>
        <v>Bus 114</v>
      </c>
      <c r="D124" s="31"/>
      <c r="E124" s="39">
        <f>'Asset Schedule'!F122</f>
        <v>0</v>
      </c>
      <c r="F124" s="39">
        <f>'Asset Schedule'!G122</f>
        <v>0</v>
      </c>
      <c r="G124" s="25">
        <f>'Asset Schedule'!R122</f>
        <v>0</v>
      </c>
      <c r="H124" s="25"/>
      <c r="I124" s="31"/>
      <c r="J124" s="38">
        <f t="shared" si="6"/>
        <v>0</v>
      </c>
      <c r="K124" s="38">
        <f t="shared" si="6"/>
        <v>0</v>
      </c>
      <c r="L124" s="38">
        <f t="shared" si="6"/>
        <v>0</v>
      </c>
      <c r="M124" s="38">
        <f t="shared" si="6"/>
        <v>0</v>
      </c>
      <c r="N124" s="38">
        <f t="shared" si="6"/>
        <v>0</v>
      </c>
      <c r="O124" s="38">
        <f t="shared" si="6"/>
        <v>0</v>
      </c>
      <c r="P124" s="38">
        <f t="shared" si="6"/>
        <v>0</v>
      </c>
      <c r="Q124" s="38">
        <f t="shared" si="6"/>
        <v>0</v>
      </c>
      <c r="R124" s="38">
        <f t="shared" si="6"/>
        <v>0</v>
      </c>
      <c r="S124" s="7"/>
    </row>
    <row r="125" spans="1:19" s="43" customFormat="1" ht="12" hidden="1" customHeight="1" x14ac:dyDescent="0.3">
      <c r="A125" s="7"/>
      <c r="B125" s="20"/>
      <c r="C125" s="31" t="str">
        <f>'Asset Schedule'!C123</f>
        <v>Bus 115</v>
      </c>
      <c r="D125" s="31"/>
      <c r="E125" s="39">
        <f>'Asset Schedule'!F123</f>
        <v>0</v>
      </c>
      <c r="F125" s="39">
        <f>'Asset Schedule'!G123</f>
        <v>0</v>
      </c>
      <c r="G125" s="25">
        <f>'Asset Schedule'!R123</f>
        <v>0</v>
      </c>
      <c r="H125" s="25"/>
      <c r="I125" s="31"/>
      <c r="J125" s="38">
        <f t="shared" si="6"/>
        <v>0</v>
      </c>
      <c r="K125" s="38">
        <f t="shared" si="6"/>
        <v>0</v>
      </c>
      <c r="L125" s="38">
        <f t="shared" si="6"/>
        <v>0</v>
      </c>
      <c r="M125" s="38">
        <f t="shared" si="6"/>
        <v>0</v>
      </c>
      <c r="N125" s="38">
        <f t="shared" si="6"/>
        <v>0</v>
      </c>
      <c r="O125" s="38">
        <f t="shared" si="6"/>
        <v>0</v>
      </c>
      <c r="P125" s="38">
        <f t="shared" si="6"/>
        <v>0</v>
      </c>
      <c r="Q125" s="38">
        <f t="shared" si="6"/>
        <v>0</v>
      </c>
      <c r="R125" s="38">
        <f t="shared" si="6"/>
        <v>0</v>
      </c>
      <c r="S125" s="7"/>
    </row>
    <row r="126" spans="1:19" s="43" customFormat="1" ht="12" hidden="1" customHeight="1" x14ac:dyDescent="0.3">
      <c r="A126" s="7"/>
      <c r="B126" s="20"/>
      <c r="C126" s="31" t="str">
        <f>'Asset Schedule'!C124</f>
        <v>Bus 116</v>
      </c>
      <c r="D126" s="31"/>
      <c r="E126" s="39">
        <f>'Asset Schedule'!F124</f>
        <v>0</v>
      </c>
      <c r="F126" s="39">
        <f>'Asset Schedule'!G124</f>
        <v>0</v>
      </c>
      <c r="G126" s="25">
        <f>'Asset Schedule'!R124</f>
        <v>0</v>
      </c>
      <c r="H126" s="25"/>
      <c r="I126" s="31"/>
      <c r="J126" s="38">
        <f t="shared" si="6"/>
        <v>0</v>
      </c>
      <c r="K126" s="38">
        <f t="shared" si="6"/>
        <v>0</v>
      </c>
      <c r="L126" s="38">
        <f t="shared" si="6"/>
        <v>0</v>
      </c>
      <c r="M126" s="38">
        <f t="shared" si="6"/>
        <v>0</v>
      </c>
      <c r="N126" s="38">
        <f t="shared" si="6"/>
        <v>0</v>
      </c>
      <c r="O126" s="38">
        <f t="shared" si="6"/>
        <v>0</v>
      </c>
      <c r="P126" s="38">
        <f t="shared" si="6"/>
        <v>0</v>
      </c>
      <c r="Q126" s="38">
        <f t="shared" si="6"/>
        <v>0</v>
      </c>
      <c r="R126" s="38">
        <f t="shared" si="6"/>
        <v>0</v>
      </c>
      <c r="S126" s="7"/>
    </row>
    <row r="127" spans="1:19" s="43" customFormat="1" ht="12" hidden="1" customHeight="1" x14ac:dyDescent="0.3">
      <c r="A127" s="7"/>
      <c r="B127" s="20"/>
      <c r="C127" s="31" t="str">
        <f>'Asset Schedule'!C125</f>
        <v>Bus 117</v>
      </c>
      <c r="D127" s="31"/>
      <c r="E127" s="39">
        <f>'Asset Schedule'!F125</f>
        <v>0</v>
      </c>
      <c r="F127" s="39">
        <f>'Asset Schedule'!G125</f>
        <v>0</v>
      </c>
      <c r="G127" s="25">
        <f>'Asset Schedule'!R125</f>
        <v>0</v>
      </c>
      <c r="H127" s="25"/>
      <c r="I127" s="31"/>
      <c r="J127" s="38">
        <f t="shared" si="6"/>
        <v>0</v>
      </c>
      <c r="K127" s="38">
        <f t="shared" si="6"/>
        <v>0</v>
      </c>
      <c r="L127" s="38">
        <f t="shared" si="6"/>
        <v>0</v>
      </c>
      <c r="M127" s="38">
        <f t="shared" si="6"/>
        <v>0</v>
      </c>
      <c r="N127" s="38">
        <f t="shared" si="6"/>
        <v>0</v>
      </c>
      <c r="O127" s="38">
        <f t="shared" si="6"/>
        <v>0</v>
      </c>
      <c r="P127" s="38">
        <f t="shared" ref="J127:R155" si="7">IF(AND($E127&lt;=P$3,$F127&gt;=P$3),1,0)</f>
        <v>0</v>
      </c>
      <c r="Q127" s="38">
        <f t="shared" si="7"/>
        <v>0</v>
      </c>
      <c r="R127" s="38">
        <f t="shared" si="7"/>
        <v>0</v>
      </c>
      <c r="S127" s="7"/>
    </row>
    <row r="128" spans="1:19" s="43" customFormat="1" ht="12" hidden="1" customHeight="1" x14ac:dyDescent="0.3">
      <c r="A128" s="7"/>
      <c r="B128" s="20"/>
      <c r="C128" s="31" t="str">
        <f>'Asset Schedule'!C126</f>
        <v>Bus 118</v>
      </c>
      <c r="D128" s="31"/>
      <c r="E128" s="39">
        <f>'Asset Schedule'!F126</f>
        <v>0</v>
      </c>
      <c r="F128" s="39">
        <f>'Asset Schedule'!G126</f>
        <v>0</v>
      </c>
      <c r="G128" s="25">
        <f>'Asset Schedule'!R126</f>
        <v>0</v>
      </c>
      <c r="H128" s="25"/>
      <c r="I128" s="31"/>
      <c r="J128" s="38">
        <f t="shared" si="7"/>
        <v>0</v>
      </c>
      <c r="K128" s="38">
        <f t="shared" si="7"/>
        <v>0</v>
      </c>
      <c r="L128" s="38">
        <f t="shared" si="7"/>
        <v>0</v>
      </c>
      <c r="M128" s="38">
        <f t="shared" si="7"/>
        <v>0</v>
      </c>
      <c r="N128" s="38">
        <f t="shared" si="7"/>
        <v>0</v>
      </c>
      <c r="O128" s="38">
        <f t="shared" si="7"/>
        <v>0</v>
      </c>
      <c r="P128" s="38">
        <f t="shared" si="7"/>
        <v>0</v>
      </c>
      <c r="Q128" s="38">
        <f t="shared" si="7"/>
        <v>0</v>
      </c>
      <c r="R128" s="38">
        <f t="shared" si="7"/>
        <v>0</v>
      </c>
      <c r="S128" s="7"/>
    </row>
    <row r="129" spans="1:19" s="43" customFormat="1" ht="12" hidden="1" customHeight="1" x14ac:dyDescent="0.3">
      <c r="A129" s="7"/>
      <c r="B129" s="20"/>
      <c r="C129" s="31" t="str">
        <f>'Asset Schedule'!C127</f>
        <v>Bus 119</v>
      </c>
      <c r="D129" s="31"/>
      <c r="E129" s="39">
        <f>'Asset Schedule'!F127</f>
        <v>0</v>
      </c>
      <c r="F129" s="39">
        <f>'Asset Schedule'!G127</f>
        <v>0</v>
      </c>
      <c r="G129" s="25">
        <f>'Asset Schedule'!R127</f>
        <v>0</v>
      </c>
      <c r="H129" s="25"/>
      <c r="I129" s="31"/>
      <c r="J129" s="38">
        <f t="shared" si="7"/>
        <v>0</v>
      </c>
      <c r="K129" s="38">
        <f t="shared" si="7"/>
        <v>0</v>
      </c>
      <c r="L129" s="38">
        <f t="shared" si="7"/>
        <v>0</v>
      </c>
      <c r="M129" s="38">
        <f t="shared" si="7"/>
        <v>0</v>
      </c>
      <c r="N129" s="38">
        <f t="shared" si="7"/>
        <v>0</v>
      </c>
      <c r="O129" s="38">
        <f t="shared" si="7"/>
        <v>0</v>
      </c>
      <c r="P129" s="38">
        <f t="shared" si="7"/>
        <v>0</v>
      </c>
      <c r="Q129" s="38">
        <f t="shared" si="7"/>
        <v>0</v>
      </c>
      <c r="R129" s="38">
        <f t="shared" si="7"/>
        <v>0</v>
      </c>
      <c r="S129" s="7"/>
    </row>
    <row r="130" spans="1:19" s="43" customFormat="1" ht="12" hidden="1" customHeight="1" x14ac:dyDescent="0.3">
      <c r="A130" s="7"/>
      <c r="B130" s="20"/>
      <c r="C130" s="31" t="str">
        <f>'Asset Schedule'!C128</f>
        <v>Bus 120</v>
      </c>
      <c r="D130" s="31"/>
      <c r="E130" s="39">
        <f>'Asset Schedule'!F128</f>
        <v>0</v>
      </c>
      <c r="F130" s="39">
        <f>'Asset Schedule'!G128</f>
        <v>0</v>
      </c>
      <c r="G130" s="25">
        <f>'Asset Schedule'!R128</f>
        <v>0</v>
      </c>
      <c r="H130" s="25"/>
      <c r="I130" s="31"/>
      <c r="J130" s="38">
        <f t="shared" si="7"/>
        <v>0</v>
      </c>
      <c r="K130" s="38">
        <f t="shared" si="7"/>
        <v>0</v>
      </c>
      <c r="L130" s="38">
        <f t="shared" si="7"/>
        <v>0</v>
      </c>
      <c r="M130" s="38">
        <f t="shared" si="7"/>
        <v>0</v>
      </c>
      <c r="N130" s="38">
        <f t="shared" si="7"/>
        <v>0</v>
      </c>
      <c r="O130" s="38">
        <f t="shared" si="7"/>
        <v>0</v>
      </c>
      <c r="P130" s="38">
        <f t="shared" si="7"/>
        <v>0</v>
      </c>
      <c r="Q130" s="38">
        <f t="shared" si="7"/>
        <v>0</v>
      </c>
      <c r="R130" s="38">
        <f t="shared" si="7"/>
        <v>0</v>
      </c>
      <c r="S130" s="7"/>
    </row>
    <row r="131" spans="1:19" s="43" customFormat="1" ht="12" hidden="1" customHeight="1" x14ac:dyDescent="0.3">
      <c r="A131" s="7"/>
      <c r="B131" s="20"/>
      <c r="C131" s="31" t="str">
        <f>'Asset Schedule'!C129</f>
        <v>Bus 121</v>
      </c>
      <c r="D131" s="31"/>
      <c r="E131" s="39">
        <f>'Asset Schedule'!F129</f>
        <v>0</v>
      </c>
      <c r="F131" s="39">
        <f>'Asset Schedule'!G129</f>
        <v>0</v>
      </c>
      <c r="G131" s="25">
        <f>'Asset Schedule'!R129</f>
        <v>0</v>
      </c>
      <c r="H131" s="25"/>
      <c r="I131" s="31"/>
      <c r="J131" s="38">
        <f t="shared" si="7"/>
        <v>0</v>
      </c>
      <c r="K131" s="38">
        <f t="shared" si="7"/>
        <v>0</v>
      </c>
      <c r="L131" s="38">
        <f t="shared" si="7"/>
        <v>0</v>
      </c>
      <c r="M131" s="38">
        <f t="shared" si="7"/>
        <v>0</v>
      </c>
      <c r="N131" s="38">
        <f t="shared" si="7"/>
        <v>0</v>
      </c>
      <c r="O131" s="38">
        <f t="shared" si="7"/>
        <v>0</v>
      </c>
      <c r="P131" s="38">
        <f t="shared" si="7"/>
        <v>0</v>
      </c>
      <c r="Q131" s="38">
        <f t="shared" si="7"/>
        <v>0</v>
      </c>
      <c r="R131" s="38">
        <f t="shared" si="7"/>
        <v>0</v>
      </c>
      <c r="S131" s="7"/>
    </row>
    <row r="132" spans="1:19" s="43" customFormat="1" ht="12" hidden="1" customHeight="1" x14ac:dyDescent="0.3">
      <c r="A132" s="7"/>
      <c r="B132" s="20"/>
      <c r="C132" s="31" t="str">
        <f>'Asset Schedule'!C130</f>
        <v>Bus 122</v>
      </c>
      <c r="D132" s="31"/>
      <c r="E132" s="39">
        <f>'Asset Schedule'!F130</f>
        <v>0</v>
      </c>
      <c r="F132" s="39">
        <f>'Asset Schedule'!G130</f>
        <v>0</v>
      </c>
      <c r="G132" s="25">
        <f>'Asset Schedule'!R130</f>
        <v>0</v>
      </c>
      <c r="H132" s="25"/>
      <c r="I132" s="31"/>
      <c r="J132" s="38">
        <f t="shared" si="7"/>
        <v>0</v>
      </c>
      <c r="K132" s="38">
        <f t="shared" si="7"/>
        <v>0</v>
      </c>
      <c r="L132" s="38">
        <f t="shared" si="7"/>
        <v>0</v>
      </c>
      <c r="M132" s="38">
        <f t="shared" si="7"/>
        <v>0</v>
      </c>
      <c r="N132" s="38">
        <f t="shared" si="7"/>
        <v>0</v>
      </c>
      <c r="O132" s="38">
        <f t="shared" si="7"/>
        <v>0</v>
      </c>
      <c r="P132" s="38">
        <f t="shared" si="7"/>
        <v>0</v>
      </c>
      <c r="Q132" s="38">
        <f t="shared" si="7"/>
        <v>0</v>
      </c>
      <c r="R132" s="38">
        <f t="shared" si="7"/>
        <v>0</v>
      </c>
      <c r="S132" s="7"/>
    </row>
    <row r="133" spans="1:19" s="43" customFormat="1" ht="12" hidden="1" customHeight="1" x14ac:dyDescent="0.3">
      <c r="A133" s="7"/>
      <c r="B133" s="20"/>
      <c r="C133" s="31" t="str">
        <f>'Asset Schedule'!C131</f>
        <v>Bus 123</v>
      </c>
      <c r="D133" s="31"/>
      <c r="E133" s="39">
        <f>'Asset Schedule'!F131</f>
        <v>0</v>
      </c>
      <c r="F133" s="39">
        <f>'Asset Schedule'!G131</f>
        <v>0</v>
      </c>
      <c r="G133" s="25">
        <f>'Asset Schedule'!R131</f>
        <v>0</v>
      </c>
      <c r="H133" s="25"/>
      <c r="I133" s="31"/>
      <c r="J133" s="38">
        <f t="shared" si="7"/>
        <v>0</v>
      </c>
      <c r="K133" s="38">
        <f t="shared" si="7"/>
        <v>0</v>
      </c>
      <c r="L133" s="38">
        <f t="shared" si="7"/>
        <v>0</v>
      </c>
      <c r="M133" s="38">
        <f t="shared" si="7"/>
        <v>0</v>
      </c>
      <c r="N133" s="38">
        <f t="shared" si="7"/>
        <v>0</v>
      </c>
      <c r="O133" s="38">
        <f t="shared" si="7"/>
        <v>0</v>
      </c>
      <c r="P133" s="38">
        <f t="shared" si="7"/>
        <v>0</v>
      </c>
      <c r="Q133" s="38">
        <f t="shared" si="7"/>
        <v>0</v>
      </c>
      <c r="R133" s="38">
        <f t="shared" si="7"/>
        <v>0</v>
      </c>
      <c r="S133" s="7"/>
    </row>
    <row r="134" spans="1:19" s="43" customFormat="1" ht="12" hidden="1" customHeight="1" x14ac:dyDescent="0.3">
      <c r="A134" s="7"/>
      <c r="B134" s="20"/>
      <c r="C134" s="31" t="str">
        <f>'Asset Schedule'!C132</f>
        <v>Bus 124</v>
      </c>
      <c r="D134" s="31"/>
      <c r="E134" s="39">
        <f>'Asset Schedule'!F132</f>
        <v>0</v>
      </c>
      <c r="F134" s="39">
        <f>'Asset Schedule'!G132</f>
        <v>0</v>
      </c>
      <c r="G134" s="25">
        <f>'Asset Schedule'!R132</f>
        <v>0</v>
      </c>
      <c r="H134" s="25"/>
      <c r="I134" s="31"/>
      <c r="J134" s="38">
        <f t="shared" si="7"/>
        <v>0</v>
      </c>
      <c r="K134" s="38">
        <f t="shared" si="7"/>
        <v>0</v>
      </c>
      <c r="L134" s="38">
        <f t="shared" si="7"/>
        <v>0</v>
      </c>
      <c r="M134" s="38">
        <f t="shared" si="7"/>
        <v>0</v>
      </c>
      <c r="N134" s="38">
        <f t="shared" si="7"/>
        <v>0</v>
      </c>
      <c r="O134" s="38">
        <f t="shared" si="7"/>
        <v>0</v>
      </c>
      <c r="P134" s="38">
        <f t="shared" si="7"/>
        <v>0</v>
      </c>
      <c r="Q134" s="38">
        <f t="shared" si="7"/>
        <v>0</v>
      </c>
      <c r="R134" s="38">
        <f t="shared" si="7"/>
        <v>0</v>
      </c>
      <c r="S134" s="7"/>
    </row>
    <row r="135" spans="1:19" s="43" customFormat="1" ht="12" hidden="1" customHeight="1" x14ac:dyDescent="0.3">
      <c r="A135" s="7"/>
      <c r="B135" s="20"/>
      <c r="C135" s="31" t="str">
        <f>'Asset Schedule'!C133</f>
        <v>Bus 125</v>
      </c>
      <c r="D135" s="31"/>
      <c r="E135" s="39">
        <f>'Asset Schedule'!F133</f>
        <v>0</v>
      </c>
      <c r="F135" s="39">
        <f>'Asset Schedule'!G133</f>
        <v>0</v>
      </c>
      <c r="G135" s="25">
        <f>'Asset Schedule'!R133</f>
        <v>0</v>
      </c>
      <c r="H135" s="25"/>
      <c r="I135" s="31"/>
      <c r="J135" s="38">
        <f t="shared" si="7"/>
        <v>0</v>
      </c>
      <c r="K135" s="38">
        <f t="shared" si="7"/>
        <v>0</v>
      </c>
      <c r="L135" s="38">
        <f t="shared" si="7"/>
        <v>0</v>
      </c>
      <c r="M135" s="38">
        <f t="shared" si="7"/>
        <v>0</v>
      </c>
      <c r="N135" s="38">
        <f t="shared" si="7"/>
        <v>0</v>
      </c>
      <c r="O135" s="38">
        <f t="shared" si="7"/>
        <v>0</v>
      </c>
      <c r="P135" s="38">
        <f t="shared" si="7"/>
        <v>0</v>
      </c>
      <c r="Q135" s="38">
        <f t="shared" si="7"/>
        <v>0</v>
      </c>
      <c r="R135" s="38">
        <f t="shared" si="7"/>
        <v>0</v>
      </c>
      <c r="S135" s="7"/>
    </row>
    <row r="136" spans="1:19" s="43" customFormat="1" ht="12" hidden="1" customHeight="1" x14ac:dyDescent="0.3">
      <c r="A136" s="7"/>
      <c r="B136" s="20"/>
      <c r="C136" s="31" t="str">
        <f>'Asset Schedule'!C134</f>
        <v>Bus 126</v>
      </c>
      <c r="D136" s="31"/>
      <c r="E136" s="39">
        <f>'Asset Schedule'!F134</f>
        <v>0</v>
      </c>
      <c r="F136" s="39">
        <f>'Asset Schedule'!G134</f>
        <v>0</v>
      </c>
      <c r="G136" s="25">
        <f>'Asset Schedule'!R134</f>
        <v>0</v>
      </c>
      <c r="H136" s="25"/>
      <c r="I136" s="31"/>
      <c r="J136" s="38">
        <f t="shared" si="7"/>
        <v>0</v>
      </c>
      <c r="K136" s="38">
        <f t="shared" si="7"/>
        <v>0</v>
      </c>
      <c r="L136" s="38">
        <f t="shared" si="7"/>
        <v>0</v>
      </c>
      <c r="M136" s="38">
        <f t="shared" si="7"/>
        <v>0</v>
      </c>
      <c r="N136" s="38">
        <f t="shared" si="7"/>
        <v>0</v>
      </c>
      <c r="O136" s="38">
        <f t="shared" si="7"/>
        <v>0</v>
      </c>
      <c r="P136" s="38">
        <f t="shared" si="7"/>
        <v>0</v>
      </c>
      <c r="Q136" s="38">
        <f t="shared" si="7"/>
        <v>0</v>
      </c>
      <c r="R136" s="38">
        <f t="shared" si="7"/>
        <v>0</v>
      </c>
      <c r="S136" s="7"/>
    </row>
    <row r="137" spans="1:19" s="43" customFormat="1" ht="12" hidden="1" customHeight="1" x14ac:dyDescent="0.3">
      <c r="A137" s="7"/>
      <c r="B137" s="20"/>
      <c r="C137" s="31" t="str">
        <f>'Asset Schedule'!C135</f>
        <v>Bus 127</v>
      </c>
      <c r="D137" s="31"/>
      <c r="E137" s="39">
        <f>'Asset Schedule'!F135</f>
        <v>0</v>
      </c>
      <c r="F137" s="39">
        <f>'Asset Schedule'!G135</f>
        <v>0</v>
      </c>
      <c r="G137" s="25">
        <f>'Asset Schedule'!R135</f>
        <v>0</v>
      </c>
      <c r="H137" s="25"/>
      <c r="I137" s="31"/>
      <c r="J137" s="38">
        <f t="shared" si="7"/>
        <v>0</v>
      </c>
      <c r="K137" s="38">
        <f t="shared" si="7"/>
        <v>0</v>
      </c>
      <c r="L137" s="38">
        <f t="shared" si="7"/>
        <v>0</v>
      </c>
      <c r="M137" s="38">
        <f t="shared" si="7"/>
        <v>0</v>
      </c>
      <c r="N137" s="38">
        <f t="shared" si="7"/>
        <v>0</v>
      </c>
      <c r="O137" s="38">
        <f t="shared" si="7"/>
        <v>0</v>
      </c>
      <c r="P137" s="38">
        <f t="shared" si="7"/>
        <v>0</v>
      </c>
      <c r="Q137" s="38">
        <f t="shared" si="7"/>
        <v>0</v>
      </c>
      <c r="R137" s="38">
        <f t="shared" si="7"/>
        <v>0</v>
      </c>
      <c r="S137" s="7"/>
    </row>
    <row r="138" spans="1:19" s="43" customFormat="1" ht="12" hidden="1" customHeight="1" x14ac:dyDescent="0.3">
      <c r="A138" s="7"/>
      <c r="B138" s="20"/>
      <c r="C138" s="31" t="str">
        <f>'Asset Schedule'!C136</f>
        <v>Bus 128</v>
      </c>
      <c r="D138" s="31"/>
      <c r="E138" s="39">
        <f>'Asset Schedule'!F136</f>
        <v>0</v>
      </c>
      <c r="F138" s="39">
        <f>'Asset Schedule'!G136</f>
        <v>0</v>
      </c>
      <c r="G138" s="25">
        <f>'Asset Schedule'!R136</f>
        <v>0</v>
      </c>
      <c r="H138" s="25"/>
      <c r="I138" s="31"/>
      <c r="J138" s="38">
        <f t="shared" si="7"/>
        <v>0</v>
      </c>
      <c r="K138" s="38">
        <f t="shared" si="7"/>
        <v>0</v>
      </c>
      <c r="L138" s="38">
        <f t="shared" si="7"/>
        <v>0</v>
      </c>
      <c r="M138" s="38">
        <f t="shared" si="7"/>
        <v>0</v>
      </c>
      <c r="N138" s="38">
        <f t="shared" si="7"/>
        <v>0</v>
      </c>
      <c r="O138" s="38">
        <f t="shared" si="7"/>
        <v>0</v>
      </c>
      <c r="P138" s="38">
        <f t="shared" si="7"/>
        <v>0</v>
      </c>
      <c r="Q138" s="38">
        <f t="shared" si="7"/>
        <v>0</v>
      </c>
      <c r="R138" s="38">
        <f t="shared" si="7"/>
        <v>0</v>
      </c>
      <c r="S138" s="7"/>
    </row>
    <row r="139" spans="1:19" s="43" customFormat="1" ht="12" hidden="1" customHeight="1" x14ac:dyDescent="0.3">
      <c r="A139" s="7"/>
      <c r="B139" s="20"/>
      <c r="C139" s="31" t="str">
        <f>'Asset Schedule'!C137</f>
        <v>Bus 129</v>
      </c>
      <c r="D139" s="31"/>
      <c r="E139" s="39">
        <f>'Asset Schedule'!F137</f>
        <v>0</v>
      </c>
      <c r="F139" s="39">
        <f>'Asset Schedule'!G137</f>
        <v>0</v>
      </c>
      <c r="G139" s="25">
        <f>'Asset Schedule'!R137</f>
        <v>0</v>
      </c>
      <c r="H139" s="25"/>
      <c r="I139" s="31"/>
      <c r="J139" s="38">
        <f t="shared" si="7"/>
        <v>0</v>
      </c>
      <c r="K139" s="38">
        <f t="shared" si="7"/>
        <v>0</v>
      </c>
      <c r="L139" s="38">
        <f t="shared" si="7"/>
        <v>0</v>
      </c>
      <c r="M139" s="38">
        <f t="shared" si="7"/>
        <v>0</v>
      </c>
      <c r="N139" s="38">
        <f t="shared" si="7"/>
        <v>0</v>
      </c>
      <c r="O139" s="38">
        <f t="shared" si="7"/>
        <v>0</v>
      </c>
      <c r="P139" s="38">
        <f t="shared" si="7"/>
        <v>0</v>
      </c>
      <c r="Q139" s="38">
        <f t="shared" si="7"/>
        <v>0</v>
      </c>
      <c r="R139" s="38">
        <f t="shared" si="7"/>
        <v>0</v>
      </c>
      <c r="S139" s="7"/>
    </row>
    <row r="140" spans="1:19" s="43" customFormat="1" ht="12" hidden="1" customHeight="1" x14ac:dyDescent="0.3">
      <c r="A140" s="7"/>
      <c r="B140" s="20"/>
      <c r="C140" s="31" t="str">
        <f>'Asset Schedule'!C138</f>
        <v>Bus 130</v>
      </c>
      <c r="D140" s="31"/>
      <c r="E140" s="39">
        <f>'Asset Schedule'!F138</f>
        <v>0</v>
      </c>
      <c r="F140" s="39">
        <f>'Asset Schedule'!G138</f>
        <v>0</v>
      </c>
      <c r="G140" s="25">
        <f>'Asset Schedule'!R138</f>
        <v>0</v>
      </c>
      <c r="H140" s="25"/>
      <c r="I140" s="31"/>
      <c r="J140" s="38">
        <f t="shared" si="7"/>
        <v>0</v>
      </c>
      <c r="K140" s="38">
        <f t="shared" si="7"/>
        <v>0</v>
      </c>
      <c r="L140" s="38">
        <f t="shared" si="7"/>
        <v>0</v>
      </c>
      <c r="M140" s="38">
        <f t="shared" si="7"/>
        <v>0</v>
      </c>
      <c r="N140" s="38">
        <f t="shared" si="7"/>
        <v>0</v>
      </c>
      <c r="O140" s="38">
        <f t="shared" si="7"/>
        <v>0</v>
      </c>
      <c r="P140" s="38">
        <f t="shared" si="7"/>
        <v>0</v>
      </c>
      <c r="Q140" s="38">
        <f t="shared" si="7"/>
        <v>0</v>
      </c>
      <c r="R140" s="38">
        <f t="shared" si="7"/>
        <v>0</v>
      </c>
      <c r="S140" s="7"/>
    </row>
    <row r="141" spans="1:19" s="43" customFormat="1" ht="12" hidden="1" customHeight="1" x14ac:dyDescent="0.3">
      <c r="A141" s="7"/>
      <c r="B141" s="20"/>
      <c r="C141" s="31" t="str">
        <f>'Asset Schedule'!C139</f>
        <v>Bus 131</v>
      </c>
      <c r="D141" s="31"/>
      <c r="E141" s="39">
        <f>'Asset Schedule'!F139</f>
        <v>0</v>
      </c>
      <c r="F141" s="39">
        <f>'Asset Schedule'!G139</f>
        <v>0</v>
      </c>
      <c r="G141" s="25">
        <f>'Asset Schedule'!R139</f>
        <v>0</v>
      </c>
      <c r="H141" s="25"/>
      <c r="I141" s="31"/>
      <c r="J141" s="38">
        <f t="shared" si="7"/>
        <v>0</v>
      </c>
      <c r="K141" s="38">
        <f t="shared" si="7"/>
        <v>0</v>
      </c>
      <c r="L141" s="38">
        <f t="shared" si="7"/>
        <v>0</v>
      </c>
      <c r="M141" s="38">
        <f t="shared" si="7"/>
        <v>0</v>
      </c>
      <c r="N141" s="38">
        <f t="shared" si="7"/>
        <v>0</v>
      </c>
      <c r="O141" s="38">
        <f t="shared" si="7"/>
        <v>0</v>
      </c>
      <c r="P141" s="38">
        <f t="shared" si="7"/>
        <v>0</v>
      </c>
      <c r="Q141" s="38">
        <f t="shared" si="7"/>
        <v>0</v>
      </c>
      <c r="R141" s="38">
        <f t="shared" si="7"/>
        <v>0</v>
      </c>
      <c r="S141" s="7"/>
    </row>
    <row r="142" spans="1:19" s="43" customFormat="1" ht="12" hidden="1" customHeight="1" x14ac:dyDescent="0.3">
      <c r="A142" s="7"/>
      <c r="B142" s="20"/>
      <c r="C142" s="31" t="str">
        <f>'Asset Schedule'!C140</f>
        <v>Bus 132</v>
      </c>
      <c r="D142" s="31"/>
      <c r="E142" s="39">
        <f>'Asset Schedule'!F140</f>
        <v>0</v>
      </c>
      <c r="F142" s="39">
        <f>'Asset Schedule'!G140</f>
        <v>0</v>
      </c>
      <c r="G142" s="25">
        <f>'Asset Schedule'!R140</f>
        <v>0</v>
      </c>
      <c r="H142" s="25"/>
      <c r="I142" s="31"/>
      <c r="J142" s="38">
        <f t="shared" si="7"/>
        <v>0</v>
      </c>
      <c r="K142" s="38">
        <f t="shared" si="7"/>
        <v>0</v>
      </c>
      <c r="L142" s="38">
        <f t="shared" si="7"/>
        <v>0</v>
      </c>
      <c r="M142" s="38">
        <f t="shared" si="7"/>
        <v>0</v>
      </c>
      <c r="N142" s="38">
        <f t="shared" si="7"/>
        <v>0</v>
      </c>
      <c r="O142" s="38">
        <f t="shared" si="7"/>
        <v>0</v>
      </c>
      <c r="P142" s="38">
        <f t="shared" si="7"/>
        <v>0</v>
      </c>
      <c r="Q142" s="38">
        <f t="shared" si="7"/>
        <v>0</v>
      </c>
      <c r="R142" s="38">
        <f t="shared" si="7"/>
        <v>0</v>
      </c>
      <c r="S142" s="7"/>
    </row>
    <row r="143" spans="1:19" s="43" customFormat="1" ht="12" hidden="1" customHeight="1" x14ac:dyDescent="0.3">
      <c r="A143" s="7"/>
      <c r="B143" s="20"/>
      <c r="C143" s="31" t="str">
        <f>'Asset Schedule'!C141</f>
        <v>Bus 133</v>
      </c>
      <c r="D143" s="31"/>
      <c r="E143" s="39">
        <f>'Asset Schedule'!F141</f>
        <v>0</v>
      </c>
      <c r="F143" s="39">
        <f>'Asset Schedule'!G141</f>
        <v>0</v>
      </c>
      <c r="G143" s="25">
        <f>'Asset Schedule'!R141</f>
        <v>0</v>
      </c>
      <c r="H143" s="25"/>
      <c r="I143" s="31"/>
      <c r="J143" s="38">
        <f t="shared" si="7"/>
        <v>0</v>
      </c>
      <c r="K143" s="38">
        <f t="shared" si="7"/>
        <v>0</v>
      </c>
      <c r="L143" s="38">
        <f t="shared" si="7"/>
        <v>0</v>
      </c>
      <c r="M143" s="38">
        <f t="shared" si="7"/>
        <v>0</v>
      </c>
      <c r="N143" s="38">
        <f t="shared" si="7"/>
        <v>0</v>
      </c>
      <c r="O143" s="38">
        <f t="shared" si="7"/>
        <v>0</v>
      </c>
      <c r="P143" s="38">
        <f t="shared" si="7"/>
        <v>0</v>
      </c>
      <c r="Q143" s="38">
        <f t="shared" si="7"/>
        <v>0</v>
      </c>
      <c r="R143" s="38">
        <f t="shared" si="7"/>
        <v>0</v>
      </c>
      <c r="S143" s="7"/>
    </row>
    <row r="144" spans="1:19" s="43" customFormat="1" ht="12" hidden="1" customHeight="1" x14ac:dyDescent="0.3">
      <c r="A144" s="7"/>
      <c r="B144" s="20"/>
      <c r="C144" s="31" t="str">
        <f>'Asset Schedule'!C142</f>
        <v>Bus 134</v>
      </c>
      <c r="D144" s="31"/>
      <c r="E144" s="39">
        <f>'Asset Schedule'!F142</f>
        <v>0</v>
      </c>
      <c r="F144" s="39">
        <f>'Asset Schedule'!G142</f>
        <v>0</v>
      </c>
      <c r="G144" s="25">
        <f>'Asset Schedule'!R142</f>
        <v>0</v>
      </c>
      <c r="H144" s="25"/>
      <c r="I144" s="31"/>
      <c r="J144" s="38">
        <f t="shared" si="7"/>
        <v>0</v>
      </c>
      <c r="K144" s="38">
        <f t="shared" si="7"/>
        <v>0</v>
      </c>
      <c r="L144" s="38">
        <f t="shared" si="7"/>
        <v>0</v>
      </c>
      <c r="M144" s="38">
        <f t="shared" si="7"/>
        <v>0</v>
      </c>
      <c r="N144" s="38">
        <f t="shared" si="7"/>
        <v>0</v>
      </c>
      <c r="O144" s="38">
        <f t="shared" si="7"/>
        <v>0</v>
      </c>
      <c r="P144" s="38">
        <f t="shared" si="7"/>
        <v>0</v>
      </c>
      <c r="Q144" s="38">
        <f t="shared" si="7"/>
        <v>0</v>
      </c>
      <c r="R144" s="38">
        <f t="shared" si="7"/>
        <v>0</v>
      </c>
      <c r="S144" s="7"/>
    </row>
    <row r="145" spans="1:19" s="43" customFormat="1" ht="12" hidden="1" customHeight="1" x14ac:dyDescent="0.3">
      <c r="A145" s="7"/>
      <c r="B145" s="20"/>
      <c r="C145" s="31" t="str">
        <f>'Asset Schedule'!C143</f>
        <v>Bus 135</v>
      </c>
      <c r="D145" s="31"/>
      <c r="E145" s="39">
        <f>'Asset Schedule'!F143</f>
        <v>0</v>
      </c>
      <c r="F145" s="39">
        <f>'Asset Schedule'!G143</f>
        <v>0</v>
      </c>
      <c r="G145" s="25">
        <f>'Asset Schedule'!R143</f>
        <v>0</v>
      </c>
      <c r="H145" s="25"/>
      <c r="I145" s="31"/>
      <c r="J145" s="38">
        <f t="shared" si="7"/>
        <v>0</v>
      </c>
      <c r="K145" s="38">
        <f t="shared" si="7"/>
        <v>0</v>
      </c>
      <c r="L145" s="38">
        <f t="shared" si="7"/>
        <v>0</v>
      </c>
      <c r="M145" s="38">
        <f t="shared" si="7"/>
        <v>0</v>
      </c>
      <c r="N145" s="38">
        <f t="shared" si="7"/>
        <v>0</v>
      </c>
      <c r="O145" s="38">
        <f t="shared" si="7"/>
        <v>0</v>
      </c>
      <c r="P145" s="38">
        <f t="shared" si="7"/>
        <v>0</v>
      </c>
      <c r="Q145" s="38">
        <f t="shared" si="7"/>
        <v>0</v>
      </c>
      <c r="R145" s="38">
        <f t="shared" si="7"/>
        <v>0</v>
      </c>
      <c r="S145" s="7"/>
    </row>
    <row r="146" spans="1:19" s="43" customFormat="1" ht="12" hidden="1" customHeight="1" x14ac:dyDescent="0.3">
      <c r="A146" s="7"/>
      <c r="B146" s="20"/>
      <c r="C146" s="31" t="str">
        <f>'Asset Schedule'!C144</f>
        <v>Bus 136</v>
      </c>
      <c r="D146" s="31"/>
      <c r="E146" s="39">
        <f>'Asset Schedule'!F144</f>
        <v>0</v>
      </c>
      <c r="F146" s="39">
        <f>'Asset Schedule'!G144</f>
        <v>0</v>
      </c>
      <c r="G146" s="25">
        <f>'Asset Schedule'!R144</f>
        <v>0</v>
      </c>
      <c r="H146" s="25"/>
      <c r="I146" s="31"/>
      <c r="J146" s="38">
        <f t="shared" si="7"/>
        <v>0</v>
      </c>
      <c r="K146" s="38">
        <f t="shared" si="7"/>
        <v>0</v>
      </c>
      <c r="L146" s="38">
        <f t="shared" si="7"/>
        <v>0</v>
      </c>
      <c r="M146" s="38">
        <f t="shared" si="7"/>
        <v>0</v>
      </c>
      <c r="N146" s="38">
        <f t="shared" si="7"/>
        <v>0</v>
      </c>
      <c r="O146" s="38">
        <f t="shared" si="7"/>
        <v>0</v>
      </c>
      <c r="P146" s="38">
        <f t="shared" si="7"/>
        <v>0</v>
      </c>
      <c r="Q146" s="38">
        <f t="shared" si="7"/>
        <v>0</v>
      </c>
      <c r="R146" s="38">
        <f t="shared" si="7"/>
        <v>0</v>
      </c>
      <c r="S146" s="7"/>
    </row>
    <row r="147" spans="1:19" s="43" customFormat="1" ht="12" hidden="1" customHeight="1" x14ac:dyDescent="0.3">
      <c r="A147" s="7"/>
      <c r="B147" s="20"/>
      <c r="C147" s="31" t="str">
        <f>'Asset Schedule'!C145</f>
        <v>Bus 137</v>
      </c>
      <c r="D147" s="31"/>
      <c r="E147" s="39">
        <f>'Asset Schedule'!F145</f>
        <v>0</v>
      </c>
      <c r="F147" s="39">
        <f>'Asset Schedule'!G145</f>
        <v>0</v>
      </c>
      <c r="G147" s="25">
        <f>'Asset Schedule'!R145</f>
        <v>0</v>
      </c>
      <c r="H147" s="25"/>
      <c r="I147" s="31"/>
      <c r="J147" s="38">
        <f t="shared" si="7"/>
        <v>0</v>
      </c>
      <c r="K147" s="38">
        <f t="shared" si="7"/>
        <v>0</v>
      </c>
      <c r="L147" s="38">
        <f t="shared" si="7"/>
        <v>0</v>
      </c>
      <c r="M147" s="38">
        <f t="shared" si="7"/>
        <v>0</v>
      </c>
      <c r="N147" s="38">
        <f t="shared" si="7"/>
        <v>0</v>
      </c>
      <c r="O147" s="38">
        <f t="shared" si="7"/>
        <v>0</v>
      </c>
      <c r="P147" s="38">
        <f t="shared" si="7"/>
        <v>0</v>
      </c>
      <c r="Q147" s="38">
        <f t="shared" si="7"/>
        <v>0</v>
      </c>
      <c r="R147" s="38">
        <f t="shared" si="7"/>
        <v>0</v>
      </c>
      <c r="S147" s="7"/>
    </row>
    <row r="148" spans="1:19" s="43" customFormat="1" ht="12" hidden="1" customHeight="1" x14ac:dyDescent="0.3">
      <c r="A148" s="7"/>
      <c r="B148" s="20"/>
      <c r="C148" s="31" t="str">
        <f>'Asset Schedule'!C146</f>
        <v>Bus 138</v>
      </c>
      <c r="D148" s="31"/>
      <c r="E148" s="39">
        <f>'Asset Schedule'!F146</f>
        <v>0</v>
      </c>
      <c r="F148" s="39">
        <f>'Asset Schedule'!G146</f>
        <v>0</v>
      </c>
      <c r="G148" s="25">
        <f>'Asset Schedule'!R146</f>
        <v>0</v>
      </c>
      <c r="H148" s="25"/>
      <c r="I148" s="31"/>
      <c r="J148" s="38">
        <f t="shared" si="7"/>
        <v>0</v>
      </c>
      <c r="K148" s="38">
        <f t="shared" si="7"/>
        <v>0</v>
      </c>
      <c r="L148" s="38">
        <f t="shared" si="7"/>
        <v>0</v>
      </c>
      <c r="M148" s="38">
        <f t="shared" si="7"/>
        <v>0</v>
      </c>
      <c r="N148" s="38">
        <f t="shared" si="7"/>
        <v>0</v>
      </c>
      <c r="O148" s="38">
        <f t="shared" si="7"/>
        <v>0</v>
      </c>
      <c r="P148" s="38">
        <f t="shared" si="7"/>
        <v>0</v>
      </c>
      <c r="Q148" s="38">
        <f t="shared" si="7"/>
        <v>0</v>
      </c>
      <c r="R148" s="38">
        <f t="shared" si="7"/>
        <v>0</v>
      </c>
      <c r="S148" s="7"/>
    </row>
    <row r="149" spans="1:19" s="43" customFormat="1" ht="12" hidden="1" customHeight="1" x14ac:dyDescent="0.3">
      <c r="A149" s="7"/>
      <c r="B149" s="20"/>
      <c r="C149" s="31" t="str">
        <f>'Asset Schedule'!C147</f>
        <v>Bus 139</v>
      </c>
      <c r="D149" s="31"/>
      <c r="E149" s="39">
        <f>'Asset Schedule'!F147</f>
        <v>0</v>
      </c>
      <c r="F149" s="39">
        <f>'Asset Schedule'!G147</f>
        <v>0</v>
      </c>
      <c r="G149" s="25">
        <f>'Asset Schedule'!R147</f>
        <v>0</v>
      </c>
      <c r="H149" s="25"/>
      <c r="I149" s="31"/>
      <c r="J149" s="38">
        <f t="shared" si="7"/>
        <v>0</v>
      </c>
      <c r="K149" s="38">
        <f t="shared" si="7"/>
        <v>0</v>
      </c>
      <c r="L149" s="38">
        <f t="shared" si="7"/>
        <v>0</v>
      </c>
      <c r="M149" s="38">
        <f t="shared" si="7"/>
        <v>0</v>
      </c>
      <c r="N149" s="38">
        <f t="shared" si="7"/>
        <v>0</v>
      </c>
      <c r="O149" s="38">
        <f t="shared" si="7"/>
        <v>0</v>
      </c>
      <c r="P149" s="38">
        <f t="shared" si="7"/>
        <v>0</v>
      </c>
      <c r="Q149" s="38">
        <f t="shared" si="7"/>
        <v>0</v>
      </c>
      <c r="R149" s="38">
        <f t="shared" si="7"/>
        <v>0</v>
      </c>
      <c r="S149" s="7"/>
    </row>
    <row r="150" spans="1:19" s="43" customFormat="1" ht="12" hidden="1" customHeight="1" x14ac:dyDescent="0.3">
      <c r="A150" s="7"/>
      <c r="B150" s="20"/>
      <c r="C150" s="31" t="str">
        <f>'Asset Schedule'!C148</f>
        <v>Bus 140</v>
      </c>
      <c r="D150" s="31"/>
      <c r="E150" s="39">
        <f>'Asset Schedule'!F148</f>
        <v>0</v>
      </c>
      <c r="F150" s="39">
        <f>'Asset Schedule'!G148</f>
        <v>0</v>
      </c>
      <c r="G150" s="25">
        <f>'Asset Schedule'!R148</f>
        <v>0</v>
      </c>
      <c r="H150" s="25"/>
      <c r="I150" s="31"/>
      <c r="J150" s="38">
        <f t="shared" si="7"/>
        <v>0</v>
      </c>
      <c r="K150" s="38">
        <f t="shared" si="7"/>
        <v>0</v>
      </c>
      <c r="L150" s="38">
        <f t="shared" si="7"/>
        <v>0</v>
      </c>
      <c r="M150" s="38">
        <f t="shared" si="7"/>
        <v>0</v>
      </c>
      <c r="N150" s="38">
        <f t="shared" si="7"/>
        <v>0</v>
      </c>
      <c r="O150" s="38">
        <f t="shared" si="7"/>
        <v>0</v>
      </c>
      <c r="P150" s="38">
        <f t="shared" si="7"/>
        <v>0</v>
      </c>
      <c r="Q150" s="38">
        <f t="shared" si="7"/>
        <v>0</v>
      </c>
      <c r="R150" s="38">
        <f t="shared" si="7"/>
        <v>0</v>
      </c>
      <c r="S150" s="7"/>
    </row>
    <row r="151" spans="1:19" s="43" customFormat="1" ht="12" hidden="1" customHeight="1" x14ac:dyDescent="0.3">
      <c r="A151" s="7"/>
      <c r="B151" s="20"/>
      <c r="C151" s="31" t="str">
        <f>'Asset Schedule'!C149</f>
        <v>Bus 141</v>
      </c>
      <c r="D151" s="31"/>
      <c r="E151" s="39">
        <f>'Asset Schedule'!F149</f>
        <v>0</v>
      </c>
      <c r="F151" s="39">
        <f>'Asset Schedule'!G149</f>
        <v>0</v>
      </c>
      <c r="G151" s="25">
        <f>'Asset Schedule'!R149</f>
        <v>0</v>
      </c>
      <c r="H151" s="25"/>
      <c r="I151" s="31"/>
      <c r="J151" s="38">
        <f t="shared" si="7"/>
        <v>0</v>
      </c>
      <c r="K151" s="38">
        <f t="shared" si="7"/>
        <v>0</v>
      </c>
      <c r="L151" s="38">
        <f t="shared" si="7"/>
        <v>0</v>
      </c>
      <c r="M151" s="38">
        <f t="shared" si="7"/>
        <v>0</v>
      </c>
      <c r="N151" s="38">
        <f t="shared" si="7"/>
        <v>0</v>
      </c>
      <c r="O151" s="38">
        <f t="shared" si="7"/>
        <v>0</v>
      </c>
      <c r="P151" s="38">
        <f t="shared" si="7"/>
        <v>0</v>
      </c>
      <c r="Q151" s="38">
        <f t="shared" si="7"/>
        <v>0</v>
      </c>
      <c r="R151" s="38">
        <f t="shared" si="7"/>
        <v>0</v>
      </c>
      <c r="S151" s="7"/>
    </row>
    <row r="152" spans="1:19" s="43" customFormat="1" ht="12" hidden="1" customHeight="1" x14ac:dyDescent="0.3">
      <c r="A152" s="7"/>
      <c r="B152" s="20"/>
      <c r="C152" s="31" t="str">
        <f>'Asset Schedule'!C150</f>
        <v>Bus 142</v>
      </c>
      <c r="D152" s="31"/>
      <c r="E152" s="39">
        <f>'Asset Schedule'!F150</f>
        <v>0</v>
      </c>
      <c r="F152" s="39">
        <f>'Asset Schedule'!G150</f>
        <v>0</v>
      </c>
      <c r="G152" s="25">
        <f>'Asset Schedule'!R150</f>
        <v>0</v>
      </c>
      <c r="H152" s="25"/>
      <c r="I152" s="31"/>
      <c r="J152" s="38">
        <f t="shared" si="7"/>
        <v>0</v>
      </c>
      <c r="K152" s="38">
        <f t="shared" si="7"/>
        <v>0</v>
      </c>
      <c r="L152" s="38">
        <f t="shared" si="7"/>
        <v>0</v>
      </c>
      <c r="M152" s="38">
        <f t="shared" si="7"/>
        <v>0</v>
      </c>
      <c r="N152" s="38">
        <f t="shared" si="7"/>
        <v>0</v>
      </c>
      <c r="O152" s="38">
        <f t="shared" si="7"/>
        <v>0</v>
      </c>
      <c r="P152" s="38">
        <f t="shared" si="7"/>
        <v>0</v>
      </c>
      <c r="Q152" s="38">
        <f t="shared" si="7"/>
        <v>0</v>
      </c>
      <c r="R152" s="38">
        <f t="shared" si="7"/>
        <v>0</v>
      </c>
      <c r="S152" s="7"/>
    </row>
    <row r="153" spans="1:19" s="43" customFormat="1" ht="12" hidden="1" customHeight="1" x14ac:dyDescent="0.3">
      <c r="A153" s="7"/>
      <c r="B153" s="20"/>
      <c r="C153" s="31" t="str">
        <f>'Asset Schedule'!C151</f>
        <v>Bus 143</v>
      </c>
      <c r="D153" s="31"/>
      <c r="E153" s="39">
        <f>'Asset Schedule'!F151</f>
        <v>0</v>
      </c>
      <c r="F153" s="39">
        <f>'Asset Schedule'!G151</f>
        <v>0</v>
      </c>
      <c r="G153" s="25">
        <f>'Asset Schedule'!R151</f>
        <v>0</v>
      </c>
      <c r="H153" s="25"/>
      <c r="I153" s="31"/>
      <c r="J153" s="38">
        <f t="shared" si="7"/>
        <v>0</v>
      </c>
      <c r="K153" s="38">
        <f t="shared" si="7"/>
        <v>0</v>
      </c>
      <c r="L153" s="38">
        <f t="shared" si="7"/>
        <v>0</v>
      </c>
      <c r="M153" s="38">
        <f t="shared" si="7"/>
        <v>0</v>
      </c>
      <c r="N153" s="38">
        <f t="shared" si="7"/>
        <v>0</v>
      </c>
      <c r="O153" s="38">
        <f t="shared" si="7"/>
        <v>0</v>
      </c>
      <c r="P153" s="38">
        <f t="shared" si="7"/>
        <v>0</v>
      </c>
      <c r="Q153" s="38">
        <f t="shared" si="7"/>
        <v>0</v>
      </c>
      <c r="R153" s="38">
        <f t="shared" si="7"/>
        <v>0</v>
      </c>
      <c r="S153" s="7"/>
    </row>
    <row r="154" spans="1:19" s="43" customFormat="1" ht="12" hidden="1" customHeight="1" x14ac:dyDescent="0.3">
      <c r="A154" s="7"/>
      <c r="B154" s="20"/>
      <c r="C154" s="31" t="str">
        <f>'Asset Schedule'!C152</f>
        <v>Bus 144</v>
      </c>
      <c r="D154" s="31"/>
      <c r="E154" s="39">
        <f>'Asset Schedule'!F152</f>
        <v>0</v>
      </c>
      <c r="F154" s="39">
        <f>'Asset Schedule'!G152</f>
        <v>0</v>
      </c>
      <c r="G154" s="25">
        <f>'Asset Schedule'!R152</f>
        <v>0</v>
      </c>
      <c r="H154" s="25"/>
      <c r="I154" s="31"/>
      <c r="J154" s="38">
        <f t="shared" si="7"/>
        <v>0</v>
      </c>
      <c r="K154" s="38">
        <f t="shared" si="7"/>
        <v>0</v>
      </c>
      <c r="L154" s="38">
        <f t="shared" si="7"/>
        <v>0</v>
      </c>
      <c r="M154" s="38">
        <f t="shared" si="7"/>
        <v>0</v>
      </c>
      <c r="N154" s="38">
        <f t="shared" si="7"/>
        <v>0</v>
      </c>
      <c r="O154" s="38">
        <f t="shared" si="7"/>
        <v>0</v>
      </c>
      <c r="P154" s="38">
        <f t="shared" si="7"/>
        <v>0</v>
      </c>
      <c r="Q154" s="38">
        <f t="shared" si="7"/>
        <v>0</v>
      </c>
      <c r="R154" s="38">
        <f t="shared" si="7"/>
        <v>0</v>
      </c>
      <c r="S154" s="7"/>
    </row>
    <row r="155" spans="1:19" s="43" customFormat="1" ht="12" hidden="1" customHeight="1" x14ac:dyDescent="0.3">
      <c r="A155" s="7"/>
      <c r="B155" s="20"/>
      <c r="C155" s="31" t="str">
        <f>'Asset Schedule'!C153</f>
        <v>Bus 145</v>
      </c>
      <c r="D155" s="31"/>
      <c r="E155" s="39">
        <f>'Asset Schedule'!F153</f>
        <v>0</v>
      </c>
      <c r="F155" s="39">
        <f>'Asset Schedule'!G153</f>
        <v>0</v>
      </c>
      <c r="G155" s="25">
        <f>'Asset Schedule'!R153</f>
        <v>0</v>
      </c>
      <c r="H155" s="25"/>
      <c r="I155" s="31"/>
      <c r="J155" s="38">
        <f t="shared" si="7"/>
        <v>0</v>
      </c>
      <c r="K155" s="38">
        <f t="shared" si="7"/>
        <v>0</v>
      </c>
      <c r="L155" s="38">
        <f t="shared" si="7"/>
        <v>0</v>
      </c>
      <c r="M155" s="38">
        <f t="shared" si="7"/>
        <v>0</v>
      </c>
      <c r="N155" s="38">
        <f t="shared" si="7"/>
        <v>0</v>
      </c>
      <c r="O155" s="38">
        <f t="shared" si="7"/>
        <v>0</v>
      </c>
      <c r="P155" s="38">
        <f t="shared" si="7"/>
        <v>0</v>
      </c>
      <c r="Q155" s="38">
        <f t="shared" si="7"/>
        <v>0</v>
      </c>
      <c r="R155" s="38">
        <f t="shared" si="7"/>
        <v>0</v>
      </c>
      <c r="S155" s="7"/>
    </row>
    <row r="156" spans="1:19" s="43" customFormat="1" ht="12" hidden="1" customHeight="1" x14ac:dyDescent="0.3">
      <c r="A156" s="7"/>
      <c r="B156" s="20"/>
      <c r="C156" s="31" t="str">
        <f>'Asset Schedule'!C154</f>
        <v>Bus 146</v>
      </c>
      <c r="D156" s="31"/>
      <c r="E156" s="39">
        <f>'Asset Schedule'!F154</f>
        <v>0</v>
      </c>
      <c r="F156" s="39">
        <f>'Asset Schedule'!G154</f>
        <v>0</v>
      </c>
      <c r="G156" s="25">
        <f>'Asset Schedule'!R154</f>
        <v>0</v>
      </c>
      <c r="H156" s="25"/>
      <c r="I156" s="31"/>
      <c r="J156" s="38">
        <f t="shared" ref="J156:R184" si="8">IF(AND($E156&lt;=J$3,$F156&gt;=J$3),1,0)</f>
        <v>0</v>
      </c>
      <c r="K156" s="38">
        <f t="shared" si="8"/>
        <v>0</v>
      </c>
      <c r="L156" s="38">
        <f t="shared" si="8"/>
        <v>0</v>
      </c>
      <c r="M156" s="38">
        <f t="shared" si="8"/>
        <v>0</v>
      </c>
      <c r="N156" s="38">
        <f t="shared" si="8"/>
        <v>0</v>
      </c>
      <c r="O156" s="38">
        <f t="shared" si="8"/>
        <v>0</v>
      </c>
      <c r="P156" s="38">
        <f t="shared" si="8"/>
        <v>0</v>
      </c>
      <c r="Q156" s="38">
        <f t="shared" si="8"/>
        <v>0</v>
      </c>
      <c r="R156" s="38">
        <f t="shared" si="8"/>
        <v>0</v>
      </c>
      <c r="S156" s="7"/>
    </row>
    <row r="157" spans="1:19" s="43" customFormat="1" ht="12" hidden="1" customHeight="1" x14ac:dyDescent="0.3">
      <c r="A157" s="7"/>
      <c r="B157" s="20"/>
      <c r="C157" s="31" t="str">
        <f>'Asset Schedule'!C155</f>
        <v>Bus 147</v>
      </c>
      <c r="D157" s="31"/>
      <c r="E157" s="39">
        <f>'Asset Schedule'!F155</f>
        <v>0</v>
      </c>
      <c r="F157" s="39">
        <f>'Asset Schedule'!G155</f>
        <v>0</v>
      </c>
      <c r="G157" s="25">
        <f>'Asset Schedule'!R155</f>
        <v>0</v>
      </c>
      <c r="H157" s="25"/>
      <c r="I157" s="31"/>
      <c r="J157" s="38">
        <f t="shared" si="8"/>
        <v>0</v>
      </c>
      <c r="K157" s="38">
        <f t="shared" si="8"/>
        <v>0</v>
      </c>
      <c r="L157" s="38">
        <f t="shared" si="8"/>
        <v>0</v>
      </c>
      <c r="M157" s="38">
        <f t="shared" si="8"/>
        <v>0</v>
      </c>
      <c r="N157" s="38">
        <f t="shared" si="8"/>
        <v>0</v>
      </c>
      <c r="O157" s="38">
        <f t="shared" si="8"/>
        <v>0</v>
      </c>
      <c r="P157" s="38">
        <f t="shared" si="8"/>
        <v>0</v>
      </c>
      <c r="Q157" s="38">
        <f t="shared" si="8"/>
        <v>0</v>
      </c>
      <c r="R157" s="38">
        <f t="shared" si="8"/>
        <v>0</v>
      </c>
      <c r="S157" s="7"/>
    </row>
    <row r="158" spans="1:19" s="43" customFormat="1" ht="12" hidden="1" customHeight="1" x14ac:dyDescent="0.3">
      <c r="A158" s="7"/>
      <c r="B158" s="20"/>
      <c r="C158" s="31" t="str">
        <f>'Asset Schedule'!C156</f>
        <v>Bus 148</v>
      </c>
      <c r="D158" s="31"/>
      <c r="E158" s="39">
        <f>'Asset Schedule'!F156</f>
        <v>0</v>
      </c>
      <c r="F158" s="39">
        <f>'Asset Schedule'!G156</f>
        <v>0</v>
      </c>
      <c r="G158" s="25">
        <f>'Asset Schedule'!R156</f>
        <v>0</v>
      </c>
      <c r="H158" s="25"/>
      <c r="I158" s="31"/>
      <c r="J158" s="38">
        <f t="shared" si="8"/>
        <v>0</v>
      </c>
      <c r="K158" s="38">
        <f t="shared" si="8"/>
        <v>0</v>
      </c>
      <c r="L158" s="38">
        <f t="shared" si="8"/>
        <v>0</v>
      </c>
      <c r="M158" s="38">
        <f t="shared" si="8"/>
        <v>0</v>
      </c>
      <c r="N158" s="38">
        <f t="shared" si="8"/>
        <v>0</v>
      </c>
      <c r="O158" s="38">
        <f t="shared" si="8"/>
        <v>0</v>
      </c>
      <c r="P158" s="38">
        <f t="shared" si="8"/>
        <v>0</v>
      </c>
      <c r="Q158" s="38">
        <f t="shared" si="8"/>
        <v>0</v>
      </c>
      <c r="R158" s="38">
        <f t="shared" si="8"/>
        <v>0</v>
      </c>
      <c r="S158" s="7"/>
    </row>
    <row r="159" spans="1:19" s="43" customFormat="1" ht="12" hidden="1" customHeight="1" x14ac:dyDescent="0.3">
      <c r="A159" s="7"/>
      <c r="B159" s="20"/>
      <c r="C159" s="31" t="str">
        <f>'Asset Schedule'!C157</f>
        <v>Bus 149</v>
      </c>
      <c r="D159" s="31"/>
      <c r="E159" s="39">
        <f>'Asset Schedule'!F157</f>
        <v>0</v>
      </c>
      <c r="F159" s="39">
        <f>'Asset Schedule'!G157</f>
        <v>0</v>
      </c>
      <c r="G159" s="25">
        <f>'Asset Schedule'!R157</f>
        <v>0</v>
      </c>
      <c r="H159" s="25"/>
      <c r="I159" s="31"/>
      <c r="J159" s="38">
        <f t="shared" si="8"/>
        <v>0</v>
      </c>
      <c r="K159" s="38">
        <f t="shared" si="8"/>
        <v>0</v>
      </c>
      <c r="L159" s="38">
        <f t="shared" si="8"/>
        <v>0</v>
      </c>
      <c r="M159" s="38">
        <f t="shared" si="8"/>
        <v>0</v>
      </c>
      <c r="N159" s="38">
        <f t="shared" si="8"/>
        <v>0</v>
      </c>
      <c r="O159" s="38">
        <f t="shared" si="8"/>
        <v>0</v>
      </c>
      <c r="P159" s="38">
        <f t="shared" si="8"/>
        <v>0</v>
      </c>
      <c r="Q159" s="38">
        <f t="shared" si="8"/>
        <v>0</v>
      </c>
      <c r="R159" s="38">
        <f t="shared" si="8"/>
        <v>0</v>
      </c>
      <c r="S159" s="7"/>
    </row>
    <row r="160" spans="1:19" s="43" customFormat="1" ht="12" hidden="1" customHeight="1" x14ac:dyDescent="0.3">
      <c r="A160" s="7"/>
      <c r="B160" s="20"/>
      <c r="C160" s="31" t="str">
        <f>'Asset Schedule'!C158</f>
        <v>Bus 150</v>
      </c>
      <c r="D160" s="31"/>
      <c r="E160" s="39">
        <f>'Asset Schedule'!F158</f>
        <v>0</v>
      </c>
      <c r="F160" s="39">
        <f>'Asset Schedule'!G158</f>
        <v>0</v>
      </c>
      <c r="G160" s="25">
        <f>'Asset Schedule'!R158</f>
        <v>0</v>
      </c>
      <c r="H160" s="25"/>
      <c r="I160" s="31"/>
      <c r="J160" s="38">
        <f t="shared" si="8"/>
        <v>0</v>
      </c>
      <c r="K160" s="38">
        <f t="shared" si="8"/>
        <v>0</v>
      </c>
      <c r="L160" s="38">
        <f t="shared" si="8"/>
        <v>0</v>
      </c>
      <c r="M160" s="38">
        <f t="shared" si="8"/>
        <v>0</v>
      </c>
      <c r="N160" s="38">
        <f t="shared" si="8"/>
        <v>0</v>
      </c>
      <c r="O160" s="38">
        <f t="shared" si="8"/>
        <v>0</v>
      </c>
      <c r="P160" s="38">
        <f t="shared" si="8"/>
        <v>0</v>
      </c>
      <c r="Q160" s="38">
        <f t="shared" si="8"/>
        <v>0</v>
      </c>
      <c r="R160" s="38">
        <f t="shared" si="8"/>
        <v>0</v>
      </c>
      <c r="S160" s="7"/>
    </row>
    <row r="161" spans="1:19" s="43" customFormat="1" ht="12" hidden="1" customHeight="1" x14ac:dyDescent="0.3">
      <c r="A161" s="7"/>
      <c r="B161" s="20"/>
      <c r="C161" s="31" t="str">
        <f>'Asset Schedule'!C159</f>
        <v>Bus 151</v>
      </c>
      <c r="D161" s="31"/>
      <c r="E161" s="39">
        <f>'Asset Schedule'!F159</f>
        <v>0</v>
      </c>
      <c r="F161" s="39">
        <f>'Asset Schedule'!G159</f>
        <v>0</v>
      </c>
      <c r="G161" s="25">
        <f>'Asset Schedule'!R159</f>
        <v>0</v>
      </c>
      <c r="H161" s="25"/>
      <c r="I161" s="31"/>
      <c r="J161" s="38">
        <f t="shared" si="8"/>
        <v>0</v>
      </c>
      <c r="K161" s="38">
        <f t="shared" si="8"/>
        <v>0</v>
      </c>
      <c r="L161" s="38">
        <f t="shared" si="8"/>
        <v>0</v>
      </c>
      <c r="M161" s="38">
        <f t="shared" si="8"/>
        <v>0</v>
      </c>
      <c r="N161" s="38">
        <f t="shared" si="8"/>
        <v>0</v>
      </c>
      <c r="O161" s="38">
        <f t="shared" si="8"/>
        <v>0</v>
      </c>
      <c r="P161" s="38">
        <f t="shared" si="8"/>
        <v>0</v>
      </c>
      <c r="Q161" s="38">
        <f t="shared" si="8"/>
        <v>0</v>
      </c>
      <c r="R161" s="38">
        <f t="shared" si="8"/>
        <v>0</v>
      </c>
      <c r="S161" s="7"/>
    </row>
    <row r="162" spans="1:19" s="43" customFormat="1" ht="12" hidden="1" customHeight="1" x14ac:dyDescent="0.3">
      <c r="A162" s="7"/>
      <c r="B162" s="20"/>
      <c r="C162" s="31" t="str">
        <f>'Asset Schedule'!C160</f>
        <v>Bus 152</v>
      </c>
      <c r="D162" s="31"/>
      <c r="E162" s="39">
        <f>'Asset Schedule'!F160</f>
        <v>0</v>
      </c>
      <c r="F162" s="39">
        <f>'Asset Schedule'!G160</f>
        <v>0</v>
      </c>
      <c r="G162" s="25">
        <f>'Asset Schedule'!R160</f>
        <v>0</v>
      </c>
      <c r="H162" s="25"/>
      <c r="I162" s="31"/>
      <c r="J162" s="38">
        <f t="shared" si="8"/>
        <v>0</v>
      </c>
      <c r="K162" s="38">
        <f t="shared" si="8"/>
        <v>0</v>
      </c>
      <c r="L162" s="38">
        <f t="shared" si="8"/>
        <v>0</v>
      </c>
      <c r="M162" s="38">
        <f t="shared" si="8"/>
        <v>0</v>
      </c>
      <c r="N162" s="38">
        <f t="shared" si="8"/>
        <v>0</v>
      </c>
      <c r="O162" s="38">
        <f t="shared" si="8"/>
        <v>0</v>
      </c>
      <c r="P162" s="38">
        <f t="shared" si="8"/>
        <v>0</v>
      </c>
      <c r="Q162" s="38">
        <f t="shared" si="8"/>
        <v>0</v>
      </c>
      <c r="R162" s="38">
        <f t="shared" si="8"/>
        <v>0</v>
      </c>
      <c r="S162" s="7"/>
    </row>
    <row r="163" spans="1:19" s="43" customFormat="1" ht="12" hidden="1" customHeight="1" x14ac:dyDescent="0.3">
      <c r="A163" s="7"/>
      <c r="B163" s="20"/>
      <c r="C163" s="31" t="str">
        <f>'Asset Schedule'!C161</f>
        <v>Bus 153</v>
      </c>
      <c r="D163" s="31"/>
      <c r="E163" s="39">
        <f>'Asset Schedule'!F161</f>
        <v>0</v>
      </c>
      <c r="F163" s="39">
        <f>'Asset Schedule'!G161</f>
        <v>0</v>
      </c>
      <c r="G163" s="25">
        <f>'Asset Schedule'!R161</f>
        <v>0</v>
      </c>
      <c r="H163" s="25"/>
      <c r="I163" s="31"/>
      <c r="J163" s="38">
        <f t="shared" si="8"/>
        <v>0</v>
      </c>
      <c r="K163" s="38">
        <f t="shared" si="8"/>
        <v>0</v>
      </c>
      <c r="L163" s="38">
        <f t="shared" si="8"/>
        <v>0</v>
      </c>
      <c r="M163" s="38">
        <f t="shared" si="8"/>
        <v>0</v>
      </c>
      <c r="N163" s="38">
        <f t="shared" si="8"/>
        <v>0</v>
      </c>
      <c r="O163" s="38">
        <f t="shared" si="8"/>
        <v>0</v>
      </c>
      <c r="P163" s="38">
        <f t="shared" si="8"/>
        <v>0</v>
      </c>
      <c r="Q163" s="38">
        <f t="shared" si="8"/>
        <v>0</v>
      </c>
      <c r="R163" s="38">
        <f t="shared" si="8"/>
        <v>0</v>
      </c>
      <c r="S163" s="7"/>
    </row>
    <row r="164" spans="1:19" s="43" customFormat="1" ht="12" hidden="1" customHeight="1" x14ac:dyDescent="0.3">
      <c r="A164" s="7"/>
      <c r="B164" s="20"/>
      <c r="C164" s="31" t="str">
        <f>'Asset Schedule'!C162</f>
        <v>Bus 154</v>
      </c>
      <c r="D164" s="31"/>
      <c r="E164" s="39">
        <f>'Asset Schedule'!F162</f>
        <v>0</v>
      </c>
      <c r="F164" s="39">
        <f>'Asset Schedule'!G162</f>
        <v>0</v>
      </c>
      <c r="G164" s="25">
        <f>'Asset Schedule'!R162</f>
        <v>0</v>
      </c>
      <c r="H164" s="25"/>
      <c r="I164" s="31"/>
      <c r="J164" s="38">
        <f t="shared" si="8"/>
        <v>0</v>
      </c>
      <c r="K164" s="38">
        <f t="shared" si="8"/>
        <v>0</v>
      </c>
      <c r="L164" s="38">
        <f t="shared" si="8"/>
        <v>0</v>
      </c>
      <c r="M164" s="38">
        <f t="shared" si="8"/>
        <v>0</v>
      </c>
      <c r="N164" s="38">
        <f t="shared" si="8"/>
        <v>0</v>
      </c>
      <c r="O164" s="38">
        <f t="shared" si="8"/>
        <v>0</v>
      </c>
      <c r="P164" s="38">
        <f t="shared" si="8"/>
        <v>0</v>
      </c>
      <c r="Q164" s="38">
        <f t="shared" si="8"/>
        <v>0</v>
      </c>
      <c r="R164" s="38">
        <f t="shared" si="8"/>
        <v>0</v>
      </c>
      <c r="S164" s="7"/>
    </row>
    <row r="165" spans="1:19" s="43" customFormat="1" ht="12" hidden="1" customHeight="1" x14ac:dyDescent="0.3">
      <c r="A165" s="7"/>
      <c r="B165" s="20"/>
      <c r="C165" s="31" t="str">
        <f>'Asset Schedule'!C163</f>
        <v>Bus 155</v>
      </c>
      <c r="D165" s="31"/>
      <c r="E165" s="39">
        <f>'Asset Schedule'!F163</f>
        <v>0</v>
      </c>
      <c r="F165" s="39">
        <f>'Asset Schedule'!G163</f>
        <v>0</v>
      </c>
      <c r="G165" s="25">
        <f>'Asset Schedule'!R163</f>
        <v>0</v>
      </c>
      <c r="H165" s="25"/>
      <c r="I165" s="31"/>
      <c r="J165" s="38">
        <f t="shared" si="8"/>
        <v>0</v>
      </c>
      <c r="K165" s="38">
        <f t="shared" si="8"/>
        <v>0</v>
      </c>
      <c r="L165" s="38">
        <f t="shared" si="8"/>
        <v>0</v>
      </c>
      <c r="M165" s="38">
        <f t="shared" si="8"/>
        <v>0</v>
      </c>
      <c r="N165" s="38">
        <f t="shared" si="8"/>
        <v>0</v>
      </c>
      <c r="O165" s="38">
        <f t="shared" si="8"/>
        <v>0</v>
      </c>
      <c r="P165" s="38">
        <f t="shared" si="8"/>
        <v>0</v>
      </c>
      <c r="Q165" s="38">
        <f t="shared" si="8"/>
        <v>0</v>
      </c>
      <c r="R165" s="38">
        <f t="shared" si="8"/>
        <v>0</v>
      </c>
      <c r="S165" s="7"/>
    </row>
    <row r="166" spans="1:19" s="43" customFormat="1" ht="12" hidden="1" customHeight="1" x14ac:dyDescent="0.3">
      <c r="A166" s="7"/>
      <c r="B166" s="20"/>
      <c r="C166" s="31" t="str">
        <f>'Asset Schedule'!C164</f>
        <v>Bus 156</v>
      </c>
      <c r="D166" s="31"/>
      <c r="E166" s="39">
        <f>'Asset Schedule'!F164</f>
        <v>0</v>
      </c>
      <c r="F166" s="39">
        <f>'Asset Schedule'!G164</f>
        <v>0</v>
      </c>
      <c r="G166" s="25">
        <f>'Asset Schedule'!R164</f>
        <v>0</v>
      </c>
      <c r="H166" s="25"/>
      <c r="I166" s="31"/>
      <c r="J166" s="38">
        <f t="shared" si="8"/>
        <v>0</v>
      </c>
      <c r="K166" s="38">
        <f t="shared" si="8"/>
        <v>0</v>
      </c>
      <c r="L166" s="38">
        <f t="shared" si="8"/>
        <v>0</v>
      </c>
      <c r="M166" s="38">
        <f t="shared" si="8"/>
        <v>0</v>
      </c>
      <c r="N166" s="38">
        <f t="shared" si="8"/>
        <v>0</v>
      </c>
      <c r="O166" s="38">
        <f t="shared" si="8"/>
        <v>0</v>
      </c>
      <c r="P166" s="38">
        <f t="shared" si="8"/>
        <v>0</v>
      </c>
      <c r="Q166" s="38">
        <f t="shared" si="8"/>
        <v>0</v>
      </c>
      <c r="R166" s="38">
        <f t="shared" si="8"/>
        <v>0</v>
      </c>
      <c r="S166" s="7"/>
    </row>
    <row r="167" spans="1:19" s="43" customFormat="1" ht="12" hidden="1" customHeight="1" x14ac:dyDescent="0.3">
      <c r="A167" s="7"/>
      <c r="B167" s="20"/>
      <c r="C167" s="31" t="str">
        <f>'Asset Schedule'!C165</f>
        <v>Bus 157</v>
      </c>
      <c r="D167" s="31"/>
      <c r="E167" s="39">
        <f>'Asset Schedule'!F165</f>
        <v>0</v>
      </c>
      <c r="F167" s="39">
        <f>'Asset Schedule'!G165</f>
        <v>0</v>
      </c>
      <c r="G167" s="25">
        <f>'Asset Schedule'!R165</f>
        <v>0</v>
      </c>
      <c r="H167" s="25"/>
      <c r="I167" s="31"/>
      <c r="J167" s="38">
        <f t="shared" si="8"/>
        <v>0</v>
      </c>
      <c r="K167" s="38">
        <f t="shared" si="8"/>
        <v>0</v>
      </c>
      <c r="L167" s="38">
        <f t="shared" si="8"/>
        <v>0</v>
      </c>
      <c r="M167" s="38">
        <f t="shared" si="8"/>
        <v>0</v>
      </c>
      <c r="N167" s="38">
        <f t="shared" si="8"/>
        <v>0</v>
      </c>
      <c r="O167" s="38">
        <f t="shared" si="8"/>
        <v>0</v>
      </c>
      <c r="P167" s="38">
        <f t="shared" si="8"/>
        <v>0</v>
      </c>
      <c r="Q167" s="38">
        <f t="shared" si="8"/>
        <v>0</v>
      </c>
      <c r="R167" s="38">
        <f t="shared" si="8"/>
        <v>0</v>
      </c>
      <c r="S167" s="7"/>
    </row>
    <row r="168" spans="1:19" s="43" customFormat="1" ht="12" hidden="1" customHeight="1" x14ac:dyDescent="0.3">
      <c r="A168" s="7"/>
      <c r="B168" s="20"/>
      <c r="C168" s="31" t="str">
        <f>'Asset Schedule'!C166</f>
        <v>Bus 158</v>
      </c>
      <c r="D168" s="31"/>
      <c r="E168" s="39">
        <f>'Asset Schedule'!F166</f>
        <v>0</v>
      </c>
      <c r="F168" s="39">
        <f>'Asset Schedule'!G166</f>
        <v>0</v>
      </c>
      <c r="G168" s="25">
        <f>'Asset Schedule'!R166</f>
        <v>0</v>
      </c>
      <c r="H168" s="25"/>
      <c r="I168" s="31"/>
      <c r="J168" s="38">
        <f t="shared" si="8"/>
        <v>0</v>
      </c>
      <c r="K168" s="38">
        <f t="shared" si="8"/>
        <v>0</v>
      </c>
      <c r="L168" s="38">
        <f t="shared" si="8"/>
        <v>0</v>
      </c>
      <c r="M168" s="38">
        <f t="shared" si="8"/>
        <v>0</v>
      </c>
      <c r="N168" s="38">
        <f t="shared" si="8"/>
        <v>0</v>
      </c>
      <c r="O168" s="38">
        <f t="shared" si="8"/>
        <v>0</v>
      </c>
      <c r="P168" s="38">
        <f t="shared" si="8"/>
        <v>0</v>
      </c>
      <c r="Q168" s="38">
        <f t="shared" si="8"/>
        <v>0</v>
      </c>
      <c r="R168" s="38">
        <f t="shared" si="8"/>
        <v>0</v>
      </c>
      <c r="S168" s="7"/>
    </row>
    <row r="169" spans="1:19" s="43" customFormat="1" ht="12" hidden="1" customHeight="1" x14ac:dyDescent="0.3">
      <c r="A169" s="7"/>
      <c r="B169" s="20"/>
      <c r="C169" s="31" t="str">
        <f>'Asset Schedule'!C167</f>
        <v>Bus 159</v>
      </c>
      <c r="D169" s="31"/>
      <c r="E169" s="39">
        <f>'Asset Schedule'!F167</f>
        <v>0</v>
      </c>
      <c r="F169" s="39">
        <f>'Asset Schedule'!G167</f>
        <v>0</v>
      </c>
      <c r="G169" s="25">
        <f>'Asset Schedule'!R167</f>
        <v>0</v>
      </c>
      <c r="H169" s="25"/>
      <c r="I169" s="31"/>
      <c r="J169" s="38">
        <f t="shared" si="8"/>
        <v>0</v>
      </c>
      <c r="K169" s="38">
        <f t="shared" si="8"/>
        <v>0</v>
      </c>
      <c r="L169" s="38">
        <f t="shared" si="8"/>
        <v>0</v>
      </c>
      <c r="M169" s="38">
        <f t="shared" si="8"/>
        <v>0</v>
      </c>
      <c r="N169" s="38">
        <f t="shared" si="8"/>
        <v>0</v>
      </c>
      <c r="O169" s="38">
        <f t="shared" si="8"/>
        <v>0</v>
      </c>
      <c r="P169" s="38">
        <f t="shared" si="8"/>
        <v>0</v>
      </c>
      <c r="Q169" s="38">
        <f t="shared" si="8"/>
        <v>0</v>
      </c>
      <c r="R169" s="38">
        <f t="shared" si="8"/>
        <v>0</v>
      </c>
      <c r="S169" s="7"/>
    </row>
    <row r="170" spans="1:19" s="43" customFormat="1" ht="12" hidden="1" customHeight="1" x14ac:dyDescent="0.3">
      <c r="A170" s="7"/>
      <c r="B170" s="20"/>
      <c r="C170" s="31" t="str">
        <f>'Asset Schedule'!C168</f>
        <v>Bus 160</v>
      </c>
      <c r="D170" s="31"/>
      <c r="E170" s="39">
        <f>'Asset Schedule'!F168</f>
        <v>0</v>
      </c>
      <c r="F170" s="39">
        <f>'Asset Schedule'!G168</f>
        <v>0</v>
      </c>
      <c r="G170" s="25">
        <f>'Asset Schedule'!R168</f>
        <v>0</v>
      </c>
      <c r="H170" s="25"/>
      <c r="I170" s="31"/>
      <c r="J170" s="38">
        <f t="shared" si="8"/>
        <v>0</v>
      </c>
      <c r="K170" s="38">
        <f t="shared" si="8"/>
        <v>0</v>
      </c>
      <c r="L170" s="38">
        <f t="shared" si="8"/>
        <v>0</v>
      </c>
      <c r="M170" s="38">
        <f t="shared" si="8"/>
        <v>0</v>
      </c>
      <c r="N170" s="38">
        <f t="shared" si="8"/>
        <v>0</v>
      </c>
      <c r="O170" s="38">
        <f t="shared" si="8"/>
        <v>0</v>
      </c>
      <c r="P170" s="38">
        <f t="shared" si="8"/>
        <v>0</v>
      </c>
      <c r="Q170" s="38">
        <f t="shared" si="8"/>
        <v>0</v>
      </c>
      <c r="R170" s="38">
        <f t="shared" si="8"/>
        <v>0</v>
      </c>
      <c r="S170" s="7"/>
    </row>
    <row r="171" spans="1:19" s="43" customFormat="1" ht="12" hidden="1" customHeight="1" x14ac:dyDescent="0.3">
      <c r="A171" s="7"/>
      <c r="B171" s="20"/>
      <c r="C171" s="31" t="str">
        <f>'Asset Schedule'!C169</f>
        <v>Bus 161</v>
      </c>
      <c r="D171" s="31"/>
      <c r="E171" s="39">
        <f>'Asset Schedule'!F169</f>
        <v>0</v>
      </c>
      <c r="F171" s="39">
        <f>'Asset Schedule'!G169</f>
        <v>0</v>
      </c>
      <c r="G171" s="25">
        <f>'Asset Schedule'!R169</f>
        <v>0</v>
      </c>
      <c r="H171" s="25"/>
      <c r="I171" s="31"/>
      <c r="J171" s="38">
        <f t="shared" si="8"/>
        <v>0</v>
      </c>
      <c r="K171" s="38">
        <f t="shared" si="8"/>
        <v>0</v>
      </c>
      <c r="L171" s="38">
        <f t="shared" si="8"/>
        <v>0</v>
      </c>
      <c r="M171" s="38">
        <f t="shared" si="8"/>
        <v>0</v>
      </c>
      <c r="N171" s="38">
        <f t="shared" si="8"/>
        <v>0</v>
      </c>
      <c r="O171" s="38">
        <f t="shared" si="8"/>
        <v>0</v>
      </c>
      <c r="P171" s="38">
        <f t="shared" si="8"/>
        <v>0</v>
      </c>
      <c r="Q171" s="38">
        <f t="shared" si="8"/>
        <v>0</v>
      </c>
      <c r="R171" s="38">
        <f t="shared" si="8"/>
        <v>0</v>
      </c>
      <c r="S171" s="7"/>
    </row>
    <row r="172" spans="1:19" s="43" customFormat="1" ht="12" hidden="1" customHeight="1" x14ac:dyDescent="0.3">
      <c r="A172" s="7"/>
      <c r="B172" s="20"/>
      <c r="C172" s="31" t="str">
        <f>'Asset Schedule'!C170</f>
        <v>Bus 162</v>
      </c>
      <c r="D172" s="31"/>
      <c r="E172" s="39">
        <f>'Asset Schedule'!F170</f>
        <v>0</v>
      </c>
      <c r="F172" s="39">
        <f>'Asset Schedule'!G170</f>
        <v>0</v>
      </c>
      <c r="G172" s="25">
        <f>'Asset Schedule'!R170</f>
        <v>0</v>
      </c>
      <c r="H172" s="25"/>
      <c r="I172" s="31"/>
      <c r="J172" s="38">
        <f t="shared" si="8"/>
        <v>0</v>
      </c>
      <c r="K172" s="38">
        <f t="shared" si="8"/>
        <v>0</v>
      </c>
      <c r="L172" s="38">
        <f t="shared" si="8"/>
        <v>0</v>
      </c>
      <c r="M172" s="38">
        <f t="shared" si="8"/>
        <v>0</v>
      </c>
      <c r="N172" s="38">
        <f t="shared" si="8"/>
        <v>0</v>
      </c>
      <c r="O172" s="38">
        <f t="shared" si="8"/>
        <v>0</v>
      </c>
      <c r="P172" s="38">
        <f t="shared" si="8"/>
        <v>0</v>
      </c>
      <c r="Q172" s="38">
        <f t="shared" si="8"/>
        <v>0</v>
      </c>
      <c r="R172" s="38">
        <f t="shared" si="8"/>
        <v>0</v>
      </c>
      <c r="S172" s="7"/>
    </row>
    <row r="173" spans="1:19" s="43" customFormat="1" ht="12" hidden="1" customHeight="1" x14ac:dyDescent="0.3">
      <c r="A173" s="7"/>
      <c r="B173" s="20"/>
      <c r="C173" s="31" t="str">
        <f>'Asset Schedule'!C171</f>
        <v>Bus 163</v>
      </c>
      <c r="D173" s="31"/>
      <c r="E173" s="39">
        <f>'Asset Schedule'!F171</f>
        <v>0</v>
      </c>
      <c r="F173" s="39">
        <f>'Asset Schedule'!G171</f>
        <v>0</v>
      </c>
      <c r="G173" s="25">
        <f>'Asset Schedule'!R171</f>
        <v>0</v>
      </c>
      <c r="H173" s="25"/>
      <c r="I173" s="31"/>
      <c r="J173" s="38">
        <f t="shared" si="8"/>
        <v>0</v>
      </c>
      <c r="K173" s="38">
        <f t="shared" si="8"/>
        <v>0</v>
      </c>
      <c r="L173" s="38">
        <f t="shared" si="8"/>
        <v>0</v>
      </c>
      <c r="M173" s="38">
        <f t="shared" si="8"/>
        <v>0</v>
      </c>
      <c r="N173" s="38">
        <f t="shared" si="8"/>
        <v>0</v>
      </c>
      <c r="O173" s="38">
        <f t="shared" si="8"/>
        <v>0</v>
      </c>
      <c r="P173" s="38">
        <f t="shared" si="8"/>
        <v>0</v>
      </c>
      <c r="Q173" s="38">
        <f t="shared" si="8"/>
        <v>0</v>
      </c>
      <c r="R173" s="38">
        <f t="shared" si="8"/>
        <v>0</v>
      </c>
      <c r="S173" s="7"/>
    </row>
    <row r="174" spans="1:19" s="43" customFormat="1" ht="12" hidden="1" customHeight="1" x14ac:dyDescent="0.3">
      <c r="A174" s="7"/>
      <c r="B174" s="20"/>
      <c r="C174" s="31" t="str">
        <f>'Asset Schedule'!C172</f>
        <v>Bus 164</v>
      </c>
      <c r="D174" s="31"/>
      <c r="E174" s="39">
        <f>'Asset Schedule'!F172</f>
        <v>0</v>
      </c>
      <c r="F174" s="39">
        <f>'Asset Schedule'!G172</f>
        <v>0</v>
      </c>
      <c r="G174" s="25">
        <f>'Asset Schedule'!R172</f>
        <v>0</v>
      </c>
      <c r="H174" s="25"/>
      <c r="I174" s="31"/>
      <c r="J174" s="38">
        <f t="shared" si="8"/>
        <v>0</v>
      </c>
      <c r="K174" s="38">
        <f t="shared" si="8"/>
        <v>0</v>
      </c>
      <c r="L174" s="38">
        <f t="shared" si="8"/>
        <v>0</v>
      </c>
      <c r="M174" s="38">
        <f t="shared" si="8"/>
        <v>0</v>
      </c>
      <c r="N174" s="38">
        <f t="shared" si="8"/>
        <v>0</v>
      </c>
      <c r="O174" s="38">
        <f t="shared" si="8"/>
        <v>0</v>
      </c>
      <c r="P174" s="38">
        <f t="shared" si="8"/>
        <v>0</v>
      </c>
      <c r="Q174" s="38">
        <f t="shared" si="8"/>
        <v>0</v>
      </c>
      <c r="R174" s="38">
        <f t="shared" si="8"/>
        <v>0</v>
      </c>
      <c r="S174" s="7"/>
    </row>
    <row r="175" spans="1:19" s="43" customFormat="1" ht="12" hidden="1" customHeight="1" x14ac:dyDescent="0.3">
      <c r="A175" s="7"/>
      <c r="B175" s="20"/>
      <c r="C175" s="31" t="str">
        <f>'Asset Schedule'!C173</f>
        <v>Bus 165</v>
      </c>
      <c r="D175" s="31"/>
      <c r="E175" s="39">
        <f>'Asset Schedule'!F173</f>
        <v>0</v>
      </c>
      <c r="F175" s="39">
        <f>'Asset Schedule'!G173</f>
        <v>0</v>
      </c>
      <c r="G175" s="25">
        <f>'Asset Schedule'!R173</f>
        <v>0</v>
      </c>
      <c r="H175" s="25"/>
      <c r="I175" s="31"/>
      <c r="J175" s="38">
        <f t="shared" si="8"/>
        <v>0</v>
      </c>
      <c r="K175" s="38">
        <f t="shared" si="8"/>
        <v>0</v>
      </c>
      <c r="L175" s="38">
        <f t="shared" si="8"/>
        <v>0</v>
      </c>
      <c r="M175" s="38">
        <f t="shared" si="8"/>
        <v>0</v>
      </c>
      <c r="N175" s="38">
        <f t="shared" si="8"/>
        <v>0</v>
      </c>
      <c r="O175" s="38">
        <f t="shared" si="8"/>
        <v>0</v>
      </c>
      <c r="P175" s="38">
        <f t="shared" si="8"/>
        <v>0</v>
      </c>
      <c r="Q175" s="38">
        <f t="shared" si="8"/>
        <v>0</v>
      </c>
      <c r="R175" s="38">
        <f t="shared" si="8"/>
        <v>0</v>
      </c>
      <c r="S175" s="7"/>
    </row>
    <row r="176" spans="1:19" s="43" customFormat="1" ht="12" hidden="1" customHeight="1" x14ac:dyDescent="0.3">
      <c r="A176" s="7"/>
      <c r="B176" s="20"/>
      <c r="C176" s="31" t="str">
        <f>'Asset Schedule'!C174</f>
        <v>Bus 166</v>
      </c>
      <c r="D176" s="31"/>
      <c r="E176" s="39">
        <f>'Asset Schedule'!F174</f>
        <v>0</v>
      </c>
      <c r="F176" s="39">
        <f>'Asset Schedule'!G174</f>
        <v>0</v>
      </c>
      <c r="G176" s="25">
        <f>'Asset Schedule'!R174</f>
        <v>0</v>
      </c>
      <c r="H176" s="25"/>
      <c r="I176" s="31"/>
      <c r="J176" s="38">
        <f t="shared" si="8"/>
        <v>0</v>
      </c>
      <c r="K176" s="38">
        <f t="shared" si="8"/>
        <v>0</v>
      </c>
      <c r="L176" s="38">
        <f t="shared" si="8"/>
        <v>0</v>
      </c>
      <c r="M176" s="38">
        <f t="shared" si="8"/>
        <v>0</v>
      </c>
      <c r="N176" s="38">
        <f t="shared" si="8"/>
        <v>0</v>
      </c>
      <c r="O176" s="38">
        <f t="shared" si="8"/>
        <v>0</v>
      </c>
      <c r="P176" s="38">
        <f t="shared" si="8"/>
        <v>0</v>
      </c>
      <c r="Q176" s="38">
        <f t="shared" si="8"/>
        <v>0</v>
      </c>
      <c r="R176" s="38">
        <f t="shared" si="8"/>
        <v>0</v>
      </c>
      <c r="S176" s="7"/>
    </row>
    <row r="177" spans="1:19" s="43" customFormat="1" ht="12" hidden="1" customHeight="1" x14ac:dyDescent="0.3">
      <c r="A177" s="7"/>
      <c r="B177" s="20"/>
      <c r="C177" s="31" t="str">
        <f>'Asset Schedule'!C175</f>
        <v>Bus 167</v>
      </c>
      <c r="D177" s="31"/>
      <c r="E177" s="39">
        <f>'Asset Schedule'!F175</f>
        <v>0</v>
      </c>
      <c r="F177" s="39">
        <f>'Asset Schedule'!G175</f>
        <v>0</v>
      </c>
      <c r="G177" s="25">
        <f>'Asset Schedule'!R175</f>
        <v>0</v>
      </c>
      <c r="H177" s="25"/>
      <c r="I177" s="31"/>
      <c r="J177" s="38">
        <f t="shared" si="8"/>
        <v>0</v>
      </c>
      <c r="K177" s="38">
        <f t="shared" si="8"/>
        <v>0</v>
      </c>
      <c r="L177" s="38">
        <f t="shared" si="8"/>
        <v>0</v>
      </c>
      <c r="M177" s="38">
        <f t="shared" si="8"/>
        <v>0</v>
      </c>
      <c r="N177" s="38">
        <f t="shared" si="8"/>
        <v>0</v>
      </c>
      <c r="O177" s="38">
        <f t="shared" si="8"/>
        <v>0</v>
      </c>
      <c r="P177" s="38">
        <f t="shared" si="8"/>
        <v>0</v>
      </c>
      <c r="Q177" s="38">
        <f t="shared" si="8"/>
        <v>0</v>
      </c>
      <c r="R177" s="38">
        <f t="shared" si="8"/>
        <v>0</v>
      </c>
      <c r="S177" s="7"/>
    </row>
    <row r="178" spans="1:19" s="43" customFormat="1" ht="12" hidden="1" customHeight="1" x14ac:dyDescent="0.3">
      <c r="A178" s="7"/>
      <c r="B178" s="20"/>
      <c r="C178" s="31" t="str">
        <f>'Asset Schedule'!C176</f>
        <v>Bus 168</v>
      </c>
      <c r="D178" s="31"/>
      <c r="E178" s="39">
        <f>'Asset Schedule'!F176</f>
        <v>0</v>
      </c>
      <c r="F178" s="39">
        <f>'Asset Schedule'!G176</f>
        <v>0</v>
      </c>
      <c r="G178" s="25">
        <f>'Asset Schedule'!R176</f>
        <v>0</v>
      </c>
      <c r="H178" s="25"/>
      <c r="I178" s="31"/>
      <c r="J178" s="38">
        <f t="shared" si="8"/>
        <v>0</v>
      </c>
      <c r="K178" s="38">
        <f t="shared" si="8"/>
        <v>0</v>
      </c>
      <c r="L178" s="38">
        <f t="shared" si="8"/>
        <v>0</v>
      </c>
      <c r="M178" s="38">
        <f t="shared" si="8"/>
        <v>0</v>
      </c>
      <c r="N178" s="38">
        <f t="shared" si="8"/>
        <v>0</v>
      </c>
      <c r="O178" s="38">
        <f t="shared" si="8"/>
        <v>0</v>
      </c>
      <c r="P178" s="38">
        <f t="shared" si="8"/>
        <v>0</v>
      </c>
      <c r="Q178" s="38">
        <f t="shared" si="8"/>
        <v>0</v>
      </c>
      <c r="R178" s="38">
        <f t="shared" si="8"/>
        <v>0</v>
      </c>
      <c r="S178" s="7"/>
    </row>
    <row r="179" spans="1:19" s="43" customFormat="1" ht="12" hidden="1" customHeight="1" x14ac:dyDescent="0.3">
      <c r="A179" s="7"/>
      <c r="B179" s="20"/>
      <c r="C179" s="31" t="str">
        <f>'Asset Schedule'!C177</f>
        <v>Bus 169</v>
      </c>
      <c r="D179" s="31"/>
      <c r="E179" s="39">
        <f>'Asset Schedule'!F177</f>
        <v>0</v>
      </c>
      <c r="F179" s="39">
        <f>'Asset Schedule'!G177</f>
        <v>0</v>
      </c>
      <c r="G179" s="25">
        <f>'Asset Schedule'!R177</f>
        <v>0</v>
      </c>
      <c r="H179" s="25"/>
      <c r="I179" s="31"/>
      <c r="J179" s="38">
        <f t="shared" si="8"/>
        <v>0</v>
      </c>
      <c r="K179" s="38">
        <f t="shared" si="8"/>
        <v>0</v>
      </c>
      <c r="L179" s="38">
        <f t="shared" si="8"/>
        <v>0</v>
      </c>
      <c r="M179" s="38">
        <f t="shared" si="8"/>
        <v>0</v>
      </c>
      <c r="N179" s="38">
        <f t="shared" si="8"/>
        <v>0</v>
      </c>
      <c r="O179" s="38">
        <f t="shared" si="8"/>
        <v>0</v>
      </c>
      <c r="P179" s="38">
        <f t="shared" si="8"/>
        <v>0</v>
      </c>
      <c r="Q179" s="38">
        <f t="shared" si="8"/>
        <v>0</v>
      </c>
      <c r="R179" s="38">
        <f t="shared" si="8"/>
        <v>0</v>
      </c>
      <c r="S179" s="7"/>
    </row>
    <row r="180" spans="1:19" s="43" customFormat="1" ht="12" hidden="1" customHeight="1" x14ac:dyDescent="0.3">
      <c r="A180" s="7"/>
      <c r="B180" s="20"/>
      <c r="C180" s="31" t="str">
        <f>'Asset Schedule'!C178</f>
        <v>Bus 170</v>
      </c>
      <c r="D180" s="31"/>
      <c r="E180" s="39">
        <f>'Asset Schedule'!F178</f>
        <v>0</v>
      </c>
      <c r="F180" s="39">
        <f>'Asset Schedule'!G178</f>
        <v>0</v>
      </c>
      <c r="G180" s="25">
        <f>'Asset Schedule'!R178</f>
        <v>0</v>
      </c>
      <c r="H180" s="25"/>
      <c r="I180" s="31"/>
      <c r="J180" s="38">
        <f t="shared" si="8"/>
        <v>0</v>
      </c>
      <c r="K180" s="38">
        <f t="shared" si="8"/>
        <v>0</v>
      </c>
      <c r="L180" s="38">
        <f t="shared" si="8"/>
        <v>0</v>
      </c>
      <c r="M180" s="38">
        <f t="shared" si="8"/>
        <v>0</v>
      </c>
      <c r="N180" s="38">
        <f t="shared" si="8"/>
        <v>0</v>
      </c>
      <c r="O180" s="38">
        <f t="shared" si="8"/>
        <v>0</v>
      </c>
      <c r="P180" s="38">
        <f t="shared" si="8"/>
        <v>0</v>
      </c>
      <c r="Q180" s="38">
        <f t="shared" si="8"/>
        <v>0</v>
      </c>
      <c r="R180" s="38">
        <f t="shared" si="8"/>
        <v>0</v>
      </c>
      <c r="S180" s="7"/>
    </row>
    <row r="181" spans="1:19" s="43" customFormat="1" ht="12" hidden="1" customHeight="1" x14ac:dyDescent="0.3">
      <c r="A181" s="7"/>
      <c r="B181" s="20"/>
      <c r="C181" s="31" t="str">
        <f>'Asset Schedule'!C179</f>
        <v>Bus 171</v>
      </c>
      <c r="D181" s="31"/>
      <c r="E181" s="39">
        <f>'Asset Schedule'!F179</f>
        <v>0</v>
      </c>
      <c r="F181" s="39">
        <f>'Asset Schedule'!G179</f>
        <v>0</v>
      </c>
      <c r="G181" s="25">
        <f>'Asset Schedule'!R179</f>
        <v>0</v>
      </c>
      <c r="H181" s="25"/>
      <c r="I181" s="31"/>
      <c r="J181" s="38">
        <f t="shared" si="8"/>
        <v>0</v>
      </c>
      <c r="K181" s="38">
        <f t="shared" si="8"/>
        <v>0</v>
      </c>
      <c r="L181" s="38">
        <f t="shared" si="8"/>
        <v>0</v>
      </c>
      <c r="M181" s="38">
        <f t="shared" si="8"/>
        <v>0</v>
      </c>
      <c r="N181" s="38">
        <f t="shared" si="8"/>
        <v>0</v>
      </c>
      <c r="O181" s="38">
        <f t="shared" si="8"/>
        <v>0</v>
      </c>
      <c r="P181" s="38">
        <f t="shared" si="8"/>
        <v>0</v>
      </c>
      <c r="Q181" s="38">
        <f t="shared" si="8"/>
        <v>0</v>
      </c>
      <c r="R181" s="38">
        <f t="shared" si="8"/>
        <v>0</v>
      </c>
      <c r="S181" s="7"/>
    </row>
    <row r="182" spans="1:19" s="43" customFormat="1" ht="12" hidden="1" customHeight="1" x14ac:dyDescent="0.3">
      <c r="A182" s="7"/>
      <c r="B182" s="20"/>
      <c r="C182" s="31" t="str">
        <f>'Asset Schedule'!C180</f>
        <v>Bus 172</v>
      </c>
      <c r="D182" s="31"/>
      <c r="E182" s="39">
        <f>'Asset Schedule'!F180</f>
        <v>0</v>
      </c>
      <c r="F182" s="39">
        <f>'Asset Schedule'!G180</f>
        <v>0</v>
      </c>
      <c r="G182" s="25">
        <f>'Asset Schedule'!R180</f>
        <v>0</v>
      </c>
      <c r="H182" s="25"/>
      <c r="I182" s="31"/>
      <c r="J182" s="38">
        <f t="shared" si="8"/>
        <v>0</v>
      </c>
      <c r="K182" s="38">
        <f t="shared" si="8"/>
        <v>0</v>
      </c>
      <c r="L182" s="38">
        <f t="shared" si="8"/>
        <v>0</v>
      </c>
      <c r="M182" s="38">
        <f t="shared" si="8"/>
        <v>0</v>
      </c>
      <c r="N182" s="38">
        <f t="shared" si="8"/>
        <v>0</v>
      </c>
      <c r="O182" s="38">
        <f t="shared" si="8"/>
        <v>0</v>
      </c>
      <c r="P182" s="38">
        <f t="shared" si="8"/>
        <v>0</v>
      </c>
      <c r="Q182" s="38">
        <f t="shared" si="8"/>
        <v>0</v>
      </c>
      <c r="R182" s="38">
        <f t="shared" si="8"/>
        <v>0</v>
      </c>
      <c r="S182" s="7"/>
    </row>
    <row r="183" spans="1:19" s="43" customFormat="1" ht="12" hidden="1" customHeight="1" x14ac:dyDescent="0.3">
      <c r="A183" s="7"/>
      <c r="B183" s="20"/>
      <c r="C183" s="31" t="str">
        <f>'Asset Schedule'!C181</f>
        <v>Bus 173</v>
      </c>
      <c r="D183" s="31"/>
      <c r="E183" s="39">
        <f>'Asset Schedule'!F181</f>
        <v>0</v>
      </c>
      <c r="F183" s="39">
        <f>'Asset Schedule'!G181</f>
        <v>0</v>
      </c>
      <c r="G183" s="25">
        <f>'Asset Schedule'!R181</f>
        <v>0</v>
      </c>
      <c r="H183" s="25"/>
      <c r="I183" s="31"/>
      <c r="J183" s="38">
        <f t="shared" si="8"/>
        <v>0</v>
      </c>
      <c r="K183" s="38">
        <f t="shared" si="8"/>
        <v>0</v>
      </c>
      <c r="L183" s="38">
        <f t="shared" si="8"/>
        <v>0</v>
      </c>
      <c r="M183" s="38">
        <f t="shared" si="8"/>
        <v>0</v>
      </c>
      <c r="N183" s="38">
        <f t="shared" si="8"/>
        <v>0</v>
      </c>
      <c r="O183" s="38">
        <f t="shared" si="8"/>
        <v>0</v>
      </c>
      <c r="P183" s="38">
        <f t="shared" si="8"/>
        <v>0</v>
      </c>
      <c r="Q183" s="38">
        <f t="shared" si="8"/>
        <v>0</v>
      </c>
      <c r="R183" s="38">
        <f t="shared" si="8"/>
        <v>0</v>
      </c>
      <c r="S183" s="7"/>
    </row>
    <row r="184" spans="1:19" s="43" customFormat="1" ht="12" hidden="1" customHeight="1" x14ac:dyDescent="0.3">
      <c r="A184" s="7"/>
      <c r="B184" s="20"/>
      <c r="C184" s="31" t="str">
        <f>'Asset Schedule'!C182</f>
        <v>Bus 174</v>
      </c>
      <c r="D184" s="31"/>
      <c r="E184" s="39">
        <f>'Asset Schedule'!F182</f>
        <v>0</v>
      </c>
      <c r="F184" s="39">
        <f>'Asset Schedule'!G182</f>
        <v>0</v>
      </c>
      <c r="G184" s="25">
        <f>'Asset Schedule'!R182</f>
        <v>0</v>
      </c>
      <c r="H184" s="25"/>
      <c r="I184" s="31"/>
      <c r="J184" s="38">
        <f t="shared" si="8"/>
        <v>0</v>
      </c>
      <c r="K184" s="38">
        <f t="shared" si="8"/>
        <v>0</v>
      </c>
      <c r="L184" s="38">
        <f t="shared" si="8"/>
        <v>0</v>
      </c>
      <c r="M184" s="38">
        <f t="shared" ref="J184:R212" si="9">IF(AND($E184&lt;=M$3,$F184&gt;=M$3),1,0)</f>
        <v>0</v>
      </c>
      <c r="N184" s="38">
        <f t="shared" si="9"/>
        <v>0</v>
      </c>
      <c r="O184" s="38">
        <f t="shared" si="9"/>
        <v>0</v>
      </c>
      <c r="P184" s="38">
        <f t="shared" si="9"/>
        <v>0</v>
      </c>
      <c r="Q184" s="38">
        <f t="shared" si="9"/>
        <v>0</v>
      </c>
      <c r="R184" s="38">
        <f t="shared" si="9"/>
        <v>0</v>
      </c>
      <c r="S184" s="7"/>
    </row>
    <row r="185" spans="1:19" s="43" customFormat="1" ht="12" hidden="1" customHeight="1" x14ac:dyDescent="0.3">
      <c r="A185" s="7"/>
      <c r="B185" s="20"/>
      <c r="C185" s="31" t="str">
        <f>'Asset Schedule'!C183</f>
        <v>Bus 175</v>
      </c>
      <c r="D185" s="31"/>
      <c r="E185" s="39">
        <f>'Asset Schedule'!F183</f>
        <v>0</v>
      </c>
      <c r="F185" s="39">
        <f>'Asset Schedule'!G183</f>
        <v>0</v>
      </c>
      <c r="G185" s="25">
        <f>'Asset Schedule'!R183</f>
        <v>0</v>
      </c>
      <c r="H185" s="25"/>
      <c r="I185" s="31"/>
      <c r="J185" s="38">
        <f t="shared" si="9"/>
        <v>0</v>
      </c>
      <c r="K185" s="38">
        <f t="shared" si="9"/>
        <v>0</v>
      </c>
      <c r="L185" s="38">
        <f t="shared" si="9"/>
        <v>0</v>
      </c>
      <c r="M185" s="38">
        <f t="shared" si="9"/>
        <v>0</v>
      </c>
      <c r="N185" s="38">
        <f t="shared" si="9"/>
        <v>0</v>
      </c>
      <c r="O185" s="38">
        <f t="shared" si="9"/>
        <v>0</v>
      </c>
      <c r="P185" s="38">
        <f t="shared" si="9"/>
        <v>0</v>
      </c>
      <c r="Q185" s="38">
        <f t="shared" si="9"/>
        <v>0</v>
      </c>
      <c r="R185" s="38">
        <f t="shared" si="9"/>
        <v>0</v>
      </c>
      <c r="S185" s="7"/>
    </row>
    <row r="186" spans="1:19" s="43" customFormat="1" ht="12" hidden="1" customHeight="1" x14ac:dyDescent="0.3">
      <c r="A186" s="7"/>
      <c r="B186" s="20"/>
      <c r="C186" s="31" t="str">
        <f>'Asset Schedule'!C184</f>
        <v>Bus 176</v>
      </c>
      <c r="D186" s="31"/>
      <c r="E186" s="39">
        <f>'Asset Schedule'!F184</f>
        <v>0</v>
      </c>
      <c r="F186" s="39">
        <f>'Asset Schedule'!G184</f>
        <v>0</v>
      </c>
      <c r="G186" s="25">
        <f>'Asset Schedule'!R184</f>
        <v>0</v>
      </c>
      <c r="H186" s="25"/>
      <c r="I186" s="31"/>
      <c r="J186" s="38">
        <f t="shared" si="9"/>
        <v>0</v>
      </c>
      <c r="K186" s="38">
        <f t="shared" si="9"/>
        <v>0</v>
      </c>
      <c r="L186" s="38">
        <f t="shared" si="9"/>
        <v>0</v>
      </c>
      <c r="M186" s="38">
        <f t="shared" si="9"/>
        <v>0</v>
      </c>
      <c r="N186" s="38">
        <f t="shared" si="9"/>
        <v>0</v>
      </c>
      <c r="O186" s="38">
        <f t="shared" si="9"/>
        <v>0</v>
      </c>
      <c r="P186" s="38">
        <f t="shared" si="9"/>
        <v>0</v>
      </c>
      <c r="Q186" s="38">
        <f t="shared" si="9"/>
        <v>0</v>
      </c>
      <c r="R186" s="38">
        <f t="shared" si="9"/>
        <v>0</v>
      </c>
      <c r="S186" s="7"/>
    </row>
    <row r="187" spans="1:19" s="43" customFormat="1" ht="12" hidden="1" customHeight="1" x14ac:dyDescent="0.3">
      <c r="A187" s="7"/>
      <c r="B187" s="20"/>
      <c r="C187" s="31" t="str">
        <f>'Asset Schedule'!C185</f>
        <v>Bus 177</v>
      </c>
      <c r="D187" s="31"/>
      <c r="E187" s="39">
        <f>'Asset Schedule'!F185</f>
        <v>0</v>
      </c>
      <c r="F187" s="39">
        <f>'Asset Schedule'!G185</f>
        <v>0</v>
      </c>
      <c r="G187" s="25">
        <f>'Asset Schedule'!R185</f>
        <v>0</v>
      </c>
      <c r="H187" s="25"/>
      <c r="I187" s="31"/>
      <c r="J187" s="38">
        <f t="shared" si="9"/>
        <v>0</v>
      </c>
      <c r="K187" s="38">
        <f t="shared" si="9"/>
        <v>0</v>
      </c>
      <c r="L187" s="38">
        <f t="shared" si="9"/>
        <v>0</v>
      </c>
      <c r="M187" s="38">
        <f t="shared" si="9"/>
        <v>0</v>
      </c>
      <c r="N187" s="38">
        <f t="shared" si="9"/>
        <v>0</v>
      </c>
      <c r="O187" s="38">
        <f t="shared" si="9"/>
        <v>0</v>
      </c>
      <c r="P187" s="38">
        <f t="shared" si="9"/>
        <v>0</v>
      </c>
      <c r="Q187" s="38">
        <f t="shared" si="9"/>
        <v>0</v>
      </c>
      <c r="R187" s="38">
        <f t="shared" si="9"/>
        <v>0</v>
      </c>
      <c r="S187" s="7"/>
    </row>
    <row r="188" spans="1:19" s="43" customFormat="1" ht="12" hidden="1" customHeight="1" x14ac:dyDescent="0.3">
      <c r="A188" s="7"/>
      <c r="B188" s="20"/>
      <c r="C188" s="31" t="str">
        <f>'Asset Schedule'!C186</f>
        <v>Bus 178</v>
      </c>
      <c r="D188" s="31"/>
      <c r="E188" s="39">
        <f>'Asset Schedule'!F186</f>
        <v>0</v>
      </c>
      <c r="F188" s="39">
        <f>'Asset Schedule'!G186</f>
        <v>0</v>
      </c>
      <c r="G188" s="25">
        <f>'Asset Schedule'!R186</f>
        <v>0</v>
      </c>
      <c r="H188" s="25"/>
      <c r="I188" s="31"/>
      <c r="J188" s="38">
        <f t="shared" si="9"/>
        <v>0</v>
      </c>
      <c r="K188" s="38">
        <f t="shared" si="9"/>
        <v>0</v>
      </c>
      <c r="L188" s="38">
        <f t="shared" si="9"/>
        <v>0</v>
      </c>
      <c r="M188" s="38">
        <f t="shared" si="9"/>
        <v>0</v>
      </c>
      <c r="N188" s="38">
        <f t="shared" si="9"/>
        <v>0</v>
      </c>
      <c r="O188" s="38">
        <f t="shared" si="9"/>
        <v>0</v>
      </c>
      <c r="P188" s="38">
        <f t="shared" si="9"/>
        <v>0</v>
      </c>
      <c r="Q188" s="38">
        <f t="shared" si="9"/>
        <v>0</v>
      </c>
      <c r="R188" s="38">
        <f t="shared" si="9"/>
        <v>0</v>
      </c>
      <c r="S188" s="7"/>
    </row>
    <row r="189" spans="1:19" s="43" customFormat="1" ht="12" hidden="1" customHeight="1" x14ac:dyDescent="0.3">
      <c r="A189" s="7"/>
      <c r="B189" s="20"/>
      <c r="C189" s="31" t="str">
        <f>'Asset Schedule'!C187</f>
        <v>Bus 179</v>
      </c>
      <c r="D189" s="31"/>
      <c r="E189" s="39">
        <f>'Asset Schedule'!F187</f>
        <v>0</v>
      </c>
      <c r="F189" s="39">
        <f>'Asset Schedule'!G187</f>
        <v>0</v>
      </c>
      <c r="G189" s="25">
        <f>'Asset Schedule'!R187</f>
        <v>0</v>
      </c>
      <c r="H189" s="25"/>
      <c r="I189" s="31"/>
      <c r="J189" s="38">
        <f t="shared" si="9"/>
        <v>0</v>
      </c>
      <c r="K189" s="38">
        <f t="shared" si="9"/>
        <v>0</v>
      </c>
      <c r="L189" s="38">
        <f t="shared" si="9"/>
        <v>0</v>
      </c>
      <c r="M189" s="38">
        <f t="shared" si="9"/>
        <v>0</v>
      </c>
      <c r="N189" s="38">
        <f t="shared" si="9"/>
        <v>0</v>
      </c>
      <c r="O189" s="38">
        <f t="shared" si="9"/>
        <v>0</v>
      </c>
      <c r="P189" s="38">
        <f t="shared" si="9"/>
        <v>0</v>
      </c>
      <c r="Q189" s="38">
        <f t="shared" si="9"/>
        <v>0</v>
      </c>
      <c r="R189" s="38">
        <f t="shared" si="9"/>
        <v>0</v>
      </c>
      <c r="S189" s="7"/>
    </row>
    <row r="190" spans="1:19" s="43" customFormat="1" ht="12" hidden="1" customHeight="1" x14ac:dyDescent="0.3">
      <c r="A190" s="7"/>
      <c r="B190" s="20"/>
      <c r="C190" s="31" t="str">
        <f>'Asset Schedule'!C188</f>
        <v>Bus 180</v>
      </c>
      <c r="D190" s="31"/>
      <c r="E190" s="39">
        <f>'Asset Schedule'!F188</f>
        <v>0</v>
      </c>
      <c r="F190" s="39">
        <f>'Asset Schedule'!G188</f>
        <v>0</v>
      </c>
      <c r="G190" s="25">
        <f>'Asset Schedule'!R188</f>
        <v>0</v>
      </c>
      <c r="H190" s="25"/>
      <c r="I190" s="31"/>
      <c r="J190" s="38">
        <f t="shared" si="9"/>
        <v>0</v>
      </c>
      <c r="K190" s="38">
        <f t="shared" si="9"/>
        <v>0</v>
      </c>
      <c r="L190" s="38">
        <f t="shared" si="9"/>
        <v>0</v>
      </c>
      <c r="M190" s="38">
        <f t="shared" si="9"/>
        <v>0</v>
      </c>
      <c r="N190" s="38">
        <f t="shared" si="9"/>
        <v>0</v>
      </c>
      <c r="O190" s="38">
        <f t="shared" si="9"/>
        <v>0</v>
      </c>
      <c r="P190" s="38">
        <f t="shared" si="9"/>
        <v>0</v>
      </c>
      <c r="Q190" s="38">
        <f t="shared" si="9"/>
        <v>0</v>
      </c>
      <c r="R190" s="38">
        <f t="shared" si="9"/>
        <v>0</v>
      </c>
      <c r="S190" s="7"/>
    </row>
    <row r="191" spans="1:19" s="43" customFormat="1" ht="12" hidden="1" customHeight="1" x14ac:dyDescent="0.3">
      <c r="A191" s="7"/>
      <c r="B191" s="20"/>
      <c r="C191" s="31" t="str">
        <f>'Asset Schedule'!C189</f>
        <v>Bus 181</v>
      </c>
      <c r="D191" s="31"/>
      <c r="E191" s="39">
        <f>'Asset Schedule'!F189</f>
        <v>0</v>
      </c>
      <c r="F191" s="39">
        <f>'Asset Schedule'!G189</f>
        <v>0</v>
      </c>
      <c r="G191" s="25">
        <f>'Asset Schedule'!R189</f>
        <v>0</v>
      </c>
      <c r="H191" s="25"/>
      <c r="I191" s="31"/>
      <c r="J191" s="38">
        <f t="shared" si="9"/>
        <v>0</v>
      </c>
      <c r="K191" s="38">
        <f t="shared" si="9"/>
        <v>0</v>
      </c>
      <c r="L191" s="38">
        <f t="shared" si="9"/>
        <v>0</v>
      </c>
      <c r="M191" s="38">
        <f t="shared" si="9"/>
        <v>0</v>
      </c>
      <c r="N191" s="38">
        <f t="shared" si="9"/>
        <v>0</v>
      </c>
      <c r="O191" s="38">
        <f t="shared" si="9"/>
        <v>0</v>
      </c>
      <c r="P191" s="38">
        <f t="shared" si="9"/>
        <v>0</v>
      </c>
      <c r="Q191" s="38">
        <f t="shared" si="9"/>
        <v>0</v>
      </c>
      <c r="R191" s="38">
        <f t="shared" si="9"/>
        <v>0</v>
      </c>
      <c r="S191" s="7"/>
    </row>
    <row r="192" spans="1:19" s="43" customFormat="1" ht="12" hidden="1" customHeight="1" x14ac:dyDescent="0.3">
      <c r="A192" s="7"/>
      <c r="B192" s="20"/>
      <c r="C192" s="31" t="str">
        <f>'Asset Schedule'!C190</f>
        <v>Bus 182</v>
      </c>
      <c r="D192" s="31"/>
      <c r="E192" s="39">
        <f>'Asset Schedule'!F190</f>
        <v>0</v>
      </c>
      <c r="F192" s="39">
        <f>'Asset Schedule'!G190</f>
        <v>0</v>
      </c>
      <c r="G192" s="25">
        <f>'Asset Schedule'!R190</f>
        <v>0</v>
      </c>
      <c r="H192" s="25"/>
      <c r="I192" s="31"/>
      <c r="J192" s="38">
        <f t="shared" si="9"/>
        <v>0</v>
      </c>
      <c r="K192" s="38">
        <f t="shared" si="9"/>
        <v>0</v>
      </c>
      <c r="L192" s="38">
        <f t="shared" si="9"/>
        <v>0</v>
      </c>
      <c r="M192" s="38">
        <f t="shared" si="9"/>
        <v>0</v>
      </c>
      <c r="N192" s="38">
        <f t="shared" si="9"/>
        <v>0</v>
      </c>
      <c r="O192" s="38">
        <f t="shared" si="9"/>
        <v>0</v>
      </c>
      <c r="P192" s="38">
        <f t="shared" si="9"/>
        <v>0</v>
      </c>
      <c r="Q192" s="38">
        <f t="shared" si="9"/>
        <v>0</v>
      </c>
      <c r="R192" s="38">
        <f t="shared" si="9"/>
        <v>0</v>
      </c>
      <c r="S192" s="7"/>
    </row>
    <row r="193" spans="1:19" s="43" customFormat="1" ht="12" hidden="1" customHeight="1" x14ac:dyDescent="0.3">
      <c r="A193" s="7"/>
      <c r="B193" s="20"/>
      <c r="C193" s="31" t="str">
        <f>'Asset Schedule'!C191</f>
        <v>Bus 183</v>
      </c>
      <c r="D193" s="31"/>
      <c r="E193" s="39">
        <f>'Asset Schedule'!F191</f>
        <v>0</v>
      </c>
      <c r="F193" s="39">
        <f>'Asset Schedule'!G191</f>
        <v>0</v>
      </c>
      <c r="G193" s="25">
        <f>'Asset Schedule'!R191</f>
        <v>0</v>
      </c>
      <c r="H193" s="25"/>
      <c r="I193" s="31"/>
      <c r="J193" s="38">
        <f t="shared" si="9"/>
        <v>0</v>
      </c>
      <c r="K193" s="38">
        <f t="shared" si="9"/>
        <v>0</v>
      </c>
      <c r="L193" s="38">
        <f t="shared" si="9"/>
        <v>0</v>
      </c>
      <c r="M193" s="38">
        <f t="shared" si="9"/>
        <v>0</v>
      </c>
      <c r="N193" s="38">
        <f t="shared" si="9"/>
        <v>0</v>
      </c>
      <c r="O193" s="38">
        <f t="shared" si="9"/>
        <v>0</v>
      </c>
      <c r="P193" s="38">
        <f t="shared" si="9"/>
        <v>0</v>
      </c>
      <c r="Q193" s="38">
        <f t="shared" si="9"/>
        <v>0</v>
      </c>
      <c r="R193" s="38">
        <f t="shared" si="9"/>
        <v>0</v>
      </c>
      <c r="S193" s="7"/>
    </row>
    <row r="194" spans="1:19" s="43" customFormat="1" ht="12" hidden="1" customHeight="1" x14ac:dyDescent="0.3">
      <c r="A194" s="7"/>
      <c r="B194" s="20"/>
      <c r="C194" s="31" t="str">
        <f>'Asset Schedule'!C192</f>
        <v>Bus 184</v>
      </c>
      <c r="D194" s="31"/>
      <c r="E194" s="39">
        <f>'Asset Schedule'!F192</f>
        <v>0</v>
      </c>
      <c r="F194" s="39">
        <f>'Asset Schedule'!G192</f>
        <v>0</v>
      </c>
      <c r="G194" s="25">
        <f>'Asset Schedule'!R192</f>
        <v>0</v>
      </c>
      <c r="H194" s="25"/>
      <c r="I194" s="31"/>
      <c r="J194" s="38">
        <f t="shared" si="9"/>
        <v>0</v>
      </c>
      <c r="K194" s="38">
        <f t="shared" si="9"/>
        <v>0</v>
      </c>
      <c r="L194" s="38">
        <f t="shared" si="9"/>
        <v>0</v>
      </c>
      <c r="M194" s="38">
        <f t="shared" si="9"/>
        <v>0</v>
      </c>
      <c r="N194" s="38">
        <f t="shared" si="9"/>
        <v>0</v>
      </c>
      <c r="O194" s="38">
        <f t="shared" si="9"/>
        <v>0</v>
      </c>
      <c r="P194" s="38">
        <f t="shared" si="9"/>
        <v>0</v>
      </c>
      <c r="Q194" s="38">
        <f t="shared" si="9"/>
        <v>0</v>
      </c>
      <c r="R194" s="38">
        <f t="shared" si="9"/>
        <v>0</v>
      </c>
      <c r="S194" s="7"/>
    </row>
    <row r="195" spans="1:19" s="43" customFormat="1" ht="12" hidden="1" customHeight="1" x14ac:dyDescent="0.3">
      <c r="A195" s="7"/>
      <c r="B195" s="20"/>
      <c r="C195" s="31" t="str">
        <f>'Asset Schedule'!C193</f>
        <v>Bus 185</v>
      </c>
      <c r="D195" s="31"/>
      <c r="E195" s="39">
        <f>'Asset Schedule'!F193</f>
        <v>0</v>
      </c>
      <c r="F195" s="39">
        <f>'Asset Schedule'!G193</f>
        <v>0</v>
      </c>
      <c r="G195" s="25">
        <f>'Asset Schedule'!R193</f>
        <v>0</v>
      </c>
      <c r="H195" s="25"/>
      <c r="I195" s="31"/>
      <c r="J195" s="38">
        <f t="shared" si="9"/>
        <v>0</v>
      </c>
      <c r="K195" s="38">
        <f t="shared" si="9"/>
        <v>0</v>
      </c>
      <c r="L195" s="38">
        <f t="shared" si="9"/>
        <v>0</v>
      </c>
      <c r="M195" s="38">
        <f t="shared" si="9"/>
        <v>0</v>
      </c>
      <c r="N195" s="38">
        <f t="shared" si="9"/>
        <v>0</v>
      </c>
      <c r="O195" s="38">
        <f t="shared" si="9"/>
        <v>0</v>
      </c>
      <c r="P195" s="38">
        <f t="shared" si="9"/>
        <v>0</v>
      </c>
      <c r="Q195" s="38">
        <f t="shared" si="9"/>
        <v>0</v>
      </c>
      <c r="R195" s="38">
        <f t="shared" si="9"/>
        <v>0</v>
      </c>
      <c r="S195" s="7"/>
    </row>
    <row r="196" spans="1:19" s="43" customFormat="1" ht="12" hidden="1" customHeight="1" x14ac:dyDescent="0.3">
      <c r="A196" s="7"/>
      <c r="B196" s="20"/>
      <c r="C196" s="31" t="str">
        <f>'Asset Schedule'!C194</f>
        <v>Bus 186</v>
      </c>
      <c r="D196" s="31"/>
      <c r="E196" s="39">
        <f>'Asset Schedule'!F194</f>
        <v>0</v>
      </c>
      <c r="F196" s="39">
        <f>'Asset Schedule'!G194</f>
        <v>0</v>
      </c>
      <c r="G196" s="25">
        <f>'Asset Schedule'!R194</f>
        <v>0</v>
      </c>
      <c r="H196" s="25"/>
      <c r="I196" s="31"/>
      <c r="J196" s="38">
        <f t="shared" si="9"/>
        <v>0</v>
      </c>
      <c r="K196" s="38">
        <f t="shared" si="9"/>
        <v>0</v>
      </c>
      <c r="L196" s="38">
        <f t="shared" si="9"/>
        <v>0</v>
      </c>
      <c r="M196" s="38">
        <f t="shared" si="9"/>
        <v>0</v>
      </c>
      <c r="N196" s="38">
        <f t="shared" si="9"/>
        <v>0</v>
      </c>
      <c r="O196" s="38">
        <f t="shared" si="9"/>
        <v>0</v>
      </c>
      <c r="P196" s="38">
        <f t="shared" si="9"/>
        <v>0</v>
      </c>
      <c r="Q196" s="38">
        <f t="shared" si="9"/>
        <v>0</v>
      </c>
      <c r="R196" s="38">
        <f t="shared" si="9"/>
        <v>0</v>
      </c>
      <c r="S196" s="7"/>
    </row>
    <row r="197" spans="1:19" s="43" customFormat="1" ht="12" hidden="1" customHeight="1" x14ac:dyDescent="0.3">
      <c r="A197" s="7"/>
      <c r="B197" s="20"/>
      <c r="C197" s="31" t="str">
        <f>'Asset Schedule'!C195</f>
        <v>Bus 187</v>
      </c>
      <c r="D197" s="31"/>
      <c r="E197" s="39">
        <f>'Asset Schedule'!F195</f>
        <v>0</v>
      </c>
      <c r="F197" s="39">
        <f>'Asset Schedule'!G195</f>
        <v>0</v>
      </c>
      <c r="G197" s="25">
        <f>'Asset Schedule'!R195</f>
        <v>0</v>
      </c>
      <c r="H197" s="25"/>
      <c r="I197" s="31"/>
      <c r="J197" s="38">
        <f t="shared" si="9"/>
        <v>0</v>
      </c>
      <c r="K197" s="38">
        <f t="shared" si="9"/>
        <v>0</v>
      </c>
      <c r="L197" s="38">
        <f t="shared" si="9"/>
        <v>0</v>
      </c>
      <c r="M197" s="38">
        <f t="shared" si="9"/>
        <v>0</v>
      </c>
      <c r="N197" s="38">
        <f t="shared" si="9"/>
        <v>0</v>
      </c>
      <c r="O197" s="38">
        <f t="shared" si="9"/>
        <v>0</v>
      </c>
      <c r="P197" s="38">
        <f t="shared" si="9"/>
        <v>0</v>
      </c>
      <c r="Q197" s="38">
        <f t="shared" si="9"/>
        <v>0</v>
      </c>
      <c r="R197" s="38">
        <f t="shared" si="9"/>
        <v>0</v>
      </c>
      <c r="S197" s="7"/>
    </row>
    <row r="198" spans="1:19" s="43" customFormat="1" ht="12" hidden="1" customHeight="1" x14ac:dyDescent="0.3">
      <c r="A198" s="7"/>
      <c r="B198" s="20"/>
      <c r="C198" s="31" t="str">
        <f>'Asset Schedule'!C196</f>
        <v>Bus 188</v>
      </c>
      <c r="D198" s="31"/>
      <c r="E198" s="39">
        <f>'Asset Schedule'!F196</f>
        <v>0</v>
      </c>
      <c r="F198" s="39">
        <f>'Asset Schedule'!G196</f>
        <v>0</v>
      </c>
      <c r="G198" s="25">
        <f>'Asset Schedule'!R196</f>
        <v>0</v>
      </c>
      <c r="H198" s="25"/>
      <c r="I198" s="31"/>
      <c r="J198" s="38">
        <f t="shared" si="9"/>
        <v>0</v>
      </c>
      <c r="K198" s="38">
        <f t="shared" si="9"/>
        <v>0</v>
      </c>
      <c r="L198" s="38">
        <f t="shared" si="9"/>
        <v>0</v>
      </c>
      <c r="M198" s="38">
        <f t="shared" si="9"/>
        <v>0</v>
      </c>
      <c r="N198" s="38">
        <f t="shared" si="9"/>
        <v>0</v>
      </c>
      <c r="O198" s="38">
        <f t="shared" si="9"/>
        <v>0</v>
      </c>
      <c r="P198" s="38">
        <f t="shared" si="9"/>
        <v>0</v>
      </c>
      <c r="Q198" s="38">
        <f t="shared" si="9"/>
        <v>0</v>
      </c>
      <c r="R198" s="38">
        <f t="shared" si="9"/>
        <v>0</v>
      </c>
      <c r="S198" s="7"/>
    </row>
    <row r="199" spans="1:19" s="43" customFormat="1" ht="12" hidden="1" customHeight="1" x14ac:dyDescent="0.3">
      <c r="A199" s="7"/>
      <c r="B199" s="20"/>
      <c r="C199" s="31" t="str">
        <f>'Asset Schedule'!C197</f>
        <v>Bus 189</v>
      </c>
      <c r="D199" s="31"/>
      <c r="E199" s="39">
        <f>'Asset Schedule'!F197</f>
        <v>0</v>
      </c>
      <c r="F199" s="39">
        <f>'Asset Schedule'!G197</f>
        <v>0</v>
      </c>
      <c r="G199" s="25">
        <f>'Asset Schedule'!R197</f>
        <v>0</v>
      </c>
      <c r="H199" s="25"/>
      <c r="I199" s="31"/>
      <c r="J199" s="38">
        <f t="shared" si="9"/>
        <v>0</v>
      </c>
      <c r="K199" s="38">
        <f t="shared" si="9"/>
        <v>0</v>
      </c>
      <c r="L199" s="38">
        <f t="shared" si="9"/>
        <v>0</v>
      </c>
      <c r="M199" s="38">
        <f t="shared" si="9"/>
        <v>0</v>
      </c>
      <c r="N199" s="38">
        <f t="shared" si="9"/>
        <v>0</v>
      </c>
      <c r="O199" s="38">
        <f t="shared" si="9"/>
        <v>0</v>
      </c>
      <c r="P199" s="38">
        <f t="shared" si="9"/>
        <v>0</v>
      </c>
      <c r="Q199" s="38">
        <f t="shared" si="9"/>
        <v>0</v>
      </c>
      <c r="R199" s="38">
        <f t="shared" si="9"/>
        <v>0</v>
      </c>
      <c r="S199" s="7"/>
    </row>
    <row r="200" spans="1:19" s="43" customFormat="1" ht="12" hidden="1" customHeight="1" x14ac:dyDescent="0.3">
      <c r="A200" s="7"/>
      <c r="B200" s="20"/>
      <c r="C200" s="31" t="str">
        <f>'Asset Schedule'!C198</f>
        <v>Bus 190</v>
      </c>
      <c r="D200" s="31"/>
      <c r="E200" s="39">
        <f>'Asset Schedule'!F198</f>
        <v>0</v>
      </c>
      <c r="F200" s="39">
        <f>'Asset Schedule'!G198</f>
        <v>0</v>
      </c>
      <c r="G200" s="25">
        <f>'Asset Schedule'!R198</f>
        <v>0</v>
      </c>
      <c r="H200" s="25"/>
      <c r="I200" s="31"/>
      <c r="J200" s="38">
        <f t="shared" si="9"/>
        <v>0</v>
      </c>
      <c r="K200" s="38">
        <f t="shared" si="9"/>
        <v>0</v>
      </c>
      <c r="L200" s="38">
        <f t="shared" si="9"/>
        <v>0</v>
      </c>
      <c r="M200" s="38">
        <f t="shared" si="9"/>
        <v>0</v>
      </c>
      <c r="N200" s="38">
        <f t="shared" si="9"/>
        <v>0</v>
      </c>
      <c r="O200" s="38">
        <f t="shared" si="9"/>
        <v>0</v>
      </c>
      <c r="P200" s="38">
        <f t="shared" si="9"/>
        <v>0</v>
      </c>
      <c r="Q200" s="38">
        <f t="shared" si="9"/>
        <v>0</v>
      </c>
      <c r="R200" s="38">
        <f t="shared" si="9"/>
        <v>0</v>
      </c>
      <c r="S200" s="7"/>
    </row>
    <row r="201" spans="1:19" s="43" customFormat="1" ht="12" hidden="1" customHeight="1" x14ac:dyDescent="0.3">
      <c r="A201" s="7"/>
      <c r="B201" s="20"/>
      <c r="C201" s="31" t="str">
        <f>'Asset Schedule'!C199</f>
        <v>Bus 191</v>
      </c>
      <c r="D201" s="31"/>
      <c r="E201" s="39">
        <f>'Asset Schedule'!F199</f>
        <v>0</v>
      </c>
      <c r="F201" s="39">
        <f>'Asset Schedule'!G199</f>
        <v>0</v>
      </c>
      <c r="G201" s="25">
        <f>'Asset Schedule'!R199</f>
        <v>0</v>
      </c>
      <c r="H201" s="25"/>
      <c r="I201" s="31"/>
      <c r="J201" s="38">
        <f t="shared" si="9"/>
        <v>0</v>
      </c>
      <c r="K201" s="38">
        <f t="shared" si="9"/>
        <v>0</v>
      </c>
      <c r="L201" s="38">
        <f t="shared" si="9"/>
        <v>0</v>
      </c>
      <c r="M201" s="38">
        <f t="shared" si="9"/>
        <v>0</v>
      </c>
      <c r="N201" s="38">
        <f t="shared" si="9"/>
        <v>0</v>
      </c>
      <c r="O201" s="38">
        <f t="shared" si="9"/>
        <v>0</v>
      </c>
      <c r="P201" s="38">
        <f t="shared" si="9"/>
        <v>0</v>
      </c>
      <c r="Q201" s="38">
        <f t="shared" si="9"/>
        <v>0</v>
      </c>
      <c r="R201" s="38">
        <f t="shared" si="9"/>
        <v>0</v>
      </c>
      <c r="S201" s="7"/>
    </row>
    <row r="202" spans="1:19" s="43" customFormat="1" ht="12" hidden="1" customHeight="1" x14ac:dyDescent="0.3">
      <c r="A202" s="7"/>
      <c r="B202" s="20"/>
      <c r="C202" s="31" t="str">
        <f>'Asset Schedule'!C200</f>
        <v>Bus 192</v>
      </c>
      <c r="D202" s="31"/>
      <c r="E202" s="39">
        <f>'Asset Schedule'!F200</f>
        <v>0</v>
      </c>
      <c r="F202" s="39">
        <f>'Asset Schedule'!G200</f>
        <v>0</v>
      </c>
      <c r="G202" s="25">
        <f>'Asset Schedule'!R200</f>
        <v>0</v>
      </c>
      <c r="H202" s="25"/>
      <c r="I202" s="31"/>
      <c r="J202" s="38">
        <f t="shared" si="9"/>
        <v>0</v>
      </c>
      <c r="K202" s="38">
        <f t="shared" si="9"/>
        <v>0</v>
      </c>
      <c r="L202" s="38">
        <f t="shared" si="9"/>
        <v>0</v>
      </c>
      <c r="M202" s="38">
        <f t="shared" si="9"/>
        <v>0</v>
      </c>
      <c r="N202" s="38">
        <f t="shared" si="9"/>
        <v>0</v>
      </c>
      <c r="O202" s="38">
        <f t="shared" si="9"/>
        <v>0</v>
      </c>
      <c r="P202" s="38">
        <f t="shared" si="9"/>
        <v>0</v>
      </c>
      <c r="Q202" s="38">
        <f t="shared" si="9"/>
        <v>0</v>
      </c>
      <c r="R202" s="38">
        <f t="shared" si="9"/>
        <v>0</v>
      </c>
      <c r="S202" s="7"/>
    </row>
    <row r="203" spans="1:19" s="43" customFormat="1" ht="12" hidden="1" customHeight="1" x14ac:dyDescent="0.3">
      <c r="A203" s="7"/>
      <c r="B203" s="20"/>
      <c r="C203" s="31" t="str">
        <f>'Asset Schedule'!C201</f>
        <v>Bus 193</v>
      </c>
      <c r="D203" s="31"/>
      <c r="E203" s="39">
        <f>'Asset Schedule'!F201</f>
        <v>0</v>
      </c>
      <c r="F203" s="39">
        <f>'Asset Schedule'!G201</f>
        <v>0</v>
      </c>
      <c r="G203" s="25">
        <f>'Asset Schedule'!R201</f>
        <v>0</v>
      </c>
      <c r="H203" s="25"/>
      <c r="I203" s="31"/>
      <c r="J203" s="38">
        <f t="shared" si="9"/>
        <v>0</v>
      </c>
      <c r="K203" s="38">
        <f t="shared" si="9"/>
        <v>0</v>
      </c>
      <c r="L203" s="38">
        <f t="shared" si="9"/>
        <v>0</v>
      </c>
      <c r="M203" s="38">
        <f t="shared" si="9"/>
        <v>0</v>
      </c>
      <c r="N203" s="38">
        <f t="shared" si="9"/>
        <v>0</v>
      </c>
      <c r="O203" s="38">
        <f t="shared" si="9"/>
        <v>0</v>
      </c>
      <c r="P203" s="38">
        <f t="shared" si="9"/>
        <v>0</v>
      </c>
      <c r="Q203" s="38">
        <f t="shared" si="9"/>
        <v>0</v>
      </c>
      <c r="R203" s="38">
        <f t="shared" si="9"/>
        <v>0</v>
      </c>
      <c r="S203" s="7"/>
    </row>
    <row r="204" spans="1:19" s="43" customFormat="1" ht="12" hidden="1" customHeight="1" x14ac:dyDescent="0.3">
      <c r="A204" s="7"/>
      <c r="B204" s="20"/>
      <c r="C204" s="31" t="str">
        <f>'Asset Schedule'!C202</f>
        <v>Bus 194</v>
      </c>
      <c r="D204" s="31"/>
      <c r="E204" s="39">
        <f>'Asset Schedule'!F202</f>
        <v>0</v>
      </c>
      <c r="F204" s="39">
        <f>'Asset Schedule'!G202</f>
        <v>0</v>
      </c>
      <c r="G204" s="25">
        <f>'Asset Schedule'!R202</f>
        <v>0</v>
      </c>
      <c r="H204" s="25"/>
      <c r="I204" s="31"/>
      <c r="J204" s="38">
        <f t="shared" si="9"/>
        <v>0</v>
      </c>
      <c r="K204" s="38">
        <f t="shared" si="9"/>
        <v>0</v>
      </c>
      <c r="L204" s="38">
        <f t="shared" si="9"/>
        <v>0</v>
      </c>
      <c r="M204" s="38">
        <f t="shared" si="9"/>
        <v>0</v>
      </c>
      <c r="N204" s="38">
        <f t="shared" si="9"/>
        <v>0</v>
      </c>
      <c r="O204" s="38">
        <f t="shared" si="9"/>
        <v>0</v>
      </c>
      <c r="P204" s="38">
        <f t="shared" si="9"/>
        <v>0</v>
      </c>
      <c r="Q204" s="38">
        <f t="shared" si="9"/>
        <v>0</v>
      </c>
      <c r="R204" s="38">
        <f t="shared" si="9"/>
        <v>0</v>
      </c>
      <c r="S204" s="7"/>
    </row>
    <row r="205" spans="1:19" s="43" customFormat="1" ht="12" hidden="1" customHeight="1" x14ac:dyDescent="0.3">
      <c r="A205" s="7"/>
      <c r="B205" s="20"/>
      <c r="C205" s="31" t="str">
        <f>'Asset Schedule'!C203</f>
        <v>Bus 195</v>
      </c>
      <c r="D205" s="31"/>
      <c r="E205" s="39">
        <f>'Asset Schedule'!F203</f>
        <v>0</v>
      </c>
      <c r="F205" s="39">
        <f>'Asset Schedule'!G203</f>
        <v>0</v>
      </c>
      <c r="G205" s="25">
        <f>'Asset Schedule'!R203</f>
        <v>0</v>
      </c>
      <c r="H205" s="25"/>
      <c r="I205" s="31"/>
      <c r="J205" s="38">
        <f t="shared" si="9"/>
        <v>0</v>
      </c>
      <c r="K205" s="38">
        <f t="shared" si="9"/>
        <v>0</v>
      </c>
      <c r="L205" s="38">
        <f t="shared" si="9"/>
        <v>0</v>
      </c>
      <c r="M205" s="38">
        <f t="shared" si="9"/>
        <v>0</v>
      </c>
      <c r="N205" s="38">
        <f t="shared" si="9"/>
        <v>0</v>
      </c>
      <c r="O205" s="38">
        <f t="shared" si="9"/>
        <v>0</v>
      </c>
      <c r="P205" s="38">
        <f t="shared" si="9"/>
        <v>0</v>
      </c>
      <c r="Q205" s="38">
        <f t="shared" si="9"/>
        <v>0</v>
      </c>
      <c r="R205" s="38">
        <f t="shared" si="9"/>
        <v>0</v>
      </c>
      <c r="S205" s="7"/>
    </row>
    <row r="206" spans="1:19" s="43" customFormat="1" ht="12" hidden="1" customHeight="1" x14ac:dyDescent="0.3">
      <c r="A206" s="7"/>
      <c r="B206" s="20"/>
      <c r="C206" s="31" t="str">
        <f>'Asset Schedule'!C204</f>
        <v>Bus 196</v>
      </c>
      <c r="D206" s="31"/>
      <c r="E206" s="39">
        <f>'Asset Schedule'!F204</f>
        <v>0</v>
      </c>
      <c r="F206" s="39">
        <f>'Asset Schedule'!G204</f>
        <v>0</v>
      </c>
      <c r="G206" s="25">
        <f>'Asset Schedule'!R204</f>
        <v>0</v>
      </c>
      <c r="H206" s="25"/>
      <c r="I206" s="31"/>
      <c r="J206" s="38">
        <f t="shared" si="9"/>
        <v>0</v>
      </c>
      <c r="K206" s="38">
        <f t="shared" si="9"/>
        <v>0</v>
      </c>
      <c r="L206" s="38">
        <f t="shared" si="9"/>
        <v>0</v>
      </c>
      <c r="M206" s="38">
        <f t="shared" si="9"/>
        <v>0</v>
      </c>
      <c r="N206" s="38">
        <f t="shared" si="9"/>
        <v>0</v>
      </c>
      <c r="O206" s="38">
        <f t="shared" si="9"/>
        <v>0</v>
      </c>
      <c r="P206" s="38">
        <f t="shared" si="9"/>
        <v>0</v>
      </c>
      <c r="Q206" s="38">
        <f t="shared" si="9"/>
        <v>0</v>
      </c>
      <c r="R206" s="38">
        <f t="shared" si="9"/>
        <v>0</v>
      </c>
      <c r="S206" s="7"/>
    </row>
    <row r="207" spans="1:19" s="43" customFormat="1" ht="12" hidden="1" customHeight="1" x14ac:dyDescent="0.3">
      <c r="A207" s="7"/>
      <c r="B207" s="20"/>
      <c r="C207" s="31" t="str">
        <f>'Asset Schedule'!C205</f>
        <v>Bus 197</v>
      </c>
      <c r="D207" s="31"/>
      <c r="E207" s="39">
        <f>'Asset Schedule'!F205</f>
        <v>0</v>
      </c>
      <c r="F207" s="39">
        <f>'Asset Schedule'!G205</f>
        <v>0</v>
      </c>
      <c r="G207" s="25">
        <f>'Asset Schedule'!R205</f>
        <v>0</v>
      </c>
      <c r="H207" s="25"/>
      <c r="I207" s="31"/>
      <c r="J207" s="38">
        <f t="shared" si="9"/>
        <v>0</v>
      </c>
      <c r="K207" s="38">
        <f t="shared" si="9"/>
        <v>0</v>
      </c>
      <c r="L207" s="38">
        <f t="shared" si="9"/>
        <v>0</v>
      </c>
      <c r="M207" s="38">
        <f t="shared" si="9"/>
        <v>0</v>
      </c>
      <c r="N207" s="38">
        <f t="shared" si="9"/>
        <v>0</v>
      </c>
      <c r="O207" s="38">
        <f t="shared" si="9"/>
        <v>0</v>
      </c>
      <c r="P207" s="38">
        <f t="shared" si="9"/>
        <v>0</v>
      </c>
      <c r="Q207" s="38">
        <f t="shared" si="9"/>
        <v>0</v>
      </c>
      <c r="R207" s="38">
        <f t="shared" si="9"/>
        <v>0</v>
      </c>
      <c r="S207" s="7"/>
    </row>
    <row r="208" spans="1:19" s="43" customFormat="1" ht="12" hidden="1" customHeight="1" x14ac:dyDescent="0.3">
      <c r="A208" s="7"/>
      <c r="B208" s="20"/>
      <c r="C208" s="31" t="str">
        <f>'Asset Schedule'!C206</f>
        <v>Bus 198</v>
      </c>
      <c r="D208" s="31"/>
      <c r="E208" s="39">
        <f>'Asset Schedule'!F206</f>
        <v>0</v>
      </c>
      <c r="F208" s="39">
        <f>'Asset Schedule'!G206</f>
        <v>0</v>
      </c>
      <c r="G208" s="25">
        <f>'Asset Schedule'!R206</f>
        <v>0</v>
      </c>
      <c r="H208" s="25"/>
      <c r="I208" s="31"/>
      <c r="J208" s="38">
        <f t="shared" si="9"/>
        <v>0</v>
      </c>
      <c r="K208" s="38">
        <f t="shared" si="9"/>
        <v>0</v>
      </c>
      <c r="L208" s="38">
        <f t="shared" si="9"/>
        <v>0</v>
      </c>
      <c r="M208" s="38">
        <f t="shared" si="9"/>
        <v>0</v>
      </c>
      <c r="N208" s="38">
        <f t="shared" si="9"/>
        <v>0</v>
      </c>
      <c r="O208" s="38">
        <f t="shared" si="9"/>
        <v>0</v>
      </c>
      <c r="P208" s="38">
        <f t="shared" si="9"/>
        <v>0</v>
      </c>
      <c r="Q208" s="38">
        <f t="shared" si="9"/>
        <v>0</v>
      </c>
      <c r="R208" s="38">
        <f t="shared" si="9"/>
        <v>0</v>
      </c>
      <c r="S208" s="7"/>
    </row>
    <row r="209" spans="1:19" s="43" customFormat="1" ht="12" hidden="1" customHeight="1" x14ac:dyDescent="0.3">
      <c r="A209" s="7"/>
      <c r="B209" s="20"/>
      <c r="C209" s="31" t="str">
        <f>'Asset Schedule'!C207</f>
        <v>Bus 199</v>
      </c>
      <c r="D209" s="31"/>
      <c r="E209" s="39">
        <f>'Asset Schedule'!F207</f>
        <v>0</v>
      </c>
      <c r="F209" s="39">
        <f>'Asset Schedule'!G207</f>
        <v>0</v>
      </c>
      <c r="G209" s="25">
        <f>'Asset Schedule'!R207</f>
        <v>0</v>
      </c>
      <c r="H209" s="25"/>
      <c r="I209" s="31"/>
      <c r="J209" s="38">
        <f t="shared" si="9"/>
        <v>0</v>
      </c>
      <c r="K209" s="38">
        <f t="shared" si="9"/>
        <v>0</v>
      </c>
      <c r="L209" s="38">
        <f t="shared" si="9"/>
        <v>0</v>
      </c>
      <c r="M209" s="38">
        <f t="shared" si="9"/>
        <v>0</v>
      </c>
      <c r="N209" s="38">
        <f t="shared" si="9"/>
        <v>0</v>
      </c>
      <c r="O209" s="38">
        <f t="shared" si="9"/>
        <v>0</v>
      </c>
      <c r="P209" s="38">
        <f t="shared" si="9"/>
        <v>0</v>
      </c>
      <c r="Q209" s="38">
        <f t="shared" si="9"/>
        <v>0</v>
      </c>
      <c r="R209" s="38">
        <f t="shared" si="9"/>
        <v>0</v>
      </c>
      <c r="S209" s="7"/>
    </row>
    <row r="210" spans="1:19" s="43" customFormat="1" ht="12" hidden="1" customHeight="1" x14ac:dyDescent="0.3">
      <c r="A210" s="7"/>
      <c r="B210" s="20"/>
      <c r="C210" s="31" t="str">
        <f>'Asset Schedule'!C208</f>
        <v>Bus 200</v>
      </c>
      <c r="D210" s="31"/>
      <c r="E210" s="39">
        <f>'Asset Schedule'!F208</f>
        <v>0</v>
      </c>
      <c r="F210" s="39">
        <f>'Asset Schedule'!G208</f>
        <v>0</v>
      </c>
      <c r="G210" s="25">
        <f>'Asset Schedule'!R208</f>
        <v>0</v>
      </c>
      <c r="H210" s="25"/>
      <c r="I210" s="31"/>
      <c r="J210" s="38">
        <f t="shared" si="9"/>
        <v>0</v>
      </c>
      <c r="K210" s="38">
        <f t="shared" si="9"/>
        <v>0</v>
      </c>
      <c r="L210" s="38">
        <f t="shared" si="9"/>
        <v>0</v>
      </c>
      <c r="M210" s="38">
        <f t="shared" si="9"/>
        <v>0</v>
      </c>
      <c r="N210" s="38">
        <f t="shared" si="9"/>
        <v>0</v>
      </c>
      <c r="O210" s="38">
        <f t="shared" si="9"/>
        <v>0</v>
      </c>
      <c r="P210" s="38">
        <f t="shared" si="9"/>
        <v>0</v>
      </c>
      <c r="Q210" s="38">
        <f t="shared" si="9"/>
        <v>0</v>
      </c>
      <c r="R210" s="38">
        <f t="shared" si="9"/>
        <v>0</v>
      </c>
      <c r="S210" s="7"/>
    </row>
    <row r="211" spans="1:19" s="43" customFormat="1" ht="12" hidden="1" customHeight="1" x14ac:dyDescent="0.3">
      <c r="A211" s="7"/>
      <c r="B211" s="20"/>
      <c r="C211" s="31" t="str">
        <f>'Asset Schedule'!C209</f>
        <v>[Spare]</v>
      </c>
      <c r="D211" s="31"/>
      <c r="E211" s="39">
        <f>'Asset Schedule'!F209</f>
        <v>0</v>
      </c>
      <c r="F211" s="39">
        <f>'Asset Schedule'!G209</f>
        <v>0</v>
      </c>
      <c r="G211" s="25">
        <f>'Asset Schedule'!R209</f>
        <v>0</v>
      </c>
      <c r="H211" s="25"/>
      <c r="I211" s="31"/>
      <c r="J211" s="38">
        <f t="shared" si="9"/>
        <v>0</v>
      </c>
      <c r="K211" s="38">
        <f t="shared" si="9"/>
        <v>0</v>
      </c>
      <c r="L211" s="38">
        <f t="shared" si="9"/>
        <v>0</v>
      </c>
      <c r="M211" s="38">
        <f t="shared" si="9"/>
        <v>0</v>
      </c>
      <c r="N211" s="38">
        <f t="shared" si="9"/>
        <v>0</v>
      </c>
      <c r="O211" s="38">
        <f t="shared" si="9"/>
        <v>0</v>
      </c>
      <c r="P211" s="38">
        <f t="shared" si="9"/>
        <v>0</v>
      </c>
      <c r="Q211" s="38">
        <f t="shared" si="9"/>
        <v>0</v>
      </c>
      <c r="R211" s="38">
        <f t="shared" si="9"/>
        <v>0</v>
      </c>
      <c r="S211" s="7"/>
    </row>
    <row r="212" spans="1:19" s="43" customFormat="1" ht="12" hidden="1" customHeight="1" x14ac:dyDescent="0.3">
      <c r="A212" s="7"/>
      <c r="B212" s="20"/>
      <c r="C212" s="31" t="str">
        <f>'Asset Schedule'!C210</f>
        <v>[Spare]</v>
      </c>
      <c r="D212" s="31"/>
      <c r="E212" s="39">
        <f>'Asset Schedule'!F210</f>
        <v>0</v>
      </c>
      <c r="F212" s="39">
        <f>'Asset Schedule'!G210</f>
        <v>0</v>
      </c>
      <c r="G212" s="25">
        <f>'Asset Schedule'!R210</f>
        <v>0</v>
      </c>
      <c r="H212" s="25"/>
      <c r="I212" s="31"/>
      <c r="J212" s="38">
        <f t="shared" si="9"/>
        <v>0</v>
      </c>
      <c r="K212" s="38">
        <f t="shared" si="9"/>
        <v>0</v>
      </c>
      <c r="L212" s="38">
        <f t="shared" si="9"/>
        <v>0</v>
      </c>
      <c r="M212" s="38">
        <f t="shared" si="9"/>
        <v>0</v>
      </c>
      <c r="N212" s="38">
        <f t="shared" si="9"/>
        <v>0</v>
      </c>
      <c r="O212" s="38">
        <f t="shared" si="9"/>
        <v>0</v>
      </c>
      <c r="P212" s="38">
        <f t="shared" ref="J212:R230" si="10">IF(AND($E212&lt;=P$3,$F212&gt;=P$3),1,0)</f>
        <v>0</v>
      </c>
      <c r="Q212" s="38">
        <f t="shared" si="10"/>
        <v>0</v>
      </c>
      <c r="R212" s="38">
        <f t="shared" si="10"/>
        <v>0</v>
      </c>
      <c r="S212" s="7"/>
    </row>
    <row r="213" spans="1:19" s="43" customFormat="1" ht="12" hidden="1" customHeight="1" x14ac:dyDescent="0.3">
      <c r="A213" s="7"/>
      <c r="B213" s="20"/>
      <c r="C213" s="31" t="str">
        <f>'Asset Schedule'!C211</f>
        <v>[Spare]</v>
      </c>
      <c r="D213" s="31"/>
      <c r="E213" s="39">
        <f>'Asset Schedule'!F211</f>
        <v>0</v>
      </c>
      <c r="F213" s="39">
        <f>'Asset Schedule'!G211</f>
        <v>0</v>
      </c>
      <c r="G213" s="25">
        <f>'Asset Schedule'!R211</f>
        <v>0</v>
      </c>
      <c r="H213" s="25"/>
      <c r="I213" s="31"/>
      <c r="J213" s="38">
        <f t="shared" si="10"/>
        <v>0</v>
      </c>
      <c r="K213" s="38">
        <f t="shared" si="10"/>
        <v>0</v>
      </c>
      <c r="L213" s="38">
        <f t="shared" si="10"/>
        <v>0</v>
      </c>
      <c r="M213" s="38">
        <f t="shared" si="10"/>
        <v>0</v>
      </c>
      <c r="N213" s="38">
        <f t="shared" si="10"/>
        <v>0</v>
      </c>
      <c r="O213" s="38">
        <f t="shared" si="10"/>
        <v>0</v>
      </c>
      <c r="P213" s="38">
        <f t="shared" si="10"/>
        <v>0</v>
      </c>
      <c r="Q213" s="38">
        <f t="shared" si="10"/>
        <v>0</v>
      </c>
      <c r="R213" s="38">
        <f t="shared" si="10"/>
        <v>0</v>
      </c>
      <c r="S213" s="7"/>
    </row>
    <row r="214" spans="1:19" s="43" customFormat="1" ht="12" hidden="1" customHeight="1" x14ac:dyDescent="0.3">
      <c r="A214" s="7"/>
      <c r="B214" s="20"/>
      <c r="C214" s="31" t="str">
        <f>'Asset Schedule'!C212</f>
        <v>[Spare]</v>
      </c>
      <c r="D214" s="31"/>
      <c r="E214" s="39">
        <f>'Asset Schedule'!F212</f>
        <v>0</v>
      </c>
      <c r="F214" s="39">
        <f>'Asset Schedule'!G212</f>
        <v>0</v>
      </c>
      <c r="G214" s="25">
        <f>'Asset Schedule'!R212</f>
        <v>0</v>
      </c>
      <c r="H214" s="25"/>
      <c r="I214" s="31"/>
      <c r="J214" s="38">
        <f t="shared" si="10"/>
        <v>0</v>
      </c>
      <c r="K214" s="38">
        <f t="shared" si="10"/>
        <v>0</v>
      </c>
      <c r="L214" s="38">
        <f t="shared" si="10"/>
        <v>0</v>
      </c>
      <c r="M214" s="38">
        <f t="shared" si="10"/>
        <v>0</v>
      </c>
      <c r="N214" s="38">
        <f t="shared" si="10"/>
        <v>0</v>
      </c>
      <c r="O214" s="38">
        <f t="shared" si="10"/>
        <v>0</v>
      </c>
      <c r="P214" s="38">
        <f t="shared" si="10"/>
        <v>0</v>
      </c>
      <c r="Q214" s="38">
        <f t="shared" si="10"/>
        <v>0</v>
      </c>
      <c r="R214" s="38">
        <f t="shared" si="10"/>
        <v>0</v>
      </c>
      <c r="S214" s="7"/>
    </row>
    <row r="215" spans="1:19" s="43" customFormat="1" ht="12" hidden="1" customHeight="1" x14ac:dyDescent="0.3">
      <c r="A215" s="7"/>
      <c r="B215" s="20"/>
      <c r="C215" s="31" t="str">
        <f>'Asset Schedule'!C213</f>
        <v>[Spare]</v>
      </c>
      <c r="D215" s="31"/>
      <c r="E215" s="39">
        <f>'Asset Schedule'!F213</f>
        <v>0</v>
      </c>
      <c r="F215" s="39">
        <f>'Asset Schedule'!G213</f>
        <v>0</v>
      </c>
      <c r="G215" s="25">
        <f>'Asset Schedule'!R213</f>
        <v>0</v>
      </c>
      <c r="H215" s="25"/>
      <c r="I215" s="31"/>
      <c r="J215" s="38">
        <f t="shared" si="10"/>
        <v>0</v>
      </c>
      <c r="K215" s="38">
        <f t="shared" si="10"/>
        <v>0</v>
      </c>
      <c r="L215" s="38">
        <f t="shared" si="10"/>
        <v>0</v>
      </c>
      <c r="M215" s="38">
        <f t="shared" si="10"/>
        <v>0</v>
      </c>
      <c r="N215" s="38">
        <f t="shared" si="10"/>
        <v>0</v>
      </c>
      <c r="O215" s="38">
        <f t="shared" si="10"/>
        <v>0</v>
      </c>
      <c r="P215" s="38">
        <f t="shared" si="10"/>
        <v>0</v>
      </c>
      <c r="Q215" s="38">
        <f t="shared" si="10"/>
        <v>0</v>
      </c>
      <c r="R215" s="38">
        <f t="shared" si="10"/>
        <v>0</v>
      </c>
      <c r="S215" s="7"/>
    </row>
    <row r="216" spans="1:19" s="43" customFormat="1" ht="12" hidden="1" customHeight="1" x14ac:dyDescent="0.3">
      <c r="A216" s="7"/>
      <c r="B216" s="20"/>
      <c r="C216" s="31" t="str">
        <f>'Asset Schedule'!C214</f>
        <v>[Spare]</v>
      </c>
      <c r="D216" s="31"/>
      <c r="E216" s="39">
        <f>'Asset Schedule'!F214</f>
        <v>0</v>
      </c>
      <c r="F216" s="39">
        <f>'Asset Schedule'!G214</f>
        <v>0</v>
      </c>
      <c r="G216" s="25">
        <f>'Asset Schedule'!R214</f>
        <v>0</v>
      </c>
      <c r="H216" s="25"/>
      <c r="I216" s="31"/>
      <c r="J216" s="38">
        <f t="shared" si="10"/>
        <v>0</v>
      </c>
      <c r="K216" s="38">
        <f t="shared" si="10"/>
        <v>0</v>
      </c>
      <c r="L216" s="38">
        <f t="shared" si="10"/>
        <v>0</v>
      </c>
      <c r="M216" s="38">
        <f t="shared" si="10"/>
        <v>0</v>
      </c>
      <c r="N216" s="38">
        <f t="shared" si="10"/>
        <v>0</v>
      </c>
      <c r="O216" s="38">
        <f t="shared" si="10"/>
        <v>0</v>
      </c>
      <c r="P216" s="38">
        <f t="shared" si="10"/>
        <v>0</v>
      </c>
      <c r="Q216" s="38">
        <f t="shared" si="10"/>
        <v>0</v>
      </c>
      <c r="R216" s="38">
        <f t="shared" si="10"/>
        <v>0</v>
      </c>
      <c r="S216" s="7"/>
    </row>
    <row r="217" spans="1:19" s="43" customFormat="1" ht="12" hidden="1" customHeight="1" x14ac:dyDescent="0.3">
      <c r="A217" s="7"/>
      <c r="B217" s="20"/>
      <c r="C217" s="31" t="str">
        <f>'Asset Schedule'!C215</f>
        <v>[Spare]</v>
      </c>
      <c r="D217" s="31"/>
      <c r="E217" s="39">
        <f>'Asset Schedule'!F215</f>
        <v>0</v>
      </c>
      <c r="F217" s="39">
        <f>'Asset Schedule'!G215</f>
        <v>0</v>
      </c>
      <c r="G217" s="25">
        <f>'Asset Schedule'!R215</f>
        <v>0</v>
      </c>
      <c r="H217" s="25"/>
      <c r="I217" s="31"/>
      <c r="J217" s="38">
        <f t="shared" si="10"/>
        <v>0</v>
      </c>
      <c r="K217" s="38">
        <f t="shared" si="10"/>
        <v>0</v>
      </c>
      <c r="L217" s="38">
        <f t="shared" si="10"/>
        <v>0</v>
      </c>
      <c r="M217" s="38">
        <f t="shared" si="10"/>
        <v>0</v>
      </c>
      <c r="N217" s="38">
        <f t="shared" si="10"/>
        <v>0</v>
      </c>
      <c r="O217" s="38">
        <f t="shared" si="10"/>
        <v>0</v>
      </c>
      <c r="P217" s="38">
        <f t="shared" si="10"/>
        <v>0</v>
      </c>
      <c r="Q217" s="38">
        <f t="shared" si="10"/>
        <v>0</v>
      </c>
      <c r="R217" s="38">
        <f t="shared" si="10"/>
        <v>0</v>
      </c>
      <c r="S217" s="7"/>
    </row>
    <row r="218" spans="1:19" s="43" customFormat="1" ht="12" hidden="1" customHeight="1" x14ac:dyDescent="0.3">
      <c r="A218" s="7"/>
      <c r="B218" s="20"/>
      <c r="C218" s="31" t="str">
        <f>'Asset Schedule'!C216</f>
        <v>[Spare]</v>
      </c>
      <c r="D218" s="31"/>
      <c r="E218" s="39">
        <f>'Asset Schedule'!F216</f>
        <v>0</v>
      </c>
      <c r="F218" s="39">
        <f>'Asset Schedule'!G216</f>
        <v>0</v>
      </c>
      <c r="G218" s="25">
        <f>'Asset Schedule'!R216</f>
        <v>0</v>
      </c>
      <c r="H218" s="25"/>
      <c r="I218" s="31"/>
      <c r="J218" s="38">
        <f t="shared" si="10"/>
        <v>0</v>
      </c>
      <c r="K218" s="38">
        <f t="shared" si="10"/>
        <v>0</v>
      </c>
      <c r="L218" s="38">
        <f t="shared" si="10"/>
        <v>0</v>
      </c>
      <c r="M218" s="38">
        <f t="shared" si="10"/>
        <v>0</v>
      </c>
      <c r="N218" s="38">
        <f t="shared" si="10"/>
        <v>0</v>
      </c>
      <c r="O218" s="38">
        <f t="shared" si="10"/>
        <v>0</v>
      </c>
      <c r="P218" s="38">
        <f t="shared" si="10"/>
        <v>0</v>
      </c>
      <c r="Q218" s="38">
        <f t="shared" si="10"/>
        <v>0</v>
      </c>
      <c r="R218" s="38">
        <f t="shared" si="10"/>
        <v>0</v>
      </c>
      <c r="S218" s="7"/>
    </row>
    <row r="219" spans="1:19" s="43" customFormat="1" ht="12" hidden="1" customHeight="1" x14ac:dyDescent="0.3">
      <c r="A219" s="7"/>
      <c r="B219" s="20"/>
      <c r="C219" s="31" t="str">
        <f>'Asset Schedule'!C217</f>
        <v>[Spare]</v>
      </c>
      <c r="D219" s="31"/>
      <c r="E219" s="39">
        <f>'Asset Schedule'!F217</f>
        <v>0</v>
      </c>
      <c r="F219" s="39">
        <f>'Asset Schedule'!G217</f>
        <v>0</v>
      </c>
      <c r="G219" s="25">
        <f>'Asset Schedule'!R217</f>
        <v>0</v>
      </c>
      <c r="H219" s="25"/>
      <c r="I219" s="31"/>
      <c r="J219" s="38">
        <f t="shared" si="10"/>
        <v>0</v>
      </c>
      <c r="K219" s="38">
        <f t="shared" si="10"/>
        <v>0</v>
      </c>
      <c r="L219" s="38">
        <f t="shared" si="10"/>
        <v>0</v>
      </c>
      <c r="M219" s="38">
        <f t="shared" si="10"/>
        <v>0</v>
      </c>
      <c r="N219" s="38">
        <f t="shared" si="10"/>
        <v>0</v>
      </c>
      <c r="O219" s="38">
        <f t="shared" si="10"/>
        <v>0</v>
      </c>
      <c r="P219" s="38">
        <f t="shared" si="10"/>
        <v>0</v>
      </c>
      <c r="Q219" s="38">
        <f t="shared" si="10"/>
        <v>0</v>
      </c>
      <c r="R219" s="38">
        <f t="shared" si="10"/>
        <v>0</v>
      </c>
      <c r="S219" s="7"/>
    </row>
    <row r="220" spans="1:19" s="43" customFormat="1" ht="12" hidden="1" customHeight="1" x14ac:dyDescent="0.3">
      <c r="A220" s="7"/>
      <c r="B220" s="20"/>
      <c r="C220" s="31" t="str">
        <f>'Asset Schedule'!C218</f>
        <v>[Spare]</v>
      </c>
      <c r="D220" s="31"/>
      <c r="E220" s="39">
        <f>'Asset Schedule'!F218</f>
        <v>0</v>
      </c>
      <c r="F220" s="39">
        <f>'Asset Schedule'!G218</f>
        <v>0</v>
      </c>
      <c r="G220" s="25">
        <f>'Asset Schedule'!R218</f>
        <v>0</v>
      </c>
      <c r="H220" s="25"/>
      <c r="I220" s="31"/>
      <c r="J220" s="38">
        <f t="shared" si="10"/>
        <v>0</v>
      </c>
      <c r="K220" s="38">
        <f t="shared" si="10"/>
        <v>0</v>
      </c>
      <c r="L220" s="38">
        <f t="shared" si="10"/>
        <v>0</v>
      </c>
      <c r="M220" s="38">
        <f t="shared" si="10"/>
        <v>0</v>
      </c>
      <c r="N220" s="38">
        <f t="shared" si="10"/>
        <v>0</v>
      </c>
      <c r="O220" s="38">
        <f t="shared" si="10"/>
        <v>0</v>
      </c>
      <c r="P220" s="38">
        <f t="shared" si="10"/>
        <v>0</v>
      </c>
      <c r="Q220" s="38">
        <f t="shared" si="10"/>
        <v>0</v>
      </c>
      <c r="R220" s="38">
        <f t="shared" si="10"/>
        <v>0</v>
      </c>
      <c r="S220" s="7"/>
    </row>
    <row r="221" spans="1:19" s="43" customFormat="1" ht="12" hidden="1" customHeight="1" x14ac:dyDescent="0.3">
      <c r="A221" s="7"/>
      <c r="B221" s="20"/>
      <c r="C221" s="31" t="str">
        <f>'Asset Schedule'!C219</f>
        <v>[Spare]</v>
      </c>
      <c r="D221" s="31"/>
      <c r="E221" s="39">
        <f>'Asset Schedule'!F219</f>
        <v>0</v>
      </c>
      <c r="F221" s="39">
        <f>'Asset Schedule'!G219</f>
        <v>0</v>
      </c>
      <c r="G221" s="25">
        <f>'Asset Schedule'!R219</f>
        <v>0</v>
      </c>
      <c r="H221" s="25"/>
      <c r="I221" s="31"/>
      <c r="J221" s="38">
        <f t="shared" si="10"/>
        <v>0</v>
      </c>
      <c r="K221" s="38">
        <f t="shared" si="10"/>
        <v>0</v>
      </c>
      <c r="L221" s="38">
        <f t="shared" si="10"/>
        <v>0</v>
      </c>
      <c r="M221" s="38">
        <f t="shared" si="10"/>
        <v>0</v>
      </c>
      <c r="N221" s="38">
        <f t="shared" si="10"/>
        <v>0</v>
      </c>
      <c r="O221" s="38">
        <f t="shared" si="10"/>
        <v>0</v>
      </c>
      <c r="P221" s="38">
        <f t="shared" si="10"/>
        <v>0</v>
      </c>
      <c r="Q221" s="38">
        <f t="shared" si="10"/>
        <v>0</v>
      </c>
      <c r="R221" s="38">
        <f t="shared" si="10"/>
        <v>0</v>
      </c>
      <c r="S221" s="7"/>
    </row>
    <row r="222" spans="1:19" s="43" customFormat="1" ht="12" hidden="1" customHeight="1" x14ac:dyDescent="0.3">
      <c r="A222" s="7"/>
      <c r="B222" s="20"/>
      <c r="C222" s="31" t="str">
        <f>'Asset Schedule'!C220</f>
        <v>[Spare]</v>
      </c>
      <c r="D222" s="31"/>
      <c r="E222" s="39">
        <f>'Asset Schedule'!F220</f>
        <v>0</v>
      </c>
      <c r="F222" s="39">
        <f>'Asset Schedule'!G220</f>
        <v>0</v>
      </c>
      <c r="G222" s="25">
        <f>'Asset Schedule'!R220</f>
        <v>0</v>
      </c>
      <c r="H222" s="25"/>
      <c r="I222" s="31"/>
      <c r="J222" s="38">
        <f t="shared" si="10"/>
        <v>0</v>
      </c>
      <c r="K222" s="38">
        <f t="shared" si="10"/>
        <v>0</v>
      </c>
      <c r="L222" s="38">
        <f t="shared" si="10"/>
        <v>0</v>
      </c>
      <c r="M222" s="38">
        <f t="shared" si="10"/>
        <v>0</v>
      </c>
      <c r="N222" s="38">
        <f t="shared" si="10"/>
        <v>0</v>
      </c>
      <c r="O222" s="38">
        <f t="shared" si="10"/>
        <v>0</v>
      </c>
      <c r="P222" s="38">
        <f t="shared" si="10"/>
        <v>0</v>
      </c>
      <c r="Q222" s="38">
        <f t="shared" si="10"/>
        <v>0</v>
      </c>
      <c r="R222" s="38">
        <f t="shared" si="10"/>
        <v>0</v>
      </c>
      <c r="S222" s="7"/>
    </row>
    <row r="223" spans="1:19" s="43" customFormat="1" ht="12" hidden="1" customHeight="1" x14ac:dyDescent="0.3">
      <c r="A223" s="7"/>
      <c r="B223" s="20"/>
      <c r="C223" s="31" t="str">
        <f>'Asset Schedule'!C221</f>
        <v>[Spare]</v>
      </c>
      <c r="D223" s="31"/>
      <c r="E223" s="39">
        <f>'Asset Schedule'!F221</f>
        <v>0</v>
      </c>
      <c r="F223" s="39">
        <f>'Asset Schedule'!G221</f>
        <v>0</v>
      </c>
      <c r="G223" s="25">
        <f>'Asset Schedule'!R221</f>
        <v>0</v>
      </c>
      <c r="H223" s="25"/>
      <c r="I223" s="31"/>
      <c r="J223" s="38">
        <f t="shared" si="10"/>
        <v>0</v>
      </c>
      <c r="K223" s="38">
        <f t="shared" si="10"/>
        <v>0</v>
      </c>
      <c r="L223" s="38">
        <f t="shared" si="10"/>
        <v>0</v>
      </c>
      <c r="M223" s="38">
        <f t="shared" si="10"/>
        <v>0</v>
      </c>
      <c r="N223" s="38">
        <f t="shared" si="10"/>
        <v>0</v>
      </c>
      <c r="O223" s="38">
        <f t="shared" si="10"/>
        <v>0</v>
      </c>
      <c r="P223" s="38">
        <f t="shared" si="10"/>
        <v>0</v>
      </c>
      <c r="Q223" s="38">
        <f t="shared" si="10"/>
        <v>0</v>
      </c>
      <c r="R223" s="38">
        <f t="shared" si="10"/>
        <v>0</v>
      </c>
      <c r="S223" s="7"/>
    </row>
    <row r="224" spans="1:19" s="43" customFormat="1" ht="12" hidden="1" customHeight="1" x14ac:dyDescent="0.3">
      <c r="A224" s="7"/>
      <c r="B224" s="20"/>
      <c r="C224" s="31" t="str">
        <f>'Asset Schedule'!C222</f>
        <v>[Spare]</v>
      </c>
      <c r="D224" s="31"/>
      <c r="E224" s="39">
        <f>'Asset Schedule'!F222</f>
        <v>0</v>
      </c>
      <c r="F224" s="39">
        <f>'Asset Schedule'!G222</f>
        <v>0</v>
      </c>
      <c r="G224" s="25">
        <f>'Asset Schedule'!R222</f>
        <v>0</v>
      </c>
      <c r="H224" s="25"/>
      <c r="I224" s="31"/>
      <c r="J224" s="38">
        <f t="shared" si="10"/>
        <v>0</v>
      </c>
      <c r="K224" s="38">
        <f t="shared" si="10"/>
        <v>0</v>
      </c>
      <c r="L224" s="38">
        <f t="shared" si="10"/>
        <v>0</v>
      </c>
      <c r="M224" s="38">
        <f t="shared" si="10"/>
        <v>0</v>
      </c>
      <c r="N224" s="38">
        <f t="shared" si="10"/>
        <v>0</v>
      </c>
      <c r="O224" s="38">
        <f t="shared" si="10"/>
        <v>0</v>
      </c>
      <c r="P224" s="38">
        <f t="shared" si="10"/>
        <v>0</v>
      </c>
      <c r="Q224" s="38">
        <f t="shared" si="10"/>
        <v>0</v>
      </c>
      <c r="R224" s="38">
        <f t="shared" si="10"/>
        <v>0</v>
      </c>
      <c r="S224" s="7"/>
    </row>
    <row r="225" spans="1:19" s="43" customFormat="1" ht="12" hidden="1" customHeight="1" x14ac:dyDescent="0.3">
      <c r="A225" s="7"/>
      <c r="B225" s="20"/>
      <c r="C225" s="31" t="str">
        <f>'Asset Schedule'!C223</f>
        <v>[Spare]</v>
      </c>
      <c r="D225" s="31"/>
      <c r="E225" s="39">
        <f>'Asset Schedule'!F223</f>
        <v>0</v>
      </c>
      <c r="F225" s="39">
        <f>'Asset Schedule'!G223</f>
        <v>0</v>
      </c>
      <c r="G225" s="25">
        <f>'Asset Schedule'!R223</f>
        <v>0</v>
      </c>
      <c r="H225" s="25"/>
      <c r="I225" s="31"/>
      <c r="J225" s="38">
        <f t="shared" si="10"/>
        <v>0</v>
      </c>
      <c r="K225" s="38">
        <f t="shared" si="10"/>
        <v>0</v>
      </c>
      <c r="L225" s="38">
        <f t="shared" si="10"/>
        <v>0</v>
      </c>
      <c r="M225" s="38">
        <f t="shared" si="10"/>
        <v>0</v>
      </c>
      <c r="N225" s="38">
        <f t="shared" si="10"/>
        <v>0</v>
      </c>
      <c r="O225" s="38">
        <f t="shared" si="10"/>
        <v>0</v>
      </c>
      <c r="P225" s="38">
        <f t="shared" si="10"/>
        <v>0</v>
      </c>
      <c r="Q225" s="38">
        <f t="shared" si="10"/>
        <v>0</v>
      </c>
      <c r="R225" s="38">
        <f t="shared" si="10"/>
        <v>0</v>
      </c>
      <c r="S225" s="7"/>
    </row>
    <row r="226" spans="1:19" s="43" customFormat="1" ht="12" hidden="1" customHeight="1" x14ac:dyDescent="0.3">
      <c r="A226" s="7"/>
      <c r="B226" s="20"/>
      <c r="C226" s="31" t="str">
        <f>'Asset Schedule'!C224</f>
        <v>[Spare]</v>
      </c>
      <c r="D226" s="31"/>
      <c r="E226" s="39">
        <f>'Asset Schedule'!F224</f>
        <v>0</v>
      </c>
      <c r="F226" s="39">
        <f>'Asset Schedule'!G224</f>
        <v>0</v>
      </c>
      <c r="G226" s="25">
        <f>'Asset Schedule'!R224</f>
        <v>0</v>
      </c>
      <c r="H226" s="25"/>
      <c r="I226" s="31"/>
      <c r="J226" s="38">
        <f t="shared" si="10"/>
        <v>0</v>
      </c>
      <c r="K226" s="38">
        <f t="shared" si="10"/>
        <v>0</v>
      </c>
      <c r="L226" s="38">
        <f t="shared" si="10"/>
        <v>0</v>
      </c>
      <c r="M226" s="38">
        <f t="shared" si="10"/>
        <v>0</v>
      </c>
      <c r="N226" s="38">
        <f t="shared" si="10"/>
        <v>0</v>
      </c>
      <c r="O226" s="38">
        <f t="shared" si="10"/>
        <v>0</v>
      </c>
      <c r="P226" s="38">
        <f t="shared" si="10"/>
        <v>0</v>
      </c>
      <c r="Q226" s="38">
        <f t="shared" si="10"/>
        <v>0</v>
      </c>
      <c r="R226" s="38">
        <f t="shared" si="10"/>
        <v>0</v>
      </c>
      <c r="S226" s="7"/>
    </row>
    <row r="227" spans="1:19" s="43" customFormat="1" ht="12" hidden="1" customHeight="1" x14ac:dyDescent="0.3">
      <c r="A227" s="7"/>
      <c r="B227" s="20"/>
      <c r="C227" s="31" t="str">
        <f>'Asset Schedule'!C225</f>
        <v>[Spare]</v>
      </c>
      <c r="D227" s="31"/>
      <c r="E227" s="39">
        <f>'Asset Schedule'!F225</f>
        <v>0</v>
      </c>
      <c r="F227" s="39">
        <f>'Asset Schedule'!G225</f>
        <v>0</v>
      </c>
      <c r="G227" s="25">
        <f>'Asset Schedule'!R225</f>
        <v>0</v>
      </c>
      <c r="H227" s="25"/>
      <c r="I227" s="31"/>
      <c r="J227" s="38">
        <f t="shared" si="10"/>
        <v>0</v>
      </c>
      <c r="K227" s="38">
        <f t="shared" si="10"/>
        <v>0</v>
      </c>
      <c r="L227" s="38">
        <f t="shared" si="10"/>
        <v>0</v>
      </c>
      <c r="M227" s="38">
        <f t="shared" si="10"/>
        <v>0</v>
      </c>
      <c r="N227" s="38">
        <f t="shared" si="10"/>
        <v>0</v>
      </c>
      <c r="O227" s="38">
        <f t="shared" si="10"/>
        <v>0</v>
      </c>
      <c r="P227" s="38">
        <f t="shared" si="10"/>
        <v>0</v>
      </c>
      <c r="Q227" s="38">
        <f t="shared" si="10"/>
        <v>0</v>
      </c>
      <c r="R227" s="38">
        <f t="shared" si="10"/>
        <v>0</v>
      </c>
      <c r="S227" s="7"/>
    </row>
    <row r="228" spans="1:19" s="43" customFormat="1" ht="12" hidden="1" customHeight="1" x14ac:dyDescent="0.3">
      <c r="A228" s="7"/>
      <c r="B228" s="20"/>
      <c r="C228" s="31" t="str">
        <f>'Asset Schedule'!C226</f>
        <v>[Spare]</v>
      </c>
      <c r="D228" s="31"/>
      <c r="E228" s="39">
        <f>'Asset Schedule'!F226</f>
        <v>0</v>
      </c>
      <c r="F228" s="39">
        <f>'Asset Schedule'!G226</f>
        <v>0</v>
      </c>
      <c r="G228" s="25">
        <f>'Asset Schedule'!R226</f>
        <v>0</v>
      </c>
      <c r="H228" s="25"/>
      <c r="I228" s="31"/>
      <c r="J228" s="38">
        <f t="shared" si="10"/>
        <v>0</v>
      </c>
      <c r="K228" s="38">
        <f t="shared" si="10"/>
        <v>0</v>
      </c>
      <c r="L228" s="38">
        <f t="shared" si="10"/>
        <v>0</v>
      </c>
      <c r="M228" s="38">
        <f t="shared" si="10"/>
        <v>0</v>
      </c>
      <c r="N228" s="38">
        <f t="shared" si="10"/>
        <v>0</v>
      </c>
      <c r="O228" s="38">
        <f t="shared" si="10"/>
        <v>0</v>
      </c>
      <c r="P228" s="38">
        <f t="shared" si="10"/>
        <v>0</v>
      </c>
      <c r="Q228" s="38">
        <f t="shared" si="10"/>
        <v>0</v>
      </c>
      <c r="R228" s="38">
        <f t="shared" si="10"/>
        <v>0</v>
      </c>
      <c r="S228" s="7"/>
    </row>
    <row r="229" spans="1:19" s="43" customFormat="1" ht="12" hidden="1" customHeight="1" x14ac:dyDescent="0.3">
      <c r="A229" s="7"/>
      <c r="B229" s="20"/>
      <c r="C229" s="31" t="str">
        <f>'Asset Schedule'!C227</f>
        <v>[Spare]</v>
      </c>
      <c r="D229" s="31"/>
      <c r="E229" s="39">
        <f>'Asset Schedule'!F227</f>
        <v>0</v>
      </c>
      <c r="F229" s="39">
        <f>'Asset Schedule'!G227</f>
        <v>0</v>
      </c>
      <c r="G229" s="25">
        <f>'Asset Schedule'!R227</f>
        <v>0</v>
      </c>
      <c r="H229" s="25"/>
      <c r="I229" s="31"/>
      <c r="J229" s="38">
        <f t="shared" si="10"/>
        <v>0</v>
      </c>
      <c r="K229" s="38">
        <f t="shared" si="10"/>
        <v>0</v>
      </c>
      <c r="L229" s="38">
        <f t="shared" si="10"/>
        <v>0</v>
      </c>
      <c r="M229" s="38">
        <f t="shared" si="10"/>
        <v>0</v>
      </c>
      <c r="N229" s="38">
        <f t="shared" si="10"/>
        <v>0</v>
      </c>
      <c r="O229" s="38">
        <f t="shared" si="10"/>
        <v>0</v>
      </c>
      <c r="P229" s="38">
        <f t="shared" si="10"/>
        <v>0</v>
      </c>
      <c r="Q229" s="38">
        <f t="shared" si="10"/>
        <v>0</v>
      </c>
      <c r="R229" s="38">
        <f t="shared" si="10"/>
        <v>0</v>
      </c>
      <c r="S229" s="7"/>
    </row>
    <row r="230" spans="1:19" s="43" customFormat="1" ht="12" customHeight="1" x14ac:dyDescent="0.3">
      <c r="A230" s="7"/>
      <c r="B230" s="20"/>
      <c r="C230" s="31" t="str">
        <f>'Asset Schedule'!C228</f>
        <v>[Spare]</v>
      </c>
      <c r="D230" s="31"/>
      <c r="E230" s="39">
        <f>'Asset Schedule'!F228</f>
        <v>0</v>
      </c>
      <c r="F230" s="39">
        <f>'Asset Schedule'!G228</f>
        <v>0</v>
      </c>
      <c r="G230" s="25">
        <f>'Asset Schedule'!R228</f>
        <v>0</v>
      </c>
      <c r="H230" s="25"/>
      <c r="I230" s="31"/>
      <c r="J230" s="38">
        <f t="shared" si="10"/>
        <v>0</v>
      </c>
      <c r="K230" s="38">
        <f t="shared" si="10"/>
        <v>0</v>
      </c>
      <c r="L230" s="38">
        <f t="shared" si="10"/>
        <v>0</v>
      </c>
      <c r="M230" s="38">
        <f t="shared" si="10"/>
        <v>0</v>
      </c>
      <c r="N230" s="38">
        <f t="shared" si="10"/>
        <v>0</v>
      </c>
      <c r="O230" s="38">
        <f t="shared" si="10"/>
        <v>0</v>
      </c>
      <c r="P230" s="38">
        <f t="shared" si="10"/>
        <v>0</v>
      </c>
      <c r="Q230" s="38">
        <f t="shared" si="10"/>
        <v>0</v>
      </c>
      <c r="R230" s="38">
        <f t="shared" si="10"/>
        <v>0</v>
      </c>
      <c r="S230" s="7"/>
    </row>
    <row r="231" spans="1:19" s="43" customFormat="1" ht="12" customHeight="1" x14ac:dyDescent="0.3">
      <c r="A231" s="7"/>
      <c r="B231" s="20"/>
      <c r="C231" s="31"/>
      <c r="D231" s="31"/>
      <c r="E231" s="39"/>
      <c r="F231" s="39"/>
      <c r="G231" s="25"/>
      <c r="H231" s="25"/>
      <c r="I231" s="31"/>
      <c r="J231" s="38"/>
      <c r="K231" s="38"/>
      <c r="L231" s="38"/>
      <c r="M231" s="38"/>
      <c r="N231" s="38"/>
      <c r="O231" s="38"/>
      <c r="P231" s="38"/>
      <c r="Q231" s="38"/>
      <c r="R231" s="38"/>
      <c r="S231" s="7"/>
    </row>
    <row r="232" spans="1:19" s="43" customFormat="1" ht="12" customHeight="1" x14ac:dyDescent="0.3">
      <c r="A232" s="7"/>
      <c r="B232" s="20"/>
      <c r="C232" s="31"/>
      <c r="D232" s="31"/>
      <c r="E232" s="31"/>
      <c r="F232" s="31"/>
      <c r="G232" s="31"/>
      <c r="H232" s="31"/>
      <c r="I232" s="31"/>
      <c r="J232" s="38"/>
      <c r="K232" s="38"/>
      <c r="L232" s="38"/>
      <c r="M232" s="38"/>
      <c r="N232" s="38"/>
      <c r="O232" s="38"/>
      <c r="P232" s="38"/>
      <c r="Q232" s="38"/>
      <c r="R232" s="38"/>
      <c r="S232" s="7"/>
    </row>
    <row r="233" spans="1:19" s="43" customFormat="1" ht="12" customHeight="1" x14ac:dyDescent="0.3">
      <c r="A233" s="7"/>
      <c r="B233" s="20"/>
      <c r="C233" s="30" t="s">
        <v>227</v>
      </c>
      <c r="D233" s="30"/>
      <c r="E233" s="31"/>
      <c r="F233" s="31"/>
      <c r="G233" s="31"/>
      <c r="H233" s="31"/>
      <c r="I233" s="31"/>
      <c r="J233" s="42">
        <f t="shared" ref="J233:R233" si="11">SUMIF($G$11:$G$230,"PVR",J11:J230)</f>
        <v>0</v>
      </c>
      <c r="K233" s="42">
        <f t="shared" si="11"/>
        <v>0</v>
      </c>
      <c r="L233" s="42">
        <f t="shared" si="11"/>
        <v>0</v>
      </c>
      <c r="M233" s="42">
        <f t="shared" si="11"/>
        <v>0</v>
      </c>
      <c r="N233" s="42">
        <f t="shared" si="11"/>
        <v>0</v>
      </c>
      <c r="O233" s="42">
        <f t="shared" si="11"/>
        <v>0</v>
      </c>
      <c r="P233" s="42">
        <f t="shared" si="11"/>
        <v>0</v>
      </c>
      <c r="Q233" s="42">
        <f t="shared" si="11"/>
        <v>0</v>
      </c>
      <c r="R233" s="42">
        <f t="shared" si="11"/>
        <v>0</v>
      </c>
      <c r="S233" s="7"/>
    </row>
    <row r="234" spans="1:19" s="43" customFormat="1" ht="12" customHeight="1" x14ac:dyDescent="0.3">
      <c r="A234" s="7"/>
      <c r="B234" s="20"/>
      <c r="C234" s="31"/>
      <c r="D234" s="31"/>
      <c r="E234" s="31"/>
      <c r="F234" s="31"/>
      <c r="G234" s="31"/>
      <c r="H234" s="31"/>
      <c r="I234" s="31"/>
      <c r="J234" s="38"/>
      <c r="K234" s="38"/>
      <c r="L234" s="38"/>
      <c r="M234" s="38"/>
      <c r="N234" s="38"/>
      <c r="O234" s="38"/>
      <c r="P234" s="38"/>
      <c r="Q234" s="38"/>
      <c r="R234" s="38"/>
      <c r="S234" s="7"/>
    </row>
    <row r="235" spans="1:19" s="33" customFormat="1" ht="12" customHeight="1" x14ac:dyDescent="0.3">
      <c r="A235" s="3"/>
      <c r="B235" s="22" t="s">
        <v>365</v>
      </c>
      <c r="C235" s="22"/>
      <c r="D235" s="22"/>
      <c r="E235" s="24"/>
      <c r="F235" s="24"/>
      <c r="G235" s="23"/>
      <c r="H235" s="23"/>
      <c r="I235" s="23"/>
      <c r="J235" s="23"/>
      <c r="K235" s="23"/>
      <c r="L235" s="23"/>
      <c r="M235" s="23"/>
      <c r="N235" s="23"/>
      <c r="O235" s="23"/>
      <c r="P235" s="23"/>
      <c r="Q235" s="23"/>
      <c r="R235" s="23"/>
      <c r="S235" s="7"/>
    </row>
    <row r="236" spans="1:19" s="43" customFormat="1" ht="12" customHeight="1" x14ac:dyDescent="0.3">
      <c r="A236" s="3"/>
      <c r="B236" s="6"/>
      <c r="C236" s="3"/>
      <c r="D236" s="3"/>
      <c r="E236" s="6"/>
      <c r="F236" s="6"/>
      <c r="G236" s="6"/>
      <c r="H236" s="6"/>
      <c r="I236" s="6"/>
      <c r="J236" s="6"/>
      <c r="K236" s="6"/>
      <c r="L236" s="6"/>
      <c r="M236" s="6"/>
      <c r="N236" s="6"/>
      <c r="O236" s="6"/>
      <c r="P236" s="6"/>
      <c r="Q236" s="6"/>
      <c r="R236" s="6"/>
      <c r="S236" s="7"/>
    </row>
    <row r="237" spans="1:19" s="43" customFormat="1" ht="14.25" customHeight="1" x14ac:dyDescent="0.3">
      <c r="A237" s="3"/>
      <c r="B237" s="6"/>
      <c r="C237" s="161" t="s">
        <v>23</v>
      </c>
      <c r="D237" s="31"/>
      <c r="E237" s="161" t="s">
        <v>225</v>
      </c>
      <c r="F237" s="161" t="s">
        <v>1</v>
      </c>
      <c r="G237" s="161" t="s">
        <v>226</v>
      </c>
      <c r="H237" s="25"/>
      <c r="I237" s="27"/>
      <c r="J237" s="38"/>
      <c r="K237" s="38"/>
      <c r="L237" s="38"/>
      <c r="M237" s="38"/>
      <c r="N237" s="38"/>
      <c r="O237" s="38"/>
      <c r="P237" s="38"/>
      <c r="Q237" s="38"/>
      <c r="R237" s="38"/>
      <c r="S237" s="7"/>
    </row>
    <row r="238" spans="1:19" s="43" customFormat="1" ht="12" customHeight="1" x14ac:dyDescent="0.3">
      <c r="A238" s="7"/>
      <c r="B238" s="20"/>
      <c r="C238" s="31" t="str">
        <f>'Asset Schedule'!C233</f>
        <v>Bus 1</v>
      </c>
      <c r="D238" s="31"/>
      <c r="E238" s="39">
        <f>'Asset Schedule'!F233</f>
        <v>0</v>
      </c>
      <c r="F238" s="39">
        <f>'Asset Schedule'!G233</f>
        <v>0</v>
      </c>
      <c r="G238" s="25">
        <f>'Asset Schedule'!R233</f>
        <v>0</v>
      </c>
      <c r="H238" s="25"/>
      <c r="I238" s="31"/>
      <c r="J238" s="38">
        <f>IF(AND($E238&lt;=J$3,$F238&gt;=J$3),1,0)</f>
        <v>0</v>
      </c>
      <c r="K238" s="38">
        <f t="shared" ref="K238:R253" si="12">IF(AND($E238&lt;=K$3,$F238&gt;=K$3),1,0)</f>
        <v>0</v>
      </c>
      <c r="L238" s="38">
        <f t="shared" si="12"/>
        <v>0</v>
      </c>
      <c r="M238" s="38">
        <f t="shared" si="12"/>
        <v>0</v>
      </c>
      <c r="N238" s="38">
        <f t="shared" si="12"/>
        <v>0</v>
      </c>
      <c r="O238" s="38">
        <f t="shared" si="12"/>
        <v>0</v>
      </c>
      <c r="P238" s="38">
        <f t="shared" si="12"/>
        <v>0</v>
      </c>
      <c r="Q238" s="38">
        <f t="shared" si="12"/>
        <v>0</v>
      </c>
      <c r="R238" s="38">
        <f t="shared" si="12"/>
        <v>0</v>
      </c>
      <c r="S238" s="7"/>
    </row>
    <row r="239" spans="1:19" s="43" customFormat="1" ht="12" customHeight="1" x14ac:dyDescent="0.3">
      <c r="A239" s="7"/>
      <c r="B239" s="20"/>
      <c r="C239" s="31" t="str">
        <f>'Asset Schedule'!C234</f>
        <v>Bus 2</v>
      </c>
      <c r="D239" s="31"/>
      <c r="E239" s="39">
        <f>'Asset Schedule'!F234</f>
        <v>0</v>
      </c>
      <c r="F239" s="39">
        <f>'Asset Schedule'!G234</f>
        <v>0</v>
      </c>
      <c r="G239" s="25">
        <f>'Asset Schedule'!R234</f>
        <v>0</v>
      </c>
      <c r="H239" s="25"/>
      <c r="I239" s="31"/>
      <c r="J239" s="38">
        <f t="shared" ref="J239:R254" si="13">IF(AND($E239&lt;=J$3,$F239&gt;=J$3),1,0)</f>
        <v>0</v>
      </c>
      <c r="K239" s="38">
        <f t="shared" si="12"/>
        <v>0</v>
      </c>
      <c r="L239" s="38">
        <f t="shared" si="12"/>
        <v>0</v>
      </c>
      <c r="M239" s="38">
        <f t="shared" si="12"/>
        <v>0</v>
      </c>
      <c r="N239" s="38">
        <f t="shared" si="12"/>
        <v>0</v>
      </c>
      <c r="O239" s="38">
        <f t="shared" si="12"/>
        <v>0</v>
      </c>
      <c r="P239" s="38">
        <f t="shared" si="12"/>
        <v>0</v>
      </c>
      <c r="Q239" s="38">
        <f t="shared" si="12"/>
        <v>0</v>
      </c>
      <c r="R239" s="38">
        <f t="shared" si="12"/>
        <v>0</v>
      </c>
      <c r="S239" s="7"/>
    </row>
    <row r="240" spans="1:19" s="43" customFormat="1" ht="12" customHeight="1" x14ac:dyDescent="0.3">
      <c r="A240" s="7"/>
      <c r="B240" s="20"/>
      <c r="C240" s="31" t="str">
        <f>'Asset Schedule'!C235</f>
        <v>Bus 3</v>
      </c>
      <c r="D240" s="31"/>
      <c r="E240" s="39">
        <f>'Asset Schedule'!F235</f>
        <v>0</v>
      </c>
      <c r="F240" s="39">
        <f>'Asset Schedule'!G235</f>
        <v>0</v>
      </c>
      <c r="G240" s="25">
        <f>'Asset Schedule'!R235</f>
        <v>0</v>
      </c>
      <c r="H240" s="25"/>
      <c r="I240" s="31"/>
      <c r="J240" s="38">
        <f t="shared" si="13"/>
        <v>0</v>
      </c>
      <c r="K240" s="38">
        <f t="shared" si="12"/>
        <v>0</v>
      </c>
      <c r="L240" s="38">
        <f t="shared" si="12"/>
        <v>0</v>
      </c>
      <c r="M240" s="38">
        <f t="shared" si="12"/>
        <v>0</v>
      </c>
      <c r="N240" s="38">
        <f t="shared" si="12"/>
        <v>0</v>
      </c>
      <c r="O240" s="38">
        <f t="shared" si="12"/>
        <v>0</v>
      </c>
      <c r="P240" s="38">
        <f t="shared" si="12"/>
        <v>0</v>
      </c>
      <c r="Q240" s="38">
        <f t="shared" si="12"/>
        <v>0</v>
      </c>
      <c r="R240" s="38">
        <f t="shared" si="12"/>
        <v>0</v>
      </c>
      <c r="S240" s="7"/>
    </row>
    <row r="241" spans="1:19" s="43" customFormat="1" ht="12" customHeight="1" x14ac:dyDescent="0.3">
      <c r="A241" s="7"/>
      <c r="B241" s="20"/>
      <c r="C241" s="31" t="str">
        <f>'Asset Schedule'!C236</f>
        <v>Bus 4</v>
      </c>
      <c r="D241" s="31"/>
      <c r="E241" s="39">
        <f>'Asset Schedule'!F236</f>
        <v>0</v>
      </c>
      <c r="F241" s="39">
        <f>'Asset Schedule'!G236</f>
        <v>0</v>
      </c>
      <c r="G241" s="25">
        <f>'Asset Schedule'!R236</f>
        <v>0</v>
      </c>
      <c r="H241" s="25"/>
      <c r="I241" s="31"/>
      <c r="J241" s="38">
        <f t="shared" si="13"/>
        <v>0</v>
      </c>
      <c r="K241" s="38">
        <f t="shared" si="12"/>
        <v>0</v>
      </c>
      <c r="L241" s="38">
        <f t="shared" si="12"/>
        <v>0</v>
      </c>
      <c r="M241" s="38">
        <f t="shared" si="12"/>
        <v>0</v>
      </c>
      <c r="N241" s="38">
        <f t="shared" si="12"/>
        <v>0</v>
      </c>
      <c r="O241" s="38">
        <f t="shared" si="12"/>
        <v>0</v>
      </c>
      <c r="P241" s="38">
        <f t="shared" si="12"/>
        <v>0</v>
      </c>
      <c r="Q241" s="38">
        <f t="shared" si="12"/>
        <v>0</v>
      </c>
      <c r="R241" s="38">
        <f t="shared" si="12"/>
        <v>0</v>
      </c>
      <c r="S241" s="7"/>
    </row>
    <row r="242" spans="1:19" s="43" customFormat="1" ht="12" customHeight="1" x14ac:dyDescent="0.3">
      <c r="A242" s="7"/>
      <c r="B242" s="20"/>
      <c r="C242" s="31" t="str">
        <f>'Asset Schedule'!C237</f>
        <v>Bus 5</v>
      </c>
      <c r="D242" s="31"/>
      <c r="E242" s="39">
        <f>'Asset Schedule'!F237</f>
        <v>0</v>
      </c>
      <c r="F242" s="39">
        <f>'Asset Schedule'!G237</f>
        <v>0</v>
      </c>
      <c r="G242" s="25">
        <f>'Asset Schedule'!R237</f>
        <v>0</v>
      </c>
      <c r="H242" s="25"/>
      <c r="I242" s="31"/>
      <c r="J242" s="38">
        <f t="shared" si="13"/>
        <v>0</v>
      </c>
      <c r="K242" s="38">
        <f t="shared" si="12"/>
        <v>0</v>
      </c>
      <c r="L242" s="38">
        <f t="shared" si="12"/>
        <v>0</v>
      </c>
      <c r="M242" s="38">
        <f t="shared" si="12"/>
        <v>0</v>
      </c>
      <c r="N242" s="38">
        <f t="shared" si="12"/>
        <v>0</v>
      </c>
      <c r="O242" s="38">
        <f t="shared" si="12"/>
        <v>0</v>
      </c>
      <c r="P242" s="38">
        <f t="shared" si="12"/>
        <v>0</v>
      </c>
      <c r="Q242" s="38">
        <f t="shared" si="12"/>
        <v>0</v>
      </c>
      <c r="R242" s="38">
        <f t="shared" si="12"/>
        <v>0</v>
      </c>
      <c r="S242" s="7"/>
    </row>
    <row r="243" spans="1:19" s="43" customFormat="1" ht="12" customHeight="1" x14ac:dyDescent="0.3">
      <c r="A243" s="7"/>
      <c r="B243" s="20"/>
      <c r="C243" s="31" t="str">
        <f>'Asset Schedule'!C238</f>
        <v>Bus 6</v>
      </c>
      <c r="D243" s="31"/>
      <c r="E243" s="39">
        <f>'Asset Schedule'!F238</f>
        <v>0</v>
      </c>
      <c r="F243" s="39">
        <f>'Asset Schedule'!G238</f>
        <v>0</v>
      </c>
      <c r="G243" s="25">
        <f>'Asset Schedule'!R238</f>
        <v>0</v>
      </c>
      <c r="H243" s="25"/>
      <c r="I243" s="31"/>
      <c r="J243" s="38">
        <f t="shared" si="13"/>
        <v>0</v>
      </c>
      <c r="K243" s="38">
        <f t="shared" si="12"/>
        <v>0</v>
      </c>
      <c r="L243" s="38">
        <f t="shared" si="12"/>
        <v>0</v>
      </c>
      <c r="M243" s="38">
        <f t="shared" si="12"/>
        <v>0</v>
      </c>
      <c r="N243" s="38">
        <f t="shared" si="12"/>
        <v>0</v>
      </c>
      <c r="O243" s="38">
        <f t="shared" si="12"/>
        <v>0</v>
      </c>
      <c r="P243" s="38">
        <f t="shared" si="12"/>
        <v>0</v>
      </c>
      <c r="Q243" s="38">
        <f t="shared" si="12"/>
        <v>0</v>
      </c>
      <c r="R243" s="38">
        <f t="shared" si="12"/>
        <v>0</v>
      </c>
      <c r="S243" s="7"/>
    </row>
    <row r="244" spans="1:19" s="43" customFormat="1" ht="12" customHeight="1" x14ac:dyDescent="0.3">
      <c r="A244" s="7"/>
      <c r="B244" s="20"/>
      <c r="C244" s="31" t="str">
        <f>'Asset Schedule'!C239</f>
        <v>Bus 7</v>
      </c>
      <c r="D244" s="31"/>
      <c r="E244" s="39">
        <f>'Asset Schedule'!F239</f>
        <v>0</v>
      </c>
      <c r="F244" s="39">
        <f>'Asset Schedule'!G239</f>
        <v>0</v>
      </c>
      <c r="G244" s="25">
        <f>'Asset Schedule'!R239</f>
        <v>0</v>
      </c>
      <c r="H244" s="25"/>
      <c r="I244" s="31"/>
      <c r="J244" s="38">
        <f t="shared" si="13"/>
        <v>0</v>
      </c>
      <c r="K244" s="38">
        <f t="shared" si="12"/>
        <v>0</v>
      </c>
      <c r="L244" s="38">
        <f t="shared" si="12"/>
        <v>0</v>
      </c>
      <c r="M244" s="38">
        <f t="shared" si="12"/>
        <v>0</v>
      </c>
      <c r="N244" s="38">
        <f t="shared" si="12"/>
        <v>0</v>
      </c>
      <c r="O244" s="38">
        <f t="shared" si="12"/>
        <v>0</v>
      </c>
      <c r="P244" s="38">
        <f t="shared" si="12"/>
        <v>0</v>
      </c>
      <c r="Q244" s="38">
        <f t="shared" si="12"/>
        <v>0</v>
      </c>
      <c r="R244" s="38">
        <f t="shared" si="12"/>
        <v>0</v>
      </c>
      <c r="S244" s="7"/>
    </row>
    <row r="245" spans="1:19" s="43" customFormat="1" ht="12" customHeight="1" x14ac:dyDescent="0.3">
      <c r="A245" s="7"/>
      <c r="B245" s="20"/>
      <c r="C245" s="31" t="str">
        <f>'Asset Schedule'!C240</f>
        <v>Bus 8</v>
      </c>
      <c r="D245" s="31"/>
      <c r="E245" s="39">
        <f>'Asset Schedule'!F240</f>
        <v>0</v>
      </c>
      <c r="F245" s="39">
        <f>'Asset Schedule'!G240</f>
        <v>0</v>
      </c>
      <c r="G245" s="25">
        <f>'Asset Schedule'!R240</f>
        <v>0</v>
      </c>
      <c r="H245" s="25"/>
      <c r="I245" s="31"/>
      <c r="J245" s="38">
        <f t="shared" si="13"/>
        <v>0</v>
      </c>
      <c r="K245" s="38">
        <f t="shared" si="12"/>
        <v>0</v>
      </c>
      <c r="L245" s="38">
        <f t="shared" si="12"/>
        <v>0</v>
      </c>
      <c r="M245" s="38">
        <f t="shared" si="12"/>
        <v>0</v>
      </c>
      <c r="N245" s="38">
        <f t="shared" si="12"/>
        <v>0</v>
      </c>
      <c r="O245" s="38">
        <f t="shared" si="12"/>
        <v>0</v>
      </c>
      <c r="P245" s="38">
        <f t="shared" si="12"/>
        <v>0</v>
      </c>
      <c r="Q245" s="38">
        <f t="shared" si="12"/>
        <v>0</v>
      </c>
      <c r="R245" s="38">
        <f t="shared" si="12"/>
        <v>0</v>
      </c>
      <c r="S245" s="7"/>
    </row>
    <row r="246" spans="1:19" s="43" customFormat="1" ht="12" customHeight="1" x14ac:dyDescent="0.3">
      <c r="A246" s="7"/>
      <c r="B246" s="20"/>
      <c r="C246" s="31" t="str">
        <f>'Asset Schedule'!C241</f>
        <v>Bus 9</v>
      </c>
      <c r="D246" s="31"/>
      <c r="E246" s="39">
        <f>'Asset Schedule'!F241</f>
        <v>0</v>
      </c>
      <c r="F246" s="39">
        <f>'Asset Schedule'!G241</f>
        <v>0</v>
      </c>
      <c r="G246" s="25">
        <f>'Asset Schedule'!R241</f>
        <v>0</v>
      </c>
      <c r="H246" s="25"/>
      <c r="I246" s="31"/>
      <c r="J246" s="38">
        <f t="shared" si="13"/>
        <v>0</v>
      </c>
      <c r="K246" s="38">
        <f t="shared" si="12"/>
        <v>0</v>
      </c>
      <c r="L246" s="38">
        <f t="shared" si="12"/>
        <v>0</v>
      </c>
      <c r="M246" s="38">
        <f t="shared" si="12"/>
        <v>0</v>
      </c>
      <c r="N246" s="38">
        <f t="shared" si="12"/>
        <v>0</v>
      </c>
      <c r="O246" s="38">
        <f t="shared" si="12"/>
        <v>0</v>
      </c>
      <c r="P246" s="38">
        <f t="shared" si="12"/>
        <v>0</v>
      </c>
      <c r="Q246" s="38">
        <f t="shared" si="12"/>
        <v>0</v>
      </c>
      <c r="R246" s="38">
        <f t="shared" si="12"/>
        <v>0</v>
      </c>
      <c r="S246" s="7"/>
    </row>
    <row r="247" spans="1:19" s="43" customFormat="1" ht="12" customHeight="1" x14ac:dyDescent="0.3">
      <c r="A247" s="7"/>
      <c r="B247" s="20"/>
      <c r="C247" s="31" t="str">
        <f>'Asset Schedule'!C242</f>
        <v>Bus 10</v>
      </c>
      <c r="D247" s="31"/>
      <c r="E247" s="39">
        <f>'Asset Schedule'!F242</f>
        <v>0</v>
      </c>
      <c r="F247" s="39">
        <f>'Asset Schedule'!G242</f>
        <v>0</v>
      </c>
      <c r="G247" s="25">
        <f>'Asset Schedule'!R242</f>
        <v>0</v>
      </c>
      <c r="H247" s="25"/>
      <c r="I247" s="31"/>
      <c r="J247" s="38">
        <f t="shared" si="13"/>
        <v>0</v>
      </c>
      <c r="K247" s="38">
        <f t="shared" si="12"/>
        <v>0</v>
      </c>
      <c r="L247" s="38">
        <f t="shared" si="12"/>
        <v>0</v>
      </c>
      <c r="M247" s="38">
        <f t="shared" si="12"/>
        <v>0</v>
      </c>
      <c r="N247" s="38">
        <f t="shared" si="12"/>
        <v>0</v>
      </c>
      <c r="O247" s="38">
        <f t="shared" si="12"/>
        <v>0</v>
      </c>
      <c r="P247" s="38">
        <f t="shared" si="12"/>
        <v>0</v>
      </c>
      <c r="Q247" s="38">
        <f t="shared" si="12"/>
        <v>0</v>
      </c>
      <c r="R247" s="38">
        <f t="shared" si="12"/>
        <v>0</v>
      </c>
      <c r="S247" s="7"/>
    </row>
    <row r="248" spans="1:19" s="43" customFormat="1" ht="12" customHeight="1" x14ac:dyDescent="0.3">
      <c r="A248" s="7"/>
      <c r="B248" s="20"/>
      <c r="C248" s="31" t="str">
        <f>'Asset Schedule'!C243</f>
        <v>Bus 11</v>
      </c>
      <c r="D248" s="31"/>
      <c r="E248" s="39">
        <f>'Asset Schedule'!F243</f>
        <v>0</v>
      </c>
      <c r="F248" s="39">
        <f>'Asset Schedule'!G243</f>
        <v>0</v>
      </c>
      <c r="G248" s="25">
        <f>'Asset Schedule'!R243</f>
        <v>0</v>
      </c>
      <c r="H248" s="25"/>
      <c r="I248" s="31"/>
      <c r="J248" s="38">
        <f t="shared" si="13"/>
        <v>0</v>
      </c>
      <c r="K248" s="38">
        <f t="shared" si="12"/>
        <v>0</v>
      </c>
      <c r="L248" s="38">
        <f t="shared" si="12"/>
        <v>0</v>
      </c>
      <c r="M248" s="38">
        <f t="shared" si="12"/>
        <v>0</v>
      </c>
      <c r="N248" s="38">
        <f t="shared" si="12"/>
        <v>0</v>
      </c>
      <c r="O248" s="38">
        <f t="shared" si="12"/>
        <v>0</v>
      </c>
      <c r="P248" s="38">
        <f t="shared" si="12"/>
        <v>0</v>
      </c>
      <c r="Q248" s="38">
        <f t="shared" si="12"/>
        <v>0</v>
      </c>
      <c r="R248" s="38">
        <f t="shared" si="12"/>
        <v>0</v>
      </c>
      <c r="S248" s="7"/>
    </row>
    <row r="249" spans="1:19" s="43" customFormat="1" ht="12" customHeight="1" x14ac:dyDescent="0.3">
      <c r="A249" s="7"/>
      <c r="B249" s="20"/>
      <c r="C249" s="31" t="str">
        <f>'Asset Schedule'!C244</f>
        <v>Bus 12</v>
      </c>
      <c r="D249" s="31"/>
      <c r="E249" s="39">
        <f>'Asset Schedule'!F244</f>
        <v>0</v>
      </c>
      <c r="F249" s="39">
        <f>'Asset Schedule'!G244</f>
        <v>0</v>
      </c>
      <c r="G249" s="25">
        <f>'Asset Schedule'!R244</f>
        <v>0</v>
      </c>
      <c r="H249" s="25"/>
      <c r="I249" s="31"/>
      <c r="J249" s="38">
        <f t="shared" si="13"/>
        <v>0</v>
      </c>
      <c r="K249" s="38">
        <f t="shared" si="12"/>
        <v>0</v>
      </c>
      <c r="L249" s="38">
        <f t="shared" si="12"/>
        <v>0</v>
      </c>
      <c r="M249" s="38">
        <f t="shared" si="12"/>
        <v>0</v>
      </c>
      <c r="N249" s="38">
        <f t="shared" si="12"/>
        <v>0</v>
      </c>
      <c r="O249" s="38">
        <f t="shared" si="12"/>
        <v>0</v>
      </c>
      <c r="P249" s="38">
        <f t="shared" si="12"/>
        <v>0</v>
      </c>
      <c r="Q249" s="38">
        <f t="shared" si="12"/>
        <v>0</v>
      </c>
      <c r="R249" s="38">
        <f t="shared" si="12"/>
        <v>0</v>
      </c>
      <c r="S249" s="7"/>
    </row>
    <row r="250" spans="1:19" s="43" customFormat="1" ht="12" customHeight="1" x14ac:dyDescent="0.3">
      <c r="A250" s="7"/>
      <c r="B250" s="20"/>
      <c r="C250" s="31" t="str">
        <f>'Asset Schedule'!C245</f>
        <v>Bus 13</v>
      </c>
      <c r="D250" s="31"/>
      <c r="E250" s="39">
        <f>'Asset Schedule'!F245</f>
        <v>0</v>
      </c>
      <c r="F250" s="39">
        <f>'Asset Schedule'!G245</f>
        <v>0</v>
      </c>
      <c r="G250" s="25">
        <f>'Asset Schedule'!R245</f>
        <v>0</v>
      </c>
      <c r="H250" s="25"/>
      <c r="I250" s="31"/>
      <c r="J250" s="38">
        <f t="shared" si="13"/>
        <v>0</v>
      </c>
      <c r="K250" s="38">
        <f t="shared" si="12"/>
        <v>0</v>
      </c>
      <c r="L250" s="38">
        <f t="shared" si="12"/>
        <v>0</v>
      </c>
      <c r="M250" s="38">
        <f t="shared" si="12"/>
        <v>0</v>
      </c>
      <c r="N250" s="38">
        <f t="shared" si="12"/>
        <v>0</v>
      </c>
      <c r="O250" s="38">
        <f t="shared" si="12"/>
        <v>0</v>
      </c>
      <c r="P250" s="38">
        <f t="shared" si="12"/>
        <v>0</v>
      </c>
      <c r="Q250" s="38">
        <f t="shared" si="12"/>
        <v>0</v>
      </c>
      <c r="R250" s="38">
        <f t="shared" si="12"/>
        <v>0</v>
      </c>
      <c r="S250" s="7"/>
    </row>
    <row r="251" spans="1:19" s="43" customFormat="1" ht="12" customHeight="1" x14ac:dyDescent="0.3">
      <c r="A251" s="7"/>
      <c r="B251" s="20"/>
      <c r="C251" s="31" t="str">
        <f>'Asset Schedule'!C246</f>
        <v>Bus 14</v>
      </c>
      <c r="D251" s="31"/>
      <c r="E251" s="39">
        <f>'Asset Schedule'!F246</f>
        <v>0</v>
      </c>
      <c r="F251" s="39">
        <f>'Asset Schedule'!G246</f>
        <v>0</v>
      </c>
      <c r="G251" s="25">
        <f>'Asset Schedule'!R246</f>
        <v>0</v>
      </c>
      <c r="H251" s="25"/>
      <c r="I251" s="31"/>
      <c r="J251" s="38">
        <f t="shared" si="13"/>
        <v>0</v>
      </c>
      <c r="K251" s="38">
        <f t="shared" si="12"/>
        <v>0</v>
      </c>
      <c r="L251" s="38">
        <f t="shared" si="12"/>
        <v>0</v>
      </c>
      <c r="M251" s="38">
        <f t="shared" si="12"/>
        <v>0</v>
      </c>
      <c r="N251" s="38">
        <f t="shared" si="12"/>
        <v>0</v>
      </c>
      <c r="O251" s="38">
        <f t="shared" si="12"/>
        <v>0</v>
      </c>
      <c r="P251" s="38">
        <f t="shared" si="12"/>
        <v>0</v>
      </c>
      <c r="Q251" s="38">
        <f t="shared" si="12"/>
        <v>0</v>
      </c>
      <c r="R251" s="38">
        <f t="shared" si="12"/>
        <v>0</v>
      </c>
      <c r="S251" s="7"/>
    </row>
    <row r="252" spans="1:19" s="43" customFormat="1" ht="12" customHeight="1" x14ac:dyDescent="0.3">
      <c r="A252" s="7"/>
      <c r="B252" s="20"/>
      <c r="C252" s="31" t="str">
        <f>'Asset Schedule'!C247</f>
        <v>Bus 15</v>
      </c>
      <c r="D252" s="31"/>
      <c r="E252" s="39">
        <f>'Asset Schedule'!F247</f>
        <v>0</v>
      </c>
      <c r="F252" s="39">
        <f>'Asset Schedule'!G247</f>
        <v>0</v>
      </c>
      <c r="G252" s="25">
        <f>'Asset Schedule'!R247</f>
        <v>0</v>
      </c>
      <c r="H252" s="25"/>
      <c r="I252" s="31"/>
      <c r="J252" s="38">
        <f t="shared" si="13"/>
        <v>0</v>
      </c>
      <c r="K252" s="38">
        <f t="shared" si="12"/>
        <v>0</v>
      </c>
      <c r="L252" s="38">
        <f t="shared" si="12"/>
        <v>0</v>
      </c>
      <c r="M252" s="38">
        <f t="shared" si="12"/>
        <v>0</v>
      </c>
      <c r="N252" s="38">
        <f t="shared" si="12"/>
        <v>0</v>
      </c>
      <c r="O252" s="38">
        <f t="shared" si="12"/>
        <v>0</v>
      </c>
      <c r="P252" s="38">
        <f t="shared" si="12"/>
        <v>0</v>
      </c>
      <c r="Q252" s="38">
        <f t="shared" si="12"/>
        <v>0</v>
      </c>
      <c r="R252" s="38">
        <f t="shared" si="12"/>
        <v>0</v>
      </c>
      <c r="S252" s="7"/>
    </row>
    <row r="253" spans="1:19" s="43" customFormat="1" ht="12" customHeight="1" x14ac:dyDescent="0.3">
      <c r="A253" s="7"/>
      <c r="B253" s="20"/>
      <c r="C253" s="31" t="str">
        <f>'Asset Schedule'!C248</f>
        <v>Bus 16</v>
      </c>
      <c r="D253" s="31"/>
      <c r="E253" s="39">
        <f>'Asset Schedule'!F248</f>
        <v>0</v>
      </c>
      <c r="F253" s="39">
        <f>'Asset Schedule'!G248</f>
        <v>0</v>
      </c>
      <c r="G253" s="25">
        <f>'Asset Schedule'!R248</f>
        <v>0</v>
      </c>
      <c r="H253" s="25"/>
      <c r="I253" s="31"/>
      <c r="J253" s="38">
        <f t="shared" si="13"/>
        <v>0</v>
      </c>
      <c r="K253" s="38">
        <f t="shared" si="12"/>
        <v>0</v>
      </c>
      <c r="L253" s="38">
        <f t="shared" si="12"/>
        <v>0</v>
      </c>
      <c r="M253" s="38">
        <f t="shared" si="12"/>
        <v>0</v>
      </c>
      <c r="N253" s="38">
        <f t="shared" si="12"/>
        <v>0</v>
      </c>
      <c r="O253" s="38">
        <f t="shared" si="12"/>
        <v>0</v>
      </c>
      <c r="P253" s="38">
        <f t="shared" si="12"/>
        <v>0</v>
      </c>
      <c r="Q253" s="38">
        <f t="shared" si="12"/>
        <v>0</v>
      </c>
      <c r="R253" s="38">
        <f t="shared" si="12"/>
        <v>0</v>
      </c>
      <c r="S253" s="7"/>
    </row>
    <row r="254" spans="1:19" s="43" customFormat="1" ht="12" customHeight="1" x14ac:dyDescent="0.3">
      <c r="A254" s="7"/>
      <c r="B254" s="20"/>
      <c r="C254" s="31" t="str">
        <f>'Asset Schedule'!C249</f>
        <v>Bus 17</v>
      </c>
      <c r="D254" s="31"/>
      <c r="E254" s="39">
        <f>'Asset Schedule'!F249</f>
        <v>0</v>
      </c>
      <c r="F254" s="39">
        <f>'Asset Schedule'!G249</f>
        <v>0</v>
      </c>
      <c r="G254" s="25">
        <f>'Asset Schedule'!R249</f>
        <v>0</v>
      </c>
      <c r="H254" s="25"/>
      <c r="I254" s="31"/>
      <c r="J254" s="38">
        <f t="shared" si="13"/>
        <v>0</v>
      </c>
      <c r="K254" s="38">
        <f t="shared" si="13"/>
        <v>0</v>
      </c>
      <c r="L254" s="38">
        <f t="shared" si="13"/>
        <v>0</v>
      </c>
      <c r="M254" s="38">
        <f t="shared" si="13"/>
        <v>0</v>
      </c>
      <c r="N254" s="38">
        <f t="shared" si="13"/>
        <v>0</v>
      </c>
      <c r="O254" s="38">
        <f t="shared" si="13"/>
        <v>0</v>
      </c>
      <c r="P254" s="38">
        <f t="shared" si="13"/>
        <v>0</v>
      </c>
      <c r="Q254" s="38">
        <f t="shared" si="13"/>
        <v>0</v>
      </c>
      <c r="R254" s="38">
        <f t="shared" si="13"/>
        <v>0</v>
      </c>
      <c r="S254" s="7"/>
    </row>
    <row r="255" spans="1:19" s="43" customFormat="1" ht="12" customHeight="1" x14ac:dyDescent="0.3">
      <c r="A255" s="7"/>
      <c r="B255" s="20"/>
      <c r="C255" s="31" t="str">
        <f>'Asset Schedule'!C250</f>
        <v>Bus 18</v>
      </c>
      <c r="D255" s="31"/>
      <c r="E255" s="39">
        <f>'Asset Schedule'!F250</f>
        <v>0</v>
      </c>
      <c r="F255" s="39">
        <f>'Asset Schedule'!G250</f>
        <v>0</v>
      </c>
      <c r="G255" s="25">
        <f>'Asset Schedule'!R250</f>
        <v>0</v>
      </c>
      <c r="H255" s="25"/>
      <c r="I255" s="31"/>
      <c r="J255" s="38">
        <f t="shared" ref="J255:R270" si="14">IF(AND($E255&lt;=J$3,$F255&gt;=J$3),1,0)</f>
        <v>0</v>
      </c>
      <c r="K255" s="38">
        <f t="shared" si="14"/>
        <v>0</v>
      </c>
      <c r="L255" s="38">
        <f t="shared" si="14"/>
        <v>0</v>
      </c>
      <c r="M255" s="38">
        <f t="shared" si="14"/>
        <v>0</v>
      </c>
      <c r="N255" s="38">
        <f t="shared" si="14"/>
        <v>0</v>
      </c>
      <c r="O255" s="38">
        <f t="shared" si="14"/>
        <v>0</v>
      </c>
      <c r="P255" s="38">
        <f t="shared" si="14"/>
        <v>0</v>
      </c>
      <c r="Q255" s="38">
        <f t="shared" si="14"/>
        <v>0</v>
      </c>
      <c r="R255" s="38">
        <f t="shared" si="14"/>
        <v>0</v>
      </c>
      <c r="S255" s="7"/>
    </row>
    <row r="256" spans="1:19" s="43" customFormat="1" ht="12" customHeight="1" x14ac:dyDescent="0.3">
      <c r="A256" s="7"/>
      <c r="B256" s="20"/>
      <c r="C256" s="31" t="str">
        <f>'Asset Schedule'!C251</f>
        <v>Bus 19</v>
      </c>
      <c r="D256" s="31"/>
      <c r="E256" s="39">
        <f>'Asset Schedule'!F251</f>
        <v>0</v>
      </c>
      <c r="F256" s="39">
        <f>'Asset Schedule'!G251</f>
        <v>0</v>
      </c>
      <c r="G256" s="25">
        <f>'Asset Schedule'!R251</f>
        <v>0</v>
      </c>
      <c r="H256" s="25"/>
      <c r="I256" s="31"/>
      <c r="J256" s="38">
        <f t="shared" si="14"/>
        <v>0</v>
      </c>
      <c r="K256" s="38">
        <f t="shared" si="14"/>
        <v>0</v>
      </c>
      <c r="L256" s="38">
        <f t="shared" si="14"/>
        <v>0</v>
      </c>
      <c r="M256" s="38">
        <f t="shared" si="14"/>
        <v>0</v>
      </c>
      <c r="N256" s="38">
        <f t="shared" si="14"/>
        <v>0</v>
      </c>
      <c r="O256" s="38">
        <f t="shared" si="14"/>
        <v>0</v>
      </c>
      <c r="P256" s="38">
        <f t="shared" si="14"/>
        <v>0</v>
      </c>
      <c r="Q256" s="38">
        <f t="shared" si="14"/>
        <v>0</v>
      </c>
      <c r="R256" s="38">
        <f t="shared" si="14"/>
        <v>0</v>
      </c>
      <c r="S256" s="7"/>
    </row>
    <row r="257" spans="1:19" s="43" customFormat="1" ht="12" customHeight="1" x14ac:dyDescent="0.3">
      <c r="A257" s="7"/>
      <c r="B257" s="20"/>
      <c r="C257" s="31" t="str">
        <f>'Asset Schedule'!C252</f>
        <v>Bus 20</v>
      </c>
      <c r="D257" s="31"/>
      <c r="E257" s="39">
        <f>'Asset Schedule'!F252</f>
        <v>0</v>
      </c>
      <c r="F257" s="39">
        <f>'Asset Schedule'!G252</f>
        <v>0</v>
      </c>
      <c r="G257" s="25">
        <f>'Asset Schedule'!R252</f>
        <v>0</v>
      </c>
      <c r="H257" s="25"/>
      <c r="I257" s="31"/>
      <c r="J257" s="38">
        <f t="shared" si="14"/>
        <v>0</v>
      </c>
      <c r="K257" s="38">
        <f t="shared" si="14"/>
        <v>0</v>
      </c>
      <c r="L257" s="38">
        <f t="shared" si="14"/>
        <v>0</v>
      </c>
      <c r="M257" s="38">
        <f t="shared" si="14"/>
        <v>0</v>
      </c>
      <c r="N257" s="38">
        <f t="shared" si="14"/>
        <v>0</v>
      </c>
      <c r="O257" s="38">
        <f t="shared" si="14"/>
        <v>0</v>
      </c>
      <c r="P257" s="38">
        <f t="shared" si="14"/>
        <v>0</v>
      </c>
      <c r="Q257" s="38">
        <f t="shared" si="14"/>
        <v>0</v>
      </c>
      <c r="R257" s="38">
        <f t="shared" si="14"/>
        <v>0</v>
      </c>
      <c r="S257" s="7"/>
    </row>
    <row r="258" spans="1:19" s="43" customFormat="1" ht="12" customHeight="1" x14ac:dyDescent="0.3">
      <c r="A258" s="7"/>
      <c r="B258" s="20"/>
      <c r="C258" s="31" t="str">
        <f>'Asset Schedule'!C253</f>
        <v>Bus 21</v>
      </c>
      <c r="D258" s="31"/>
      <c r="E258" s="39">
        <f>'Asset Schedule'!F253</f>
        <v>0</v>
      </c>
      <c r="F258" s="39">
        <f>'Asset Schedule'!G253</f>
        <v>0</v>
      </c>
      <c r="G258" s="25">
        <f>'Asset Schedule'!R253</f>
        <v>0</v>
      </c>
      <c r="H258" s="25"/>
      <c r="I258" s="31"/>
      <c r="J258" s="38">
        <f t="shared" si="14"/>
        <v>0</v>
      </c>
      <c r="K258" s="38">
        <f t="shared" si="14"/>
        <v>0</v>
      </c>
      <c r="L258" s="38">
        <f t="shared" si="14"/>
        <v>0</v>
      </c>
      <c r="M258" s="38">
        <f t="shared" si="14"/>
        <v>0</v>
      </c>
      <c r="N258" s="38">
        <f t="shared" si="14"/>
        <v>0</v>
      </c>
      <c r="O258" s="38">
        <f t="shared" si="14"/>
        <v>0</v>
      </c>
      <c r="P258" s="38">
        <f t="shared" si="14"/>
        <v>0</v>
      </c>
      <c r="Q258" s="38">
        <f t="shared" si="14"/>
        <v>0</v>
      </c>
      <c r="R258" s="38">
        <f t="shared" si="14"/>
        <v>0</v>
      </c>
      <c r="S258" s="7"/>
    </row>
    <row r="259" spans="1:19" s="43" customFormat="1" ht="12" customHeight="1" x14ac:dyDescent="0.3">
      <c r="A259" s="7"/>
      <c r="B259" s="20"/>
      <c r="C259" s="31" t="str">
        <f>'Asset Schedule'!C254</f>
        <v>Bus 22</v>
      </c>
      <c r="D259" s="31"/>
      <c r="E259" s="39">
        <f>'Asset Schedule'!F254</f>
        <v>0</v>
      </c>
      <c r="F259" s="39">
        <f>'Asset Schedule'!G254</f>
        <v>0</v>
      </c>
      <c r="G259" s="25">
        <f>'Asset Schedule'!R254</f>
        <v>0</v>
      </c>
      <c r="H259" s="25"/>
      <c r="I259" s="31"/>
      <c r="J259" s="38">
        <f t="shared" si="14"/>
        <v>0</v>
      </c>
      <c r="K259" s="38">
        <f t="shared" si="14"/>
        <v>0</v>
      </c>
      <c r="L259" s="38">
        <f t="shared" si="14"/>
        <v>0</v>
      </c>
      <c r="M259" s="38">
        <f t="shared" si="14"/>
        <v>0</v>
      </c>
      <c r="N259" s="38">
        <f t="shared" si="14"/>
        <v>0</v>
      </c>
      <c r="O259" s="38">
        <f t="shared" si="14"/>
        <v>0</v>
      </c>
      <c r="P259" s="38">
        <f t="shared" si="14"/>
        <v>0</v>
      </c>
      <c r="Q259" s="38">
        <f t="shared" si="14"/>
        <v>0</v>
      </c>
      <c r="R259" s="38">
        <f t="shared" si="14"/>
        <v>0</v>
      </c>
      <c r="S259" s="7"/>
    </row>
    <row r="260" spans="1:19" s="43" customFormat="1" ht="12" customHeight="1" x14ac:dyDescent="0.3">
      <c r="A260" s="7"/>
      <c r="B260" s="20"/>
      <c r="C260" s="31" t="str">
        <f>'Asset Schedule'!C255</f>
        <v>Bus 23</v>
      </c>
      <c r="D260" s="31"/>
      <c r="E260" s="39">
        <f>'Asset Schedule'!F255</f>
        <v>0</v>
      </c>
      <c r="F260" s="39">
        <f>'Asset Schedule'!G255</f>
        <v>0</v>
      </c>
      <c r="G260" s="25">
        <f>'Asset Schedule'!R255</f>
        <v>0</v>
      </c>
      <c r="H260" s="25"/>
      <c r="I260" s="31"/>
      <c r="J260" s="38">
        <f t="shared" si="14"/>
        <v>0</v>
      </c>
      <c r="K260" s="38">
        <f t="shared" si="14"/>
        <v>0</v>
      </c>
      <c r="L260" s="38">
        <f t="shared" si="14"/>
        <v>0</v>
      </c>
      <c r="M260" s="38">
        <f t="shared" si="14"/>
        <v>0</v>
      </c>
      <c r="N260" s="38">
        <f t="shared" si="14"/>
        <v>0</v>
      </c>
      <c r="O260" s="38">
        <f t="shared" si="14"/>
        <v>0</v>
      </c>
      <c r="P260" s="38">
        <f t="shared" si="14"/>
        <v>0</v>
      </c>
      <c r="Q260" s="38">
        <f t="shared" si="14"/>
        <v>0</v>
      </c>
      <c r="R260" s="38">
        <f t="shared" si="14"/>
        <v>0</v>
      </c>
      <c r="S260" s="7"/>
    </row>
    <row r="261" spans="1:19" s="43" customFormat="1" ht="12" customHeight="1" x14ac:dyDescent="0.3">
      <c r="A261" s="7"/>
      <c r="B261" s="20"/>
      <c r="C261" s="31" t="str">
        <f>'Asset Schedule'!C256</f>
        <v>Bus 24</v>
      </c>
      <c r="D261" s="31"/>
      <c r="E261" s="39">
        <f>'Asset Schedule'!F256</f>
        <v>0</v>
      </c>
      <c r="F261" s="39">
        <f>'Asset Schedule'!G256</f>
        <v>0</v>
      </c>
      <c r="G261" s="25">
        <f>'Asset Schedule'!R256</f>
        <v>0</v>
      </c>
      <c r="H261" s="25"/>
      <c r="I261" s="31"/>
      <c r="J261" s="38">
        <f t="shared" si="14"/>
        <v>0</v>
      </c>
      <c r="K261" s="38">
        <f t="shared" si="14"/>
        <v>0</v>
      </c>
      <c r="L261" s="38">
        <f t="shared" si="14"/>
        <v>0</v>
      </c>
      <c r="M261" s="38">
        <f t="shared" si="14"/>
        <v>0</v>
      </c>
      <c r="N261" s="38">
        <f t="shared" si="14"/>
        <v>0</v>
      </c>
      <c r="O261" s="38">
        <f t="shared" si="14"/>
        <v>0</v>
      </c>
      <c r="P261" s="38">
        <f t="shared" si="14"/>
        <v>0</v>
      </c>
      <c r="Q261" s="38">
        <f t="shared" si="14"/>
        <v>0</v>
      </c>
      <c r="R261" s="38">
        <f t="shared" si="14"/>
        <v>0</v>
      </c>
      <c r="S261" s="7"/>
    </row>
    <row r="262" spans="1:19" s="43" customFormat="1" ht="12" customHeight="1" x14ac:dyDescent="0.3">
      <c r="A262" s="7"/>
      <c r="B262" s="20"/>
      <c r="C262" s="31" t="str">
        <f>'Asset Schedule'!C257</f>
        <v>Bus 25</v>
      </c>
      <c r="D262" s="31"/>
      <c r="E262" s="39">
        <f>'Asset Schedule'!F257</f>
        <v>0</v>
      </c>
      <c r="F262" s="39">
        <f>'Asset Schedule'!G257</f>
        <v>0</v>
      </c>
      <c r="G262" s="25">
        <f>'Asset Schedule'!R257</f>
        <v>0</v>
      </c>
      <c r="H262" s="25"/>
      <c r="I262" s="31"/>
      <c r="J262" s="38">
        <f t="shared" si="14"/>
        <v>0</v>
      </c>
      <c r="K262" s="38">
        <f t="shared" si="14"/>
        <v>0</v>
      </c>
      <c r="L262" s="38">
        <f t="shared" si="14"/>
        <v>0</v>
      </c>
      <c r="M262" s="38">
        <f t="shared" si="14"/>
        <v>0</v>
      </c>
      <c r="N262" s="38">
        <f t="shared" si="14"/>
        <v>0</v>
      </c>
      <c r="O262" s="38">
        <f t="shared" si="14"/>
        <v>0</v>
      </c>
      <c r="P262" s="38">
        <f t="shared" si="14"/>
        <v>0</v>
      </c>
      <c r="Q262" s="38">
        <f t="shared" si="14"/>
        <v>0</v>
      </c>
      <c r="R262" s="38">
        <f t="shared" si="14"/>
        <v>0</v>
      </c>
      <c r="S262" s="7"/>
    </row>
    <row r="263" spans="1:19" s="43" customFormat="1" ht="12" customHeight="1" x14ac:dyDescent="0.3">
      <c r="A263" s="7"/>
      <c r="B263" s="20"/>
      <c r="C263" s="31" t="str">
        <f>'Asset Schedule'!C258</f>
        <v>Bus 26</v>
      </c>
      <c r="D263" s="31"/>
      <c r="E263" s="39">
        <f>'Asset Schedule'!F258</f>
        <v>0</v>
      </c>
      <c r="F263" s="39">
        <f>'Asset Schedule'!G258</f>
        <v>0</v>
      </c>
      <c r="G263" s="25">
        <f>'Asset Schedule'!R258</f>
        <v>0</v>
      </c>
      <c r="H263" s="25"/>
      <c r="I263" s="31"/>
      <c r="J263" s="38">
        <f t="shared" si="14"/>
        <v>0</v>
      </c>
      <c r="K263" s="38">
        <f t="shared" si="14"/>
        <v>0</v>
      </c>
      <c r="L263" s="38">
        <f t="shared" si="14"/>
        <v>0</v>
      </c>
      <c r="M263" s="38">
        <f t="shared" si="14"/>
        <v>0</v>
      </c>
      <c r="N263" s="38">
        <f t="shared" si="14"/>
        <v>0</v>
      </c>
      <c r="O263" s="38">
        <f t="shared" si="14"/>
        <v>0</v>
      </c>
      <c r="P263" s="38">
        <f t="shared" si="14"/>
        <v>0</v>
      </c>
      <c r="Q263" s="38">
        <f t="shared" si="14"/>
        <v>0</v>
      </c>
      <c r="R263" s="38">
        <f t="shared" si="14"/>
        <v>0</v>
      </c>
      <c r="S263" s="7"/>
    </row>
    <row r="264" spans="1:19" s="43" customFormat="1" ht="12" customHeight="1" x14ac:dyDescent="0.3">
      <c r="A264" s="7"/>
      <c r="B264" s="20"/>
      <c r="C264" s="31" t="str">
        <f>'Asset Schedule'!C259</f>
        <v>Bus 27</v>
      </c>
      <c r="D264" s="31"/>
      <c r="E264" s="39">
        <f>'Asset Schedule'!F259</f>
        <v>0</v>
      </c>
      <c r="F264" s="39">
        <f>'Asset Schedule'!G259</f>
        <v>0</v>
      </c>
      <c r="G264" s="25">
        <f>'Asset Schedule'!R259</f>
        <v>0</v>
      </c>
      <c r="H264" s="25"/>
      <c r="I264" s="31"/>
      <c r="J264" s="38">
        <f t="shared" si="14"/>
        <v>0</v>
      </c>
      <c r="K264" s="38">
        <f t="shared" si="14"/>
        <v>0</v>
      </c>
      <c r="L264" s="38">
        <f t="shared" si="14"/>
        <v>0</v>
      </c>
      <c r="M264" s="38">
        <f t="shared" si="14"/>
        <v>0</v>
      </c>
      <c r="N264" s="38">
        <f t="shared" si="14"/>
        <v>0</v>
      </c>
      <c r="O264" s="38">
        <f t="shared" si="14"/>
        <v>0</v>
      </c>
      <c r="P264" s="38">
        <f t="shared" si="14"/>
        <v>0</v>
      </c>
      <c r="Q264" s="38">
        <f t="shared" si="14"/>
        <v>0</v>
      </c>
      <c r="R264" s="38">
        <f t="shared" si="14"/>
        <v>0</v>
      </c>
      <c r="S264" s="7"/>
    </row>
    <row r="265" spans="1:19" s="43" customFormat="1" ht="12" customHeight="1" x14ac:dyDescent="0.3">
      <c r="A265" s="7"/>
      <c r="B265" s="20"/>
      <c r="C265" s="31" t="str">
        <f>'Asset Schedule'!C260</f>
        <v>Bus 28</v>
      </c>
      <c r="D265" s="31"/>
      <c r="E265" s="39">
        <f>'Asset Schedule'!F260</f>
        <v>0</v>
      </c>
      <c r="F265" s="39">
        <f>'Asset Schedule'!G260</f>
        <v>0</v>
      </c>
      <c r="G265" s="25">
        <f>'Asset Schedule'!R260</f>
        <v>0</v>
      </c>
      <c r="H265" s="25"/>
      <c r="I265" s="31"/>
      <c r="J265" s="38">
        <f t="shared" si="14"/>
        <v>0</v>
      </c>
      <c r="K265" s="38">
        <f t="shared" si="14"/>
        <v>0</v>
      </c>
      <c r="L265" s="38">
        <f t="shared" si="14"/>
        <v>0</v>
      </c>
      <c r="M265" s="38">
        <f t="shared" si="14"/>
        <v>0</v>
      </c>
      <c r="N265" s="38">
        <f t="shared" si="14"/>
        <v>0</v>
      </c>
      <c r="O265" s="38">
        <f t="shared" si="14"/>
        <v>0</v>
      </c>
      <c r="P265" s="38">
        <f t="shared" si="14"/>
        <v>0</v>
      </c>
      <c r="Q265" s="38">
        <f t="shared" si="14"/>
        <v>0</v>
      </c>
      <c r="R265" s="38">
        <f t="shared" si="14"/>
        <v>0</v>
      </c>
      <c r="S265" s="7"/>
    </row>
    <row r="266" spans="1:19" s="43" customFormat="1" ht="12" customHeight="1" x14ac:dyDescent="0.3">
      <c r="A266" s="7"/>
      <c r="B266" s="20"/>
      <c r="C266" s="31" t="str">
        <f>'Asset Schedule'!C261</f>
        <v>Bus 29</v>
      </c>
      <c r="D266" s="31"/>
      <c r="E266" s="39">
        <f>'Asset Schedule'!F261</f>
        <v>0</v>
      </c>
      <c r="F266" s="39">
        <f>'Asset Schedule'!G261</f>
        <v>0</v>
      </c>
      <c r="G266" s="25">
        <f>'Asset Schedule'!R261</f>
        <v>0</v>
      </c>
      <c r="H266" s="25"/>
      <c r="I266" s="31"/>
      <c r="J266" s="38">
        <f t="shared" si="14"/>
        <v>0</v>
      </c>
      <c r="K266" s="38">
        <f t="shared" si="14"/>
        <v>0</v>
      </c>
      <c r="L266" s="38">
        <f t="shared" si="14"/>
        <v>0</v>
      </c>
      <c r="M266" s="38">
        <f t="shared" si="14"/>
        <v>0</v>
      </c>
      <c r="N266" s="38">
        <f t="shared" si="14"/>
        <v>0</v>
      </c>
      <c r="O266" s="38">
        <f t="shared" si="14"/>
        <v>0</v>
      </c>
      <c r="P266" s="38">
        <f t="shared" si="14"/>
        <v>0</v>
      </c>
      <c r="Q266" s="38">
        <f t="shared" si="14"/>
        <v>0</v>
      </c>
      <c r="R266" s="38">
        <f t="shared" si="14"/>
        <v>0</v>
      </c>
      <c r="S266" s="7"/>
    </row>
    <row r="267" spans="1:19" s="43" customFormat="1" ht="12" customHeight="1" x14ac:dyDescent="0.3">
      <c r="A267" s="7"/>
      <c r="B267" s="20"/>
      <c r="C267" s="31" t="str">
        <f>'Asset Schedule'!C262</f>
        <v>Bus 30</v>
      </c>
      <c r="D267" s="31"/>
      <c r="E267" s="39">
        <f>'Asset Schedule'!F262</f>
        <v>0</v>
      </c>
      <c r="F267" s="39">
        <f>'Asset Schedule'!G262</f>
        <v>0</v>
      </c>
      <c r="G267" s="25">
        <f>'Asset Schedule'!R262</f>
        <v>0</v>
      </c>
      <c r="H267" s="25"/>
      <c r="I267" s="31"/>
      <c r="J267" s="38">
        <f t="shared" si="14"/>
        <v>0</v>
      </c>
      <c r="K267" s="38">
        <f t="shared" si="14"/>
        <v>0</v>
      </c>
      <c r="L267" s="38">
        <f t="shared" si="14"/>
        <v>0</v>
      </c>
      <c r="M267" s="38">
        <f t="shared" si="14"/>
        <v>0</v>
      </c>
      <c r="N267" s="38">
        <f t="shared" si="14"/>
        <v>0</v>
      </c>
      <c r="O267" s="38">
        <f t="shared" si="14"/>
        <v>0</v>
      </c>
      <c r="P267" s="38">
        <f t="shared" si="14"/>
        <v>0</v>
      </c>
      <c r="Q267" s="38">
        <f t="shared" si="14"/>
        <v>0</v>
      </c>
      <c r="R267" s="38">
        <f t="shared" si="14"/>
        <v>0</v>
      </c>
      <c r="S267" s="7"/>
    </row>
    <row r="268" spans="1:19" s="43" customFormat="1" ht="12" customHeight="1" x14ac:dyDescent="0.3">
      <c r="A268" s="7"/>
      <c r="B268" s="20"/>
      <c r="C268" s="31" t="str">
        <f>'Asset Schedule'!C263</f>
        <v>Bus 31</v>
      </c>
      <c r="D268" s="31"/>
      <c r="E268" s="39">
        <f>'Asset Schedule'!F263</f>
        <v>0</v>
      </c>
      <c r="F268" s="39">
        <f>'Asset Schedule'!G263</f>
        <v>0</v>
      </c>
      <c r="G268" s="25">
        <f>'Asset Schedule'!R263</f>
        <v>0</v>
      </c>
      <c r="H268" s="25"/>
      <c r="I268" s="31"/>
      <c r="J268" s="38">
        <f t="shared" si="14"/>
        <v>0</v>
      </c>
      <c r="K268" s="38">
        <f t="shared" si="14"/>
        <v>0</v>
      </c>
      <c r="L268" s="38">
        <f t="shared" si="14"/>
        <v>0</v>
      </c>
      <c r="M268" s="38">
        <f t="shared" si="14"/>
        <v>0</v>
      </c>
      <c r="N268" s="38">
        <f t="shared" si="14"/>
        <v>0</v>
      </c>
      <c r="O268" s="38">
        <f t="shared" si="14"/>
        <v>0</v>
      </c>
      <c r="P268" s="38">
        <f t="shared" si="14"/>
        <v>0</v>
      </c>
      <c r="Q268" s="38">
        <f t="shared" si="14"/>
        <v>0</v>
      </c>
      <c r="R268" s="38">
        <f t="shared" si="14"/>
        <v>0</v>
      </c>
      <c r="S268" s="7"/>
    </row>
    <row r="269" spans="1:19" s="43" customFormat="1" ht="12" customHeight="1" x14ac:dyDescent="0.3">
      <c r="A269" s="7"/>
      <c r="B269" s="20"/>
      <c r="C269" s="31" t="str">
        <f>'Asset Schedule'!C264</f>
        <v>Bus 32</v>
      </c>
      <c r="D269" s="31"/>
      <c r="E269" s="39">
        <f>'Asset Schedule'!F264</f>
        <v>0</v>
      </c>
      <c r="F269" s="39">
        <f>'Asset Schedule'!G264</f>
        <v>0</v>
      </c>
      <c r="G269" s="25">
        <f>'Asset Schedule'!R264</f>
        <v>0</v>
      </c>
      <c r="H269" s="25"/>
      <c r="I269" s="31"/>
      <c r="J269" s="38">
        <f t="shared" si="14"/>
        <v>0</v>
      </c>
      <c r="K269" s="38">
        <f t="shared" si="14"/>
        <v>0</v>
      </c>
      <c r="L269" s="38">
        <f t="shared" si="14"/>
        <v>0</v>
      </c>
      <c r="M269" s="38">
        <f t="shared" si="14"/>
        <v>0</v>
      </c>
      <c r="N269" s="38">
        <f t="shared" si="14"/>
        <v>0</v>
      </c>
      <c r="O269" s="38">
        <f t="shared" si="14"/>
        <v>0</v>
      </c>
      <c r="P269" s="38">
        <f t="shared" si="14"/>
        <v>0</v>
      </c>
      <c r="Q269" s="38">
        <f t="shared" si="14"/>
        <v>0</v>
      </c>
      <c r="R269" s="38">
        <f t="shared" si="14"/>
        <v>0</v>
      </c>
      <c r="S269" s="7"/>
    </row>
    <row r="270" spans="1:19" s="43" customFormat="1" ht="12" customHeight="1" x14ac:dyDescent="0.3">
      <c r="A270" s="7"/>
      <c r="B270" s="20"/>
      <c r="C270" s="31" t="str">
        <f>'Asset Schedule'!C265</f>
        <v>Bus 33</v>
      </c>
      <c r="D270" s="31"/>
      <c r="E270" s="39">
        <f>'Asset Schedule'!F265</f>
        <v>0</v>
      </c>
      <c r="F270" s="39">
        <f>'Asset Schedule'!G265</f>
        <v>0</v>
      </c>
      <c r="G270" s="25">
        <f>'Asset Schedule'!R265</f>
        <v>0</v>
      </c>
      <c r="H270" s="25"/>
      <c r="I270" s="31"/>
      <c r="J270" s="38">
        <f t="shared" si="14"/>
        <v>0</v>
      </c>
      <c r="K270" s="38">
        <f t="shared" si="14"/>
        <v>0</v>
      </c>
      <c r="L270" s="38">
        <f t="shared" si="14"/>
        <v>0</v>
      </c>
      <c r="M270" s="38">
        <f t="shared" si="14"/>
        <v>0</v>
      </c>
      <c r="N270" s="38">
        <f t="shared" si="14"/>
        <v>0</v>
      </c>
      <c r="O270" s="38">
        <f t="shared" si="14"/>
        <v>0</v>
      </c>
      <c r="P270" s="38">
        <f t="shared" si="14"/>
        <v>0</v>
      </c>
      <c r="Q270" s="38">
        <f t="shared" si="14"/>
        <v>0</v>
      </c>
      <c r="R270" s="38">
        <f t="shared" si="14"/>
        <v>0</v>
      </c>
      <c r="S270" s="7"/>
    </row>
    <row r="271" spans="1:19" s="43" customFormat="1" ht="12" customHeight="1" x14ac:dyDescent="0.3">
      <c r="A271" s="7"/>
      <c r="B271" s="20"/>
      <c r="C271" s="31" t="str">
        <f>'Asset Schedule'!C266</f>
        <v>Bus 34</v>
      </c>
      <c r="D271" s="31"/>
      <c r="E271" s="39">
        <f>'Asset Schedule'!F266</f>
        <v>0</v>
      </c>
      <c r="F271" s="39">
        <f>'Asset Schedule'!G266</f>
        <v>0</v>
      </c>
      <c r="G271" s="25">
        <f>'Asset Schedule'!R266</f>
        <v>0</v>
      </c>
      <c r="H271" s="25"/>
      <c r="I271" s="31"/>
      <c r="J271" s="38">
        <f t="shared" ref="J271:R286" si="15">IF(AND($E271&lt;=J$3,$F271&gt;=J$3),1,0)</f>
        <v>0</v>
      </c>
      <c r="K271" s="38">
        <f t="shared" si="15"/>
        <v>0</v>
      </c>
      <c r="L271" s="38">
        <f t="shared" si="15"/>
        <v>0</v>
      </c>
      <c r="M271" s="38">
        <f t="shared" si="15"/>
        <v>0</v>
      </c>
      <c r="N271" s="38">
        <f t="shared" si="15"/>
        <v>0</v>
      </c>
      <c r="O271" s="38">
        <f t="shared" si="15"/>
        <v>0</v>
      </c>
      <c r="P271" s="38">
        <f t="shared" si="15"/>
        <v>0</v>
      </c>
      <c r="Q271" s="38">
        <f t="shared" si="15"/>
        <v>0</v>
      </c>
      <c r="R271" s="38">
        <f t="shared" si="15"/>
        <v>0</v>
      </c>
      <c r="S271" s="7"/>
    </row>
    <row r="272" spans="1:19" s="43" customFormat="1" ht="12" customHeight="1" x14ac:dyDescent="0.3">
      <c r="A272" s="7"/>
      <c r="B272" s="20"/>
      <c r="C272" s="31" t="str">
        <f>'Asset Schedule'!C267</f>
        <v>Bus 35</v>
      </c>
      <c r="D272" s="31"/>
      <c r="E272" s="39">
        <f>'Asset Schedule'!F267</f>
        <v>0</v>
      </c>
      <c r="F272" s="39">
        <f>'Asset Schedule'!G267</f>
        <v>0</v>
      </c>
      <c r="G272" s="25">
        <f>'Asset Schedule'!R267</f>
        <v>0</v>
      </c>
      <c r="H272" s="25"/>
      <c r="I272" s="31"/>
      <c r="J272" s="38">
        <f t="shared" si="15"/>
        <v>0</v>
      </c>
      <c r="K272" s="38">
        <f t="shared" si="15"/>
        <v>0</v>
      </c>
      <c r="L272" s="38">
        <f t="shared" si="15"/>
        <v>0</v>
      </c>
      <c r="M272" s="38">
        <f t="shared" si="15"/>
        <v>0</v>
      </c>
      <c r="N272" s="38">
        <f t="shared" si="15"/>
        <v>0</v>
      </c>
      <c r="O272" s="38">
        <f t="shared" si="15"/>
        <v>0</v>
      </c>
      <c r="P272" s="38">
        <f t="shared" si="15"/>
        <v>0</v>
      </c>
      <c r="Q272" s="38">
        <f t="shared" si="15"/>
        <v>0</v>
      </c>
      <c r="R272" s="38">
        <f t="shared" si="15"/>
        <v>0</v>
      </c>
      <c r="S272" s="7"/>
    </row>
    <row r="273" spans="1:19" s="43" customFormat="1" ht="12" customHeight="1" x14ac:dyDescent="0.3">
      <c r="A273" s="7"/>
      <c r="B273" s="20"/>
      <c r="C273" s="31" t="str">
        <f>'Asset Schedule'!C268</f>
        <v>Bus 36</v>
      </c>
      <c r="D273" s="31"/>
      <c r="E273" s="39">
        <f>'Asset Schedule'!F268</f>
        <v>0</v>
      </c>
      <c r="F273" s="39">
        <f>'Asset Schedule'!G268</f>
        <v>0</v>
      </c>
      <c r="G273" s="25">
        <f>'Asset Schedule'!R268</f>
        <v>0</v>
      </c>
      <c r="H273" s="25"/>
      <c r="I273" s="31"/>
      <c r="J273" s="38">
        <f t="shared" si="15"/>
        <v>0</v>
      </c>
      <c r="K273" s="38">
        <f t="shared" si="15"/>
        <v>0</v>
      </c>
      <c r="L273" s="38">
        <f t="shared" si="15"/>
        <v>0</v>
      </c>
      <c r="M273" s="38">
        <f t="shared" si="15"/>
        <v>0</v>
      </c>
      <c r="N273" s="38">
        <f t="shared" si="15"/>
        <v>0</v>
      </c>
      <c r="O273" s="38">
        <f t="shared" si="15"/>
        <v>0</v>
      </c>
      <c r="P273" s="38">
        <f t="shared" si="15"/>
        <v>0</v>
      </c>
      <c r="Q273" s="38">
        <f t="shared" si="15"/>
        <v>0</v>
      </c>
      <c r="R273" s="38">
        <f t="shared" si="15"/>
        <v>0</v>
      </c>
      <c r="S273" s="7"/>
    </row>
    <row r="274" spans="1:19" s="43" customFormat="1" ht="12" customHeight="1" x14ac:dyDescent="0.3">
      <c r="A274" s="7"/>
      <c r="B274" s="20"/>
      <c r="C274" s="31" t="str">
        <f>'Asset Schedule'!C269</f>
        <v>Bus 37</v>
      </c>
      <c r="D274" s="31"/>
      <c r="E274" s="39">
        <f>'Asset Schedule'!F269</f>
        <v>0</v>
      </c>
      <c r="F274" s="39">
        <f>'Asset Schedule'!G269</f>
        <v>0</v>
      </c>
      <c r="G274" s="25">
        <f>'Asset Schedule'!R269</f>
        <v>0</v>
      </c>
      <c r="H274" s="25"/>
      <c r="I274" s="31"/>
      <c r="J274" s="38">
        <f t="shared" si="15"/>
        <v>0</v>
      </c>
      <c r="K274" s="38">
        <f t="shared" si="15"/>
        <v>0</v>
      </c>
      <c r="L274" s="38">
        <f t="shared" si="15"/>
        <v>0</v>
      </c>
      <c r="M274" s="38">
        <f t="shared" si="15"/>
        <v>0</v>
      </c>
      <c r="N274" s="38">
        <f t="shared" si="15"/>
        <v>0</v>
      </c>
      <c r="O274" s="38">
        <f t="shared" si="15"/>
        <v>0</v>
      </c>
      <c r="P274" s="38">
        <f t="shared" si="15"/>
        <v>0</v>
      </c>
      <c r="Q274" s="38">
        <f t="shared" si="15"/>
        <v>0</v>
      </c>
      <c r="R274" s="38">
        <f t="shared" si="15"/>
        <v>0</v>
      </c>
      <c r="S274" s="7"/>
    </row>
    <row r="275" spans="1:19" s="43" customFormat="1" ht="12" customHeight="1" x14ac:dyDescent="0.3">
      <c r="A275" s="7"/>
      <c r="B275" s="20"/>
      <c r="C275" s="31" t="str">
        <f>'Asset Schedule'!C270</f>
        <v>Bus 38</v>
      </c>
      <c r="D275" s="31"/>
      <c r="E275" s="39">
        <f>'Asset Schedule'!F270</f>
        <v>0</v>
      </c>
      <c r="F275" s="39">
        <f>'Asset Schedule'!G270</f>
        <v>0</v>
      </c>
      <c r="G275" s="25">
        <f>'Asset Schedule'!R270</f>
        <v>0</v>
      </c>
      <c r="H275" s="25"/>
      <c r="I275" s="31"/>
      <c r="J275" s="38">
        <f t="shared" si="15"/>
        <v>0</v>
      </c>
      <c r="K275" s="38">
        <f t="shared" si="15"/>
        <v>0</v>
      </c>
      <c r="L275" s="38">
        <f t="shared" si="15"/>
        <v>0</v>
      </c>
      <c r="M275" s="38">
        <f t="shared" si="15"/>
        <v>0</v>
      </c>
      <c r="N275" s="38">
        <f t="shared" si="15"/>
        <v>0</v>
      </c>
      <c r="O275" s="38">
        <f t="shared" si="15"/>
        <v>0</v>
      </c>
      <c r="P275" s="38">
        <f t="shared" si="15"/>
        <v>0</v>
      </c>
      <c r="Q275" s="38">
        <f t="shared" si="15"/>
        <v>0</v>
      </c>
      <c r="R275" s="38">
        <f t="shared" si="15"/>
        <v>0</v>
      </c>
      <c r="S275" s="7"/>
    </row>
    <row r="276" spans="1:19" s="43" customFormat="1" ht="12" customHeight="1" x14ac:dyDescent="0.3">
      <c r="A276" s="7"/>
      <c r="B276" s="20"/>
      <c r="C276" s="31" t="str">
        <f>'Asset Schedule'!C271</f>
        <v>Bus 39</v>
      </c>
      <c r="D276" s="31"/>
      <c r="E276" s="39">
        <f>'Asset Schedule'!F271</f>
        <v>0</v>
      </c>
      <c r="F276" s="39">
        <f>'Asset Schedule'!G271</f>
        <v>0</v>
      </c>
      <c r="G276" s="25">
        <f>'Asset Schedule'!R271</f>
        <v>0</v>
      </c>
      <c r="H276" s="25"/>
      <c r="I276" s="31"/>
      <c r="J276" s="38">
        <f t="shared" si="15"/>
        <v>0</v>
      </c>
      <c r="K276" s="38">
        <f t="shared" si="15"/>
        <v>0</v>
      </c>
      <c r="L276" s="38">
        <f t="shared" si="15"/>
        <v>0</v>
      </c>
      <c r="M276" s="38">
        <f t="shared" si="15"/>
        <v>0</v>
      </c>
      <c r="N276" s="38">
        <f t="shared" si="15"/>
        <v>0</v>
      </c>
      <c r="O276" s="38">
        <f t="shared" si="15"/>
        <v>0</v>
      </c>
      <c r="P276" s="38">
        <f t="shared" si="15"/>
        <v>0</v>
      </c>
      <c r="Q276" s="38">
        <f t="shared" si="15"/>
        <v>0</v>
      </c>
      <c r="R276" s="38">
        <f t="shared" si="15"/>
        <v>0</v>
      </c>
      <c r="S276" s="7"/>
    </row>
    <row r="277" spans="1:19" s="43" customFormat="1" ht="12" customHeight="1" x14ac:dyDescent="0.3">
      <c r="A277" s="7"/>
      <c r="B277" s="20"/>
      <c r="C277" s="31" t="str">
        <f>'Asset Schedule'!C272</f>
        <v>Bus 40</v>
      </c>
      <c r="D277" s="31"/>
      <c r="E277" s="39">
        <f>'Asset Schedule'!F272</f>
        <v>0</v>
      </c>
      <c r="F277" s="39">
        <f>'Asset Schedule'!G272</f>
        <v>0</v>
      </c>
      <c r="G277" s="25">
        <f>'Asset Schedule'!R272</f>
        <v>0</v>
      </c>
      <c r="H277" s="25"/>
      <c r="I277" s="31"/>
      <c r="J277" s="38">
        <f t="shared" si="15"/>
        <v>0</v>
      </c>
      <c r="K277" s="38">
        <f t="shared" si="15"/>
        <v>0</v>
      </c>
      <c r="L277" s="38">
        <f t="shared" si="15"/>
        <v>0</v>
      </c>
      <c r="M277" s="38">
        <f t="shared" si="15"/>
        <v>0</v>
      </c>
      <c r="N277" s="38">
        <f t="shared" si="15"/>
        <v>0</v>
      </c>
      <c r="O277" s="38">
        <f t="shared" si="15"/>
        <v>0</v>
      </c>
      <c r="P277" s="38">
        <f t="shared" si="15"/>
        <v>0</v>
      </c>
      <c r="Q277" s="38">
        <f t="shared" si="15"/>
        <v>0</v>
      </c>
      <c r="R277" s="38">
        <f t="shared" si="15"/>
        <v>0</v>
      </c>
      <c r="S277" s="7"/>
    </row>
    <row r="278" spans="1:19" s="43" customFormat="1" ht="12" customHeight="1" x14ac:dyDescent="0.3">
      <c r="A278" s="7"/>
      <c r="B278" s="20"/>
      <c r="C278" s="31" t="str">
        <f>'Asset Schedule'!C273</f>
        <v>Bus 41</v>
      </c>
      <c r="D278" s="31"/>
      <c r="E278" s="39">
        <f>'Asset Schedule'!F273</f>
        <v>0</v>
      </c>
      <c r="F278" s="39">
        <f>'Asset Schedule'!G273</f>
        <v>0</v>
      </c>
      <c r="G278" s="25">
        <f>'Asset Schedule'!R273</f>
        <v>0</v>
      </c>
      <c r="H278" s="25"/>
      <c r="I278" s="31"/>
      <c r="J278" s="38">
        <f t="shared" si="15"/>
        <v>0</v>
      </c>
      <c r="K278" s="38">
        <f t="shared" si="15"/>
        <v>0</v>
      </c>
      <c r="L278" s="38">
        <f t="shared" si="15"/>
        <v>0</v>
      </c>
      <c r="M278" s="38">
        <f t="shared" si="15"/>
        <v>0</v>
      </c>
      <c r="N278" s="38">
        <f t="shared" si="15"/>
        <v>0</v>
      </c>
      <c r="O278" s="38">
        <f t="shared" si="15"/>
        <v>0</v>
      </c>
      <c r="P278" s="38">
        <f t="shared" si="15"/>
        <v>0</v>
      </c>
      <c r="Q278" s="38">
        <f t="shared" si="15"/>
        <v>0</v>
      </c>
      <c r="R278" s="38">
        <f t="shared" si="15"/>
        <v>0</v>
      </c>
      <c r="S278" s="7"/>
    </row>
    <row r="279" spans="1:19" s="43" customFormat="1" ht="12" customHeight="1" x14ac:dyDescent="0.3">
      <c r="A279" s="7"/>
      <c r="B279" s="20"/>
      <c r="C279" s="31" t="str">
        <f>'Asset Schedule'!C274</f>
        <v>Bus 42</v>
      </c>
      <c r="D279" s="31"/>
      <c r="E279" s="39">
        <f>'Asset Schedule'!F274</f>
        <v>0</v>
      </c>
      <c r="F279" s="39">
        <f>'Asset Schedule'!G274</f>
        <v>0</v>
      </c>
      <c r="G279" s="25">
        <f>'Asset Schedule'!R274</f>
        <v>0</v>
      </c>
      <c r="H279" s="25"/>
      <c r="I279" s="31"/>
      <c r="J279" s="38">
        <f t="shared" si="15"/>
        <v>0</v>
      </c>
      <c r="K279" s="38">
        <f t="shared" si="15"/>
        <v>0</v>
      </c>
      <c r="L279" s="38">
        <f t="shared" si="15"/>
        <v>0</v>
      </c>
      <c r="M279" s="38">
        <f t="shared" si="15"/>
        <v>0</v>
      </c>
      <c r="N279" s="38">
        <f t="shared" si="15"/>
        <v>0</v>
      </c>
      <c r="O279" s="38">
        <f t="shared" si="15"/>
        <v>0</v>
      </c>
      <c r="P279" s="38">
        <f t="shared" si="15"/>
        <v>0</v>
      </c>
      <c r="Q279" s="38">
        <f t="shared" si="15"/>
        <v>0</v>
      </c>
      <c r="R279" s="38">
        <f t="shared" si="15"/>
        <v>0</v>
      </c>
      <c r="S279" s="7"/>
    </row>
    <row r="280" spans="1:19" s="43" customFormat="1" ht="12" customHeight="1" x14ac:dyDescent="0.3">
      <c r="A280" s="7"/>
      <c r="B280" s="20"/>
      <c r="C280" s="31" t="str">
        <f>'Asset Schedule'!C275</f>
        <v>Bus 43</v>
      </c>
      <c r="D280" s="31"/>
      <c r="E280" s="39">
        <f>'Asset Schedule'!F275</f>
        <v>0</v>
      </c>
      <c r="F280" s="39">
        <f>'Asset Schedule'!G275</f>
        <v>0</v>
      </c>
      <c r="G280" s="25">
        <f>'Asset Schedule'!R275</f>
        <v>0</v>
      </c>
      <c r="H280" s="25"/>
      <c r="I280" s="31"/>
      <c r="J280" s="38">
        <f t="shared" si="15"/>
        <v>0</v>
      </c>
      <c r="K280" s="38">
        <f t="shared" si="15"/>
        <v>0</v>
      </c>
      <c r="L280" s="38">
        <f t="shared" si="15"/>
        <v>0</v>
      </c>
      <c r="M280" s="38">
        <f t="shared" si="15"/>
        <v>0</v>
      </c>
      <c r="N280" s="38">
        <f t="shared" si="15"/>
        <v>0</v>
      </c>
      <c r="O280" s="38">
        <f t="shared" si="15"/>
        <v>0</v>
      </c>
      <c r="P280" s="38">
        <f t="shared" si="15"/>
        <v>0</v>
      </c>
      <c r="Q280" s="38">
        <f t="shared" si="15"/>
        <v>0</v>
      </c>
      <c r="R280" s="38">
        <f t="shared" si="15"/>
        <v>0</v>
      </c>
      <c r="S280" s="7"/>
    </row>
    <row r="281" spans="1:19" s="43" customFormat="1" ht="12" customHeight="1" x14ac:dyDescent="0.3">
      <c r="A281" s="7"/>
      <c r="B281" s="20"/>
      <c r="C281" s="31" t="str">
        <f>'Asset Schedule'!C276</f>
        <v>Bus 44</v>
      </c>
      <c r="D281" s="31"/>
      <c r="E281" s="39">
        <f>'Asset Schedule'!F276</f>
        <v>0</v>
      </c>
      <c r="F281" s="39">
        <f>'Asset Schedule'!G276</f>
        <v>0</v>
      </c>
      <c r="G281" s="25">
        <f>'Asset Schedule'!R276</f>
        <v>0</v>
      </c>
      <c r="H281" s="25"/>
      <c r="I281" s="31"/>
      <c r="J281" s="38">
        <f t="shared" si="15"/>
        <v>0</v>
      </c>
      <c r="K281" s="38">
        <f t="shared" si="15"/>
        <v>0</v>
      </c>
      <c r="L281" s="38">
        <f t="shared" si="15"/>
        <v>0</v>
      </c>
      <c r="M281" s="38">
        <f t="shared" si="15"/>
        <v>0</v>
      </c>
      <c r="N281" s="38">
        <f t="shared" si="15"/>
        <v>0</v>
      </c>
      <c r="O281" s="38">
        <f t="shared" si="15"/>
        <v>0</v>
      </c>
      <c r="P281" s="38">
        <f t="shared" si="15"/>
        <v>0</v>
      </c>
      <c r="Q281" s="38">
        <f t="shared" si="15"/>
        <v>0</v>
      </c>
      <c r="R281" s="38">
        <f t="shared" si="15"/>
        <v>0</v>
      </c>
      <c r="S281" s="7"/>
    </row>
    <row r="282" spans="1:19" s="43" customFormat="1" ht="12" customHeight="1" x14ac:dyDescent="0.3">
      <c r="A282" s="7"/>
      <c r="B282" s="20"/>
      <c r="C282" s="31" t="str">
        <f>'Asset Schedule'!C277</f>
        <v>Bus 45</v>
      </c>
      <c r="D282" s="31"/>
      <c r="E282" s="39">
        <f>'Asset Schedule'!F277</f>
        <v>0</v>
      </c>
      <c r="F282" s="39">
        <f>'Asset Schedule'!G277</f>
        <v>0</v>
      </c>
      <c r="G282" s="25">
        <f>'Asset Schedule'!R277</f>
        <v>0</v>
      </c>
      <c r="H282" s="25"/>
      <c r="I282" s="31"/>
      <c r="J282" s="38">
        <f t="shared" si="15"/>
        <v>0</v>
      </c>
      <c r="K282" s="38">
        <f t="shared" si="15"/>
        <v>0</v>
      </c>
      <c r="L282" s="38">
        <f t="shared" si="15"/>
        <v>0</v>
      </c>
      <c r="M282" s="38">
        <f t="shared" si="15"/>
        <v>0</v>
      </c>
      <c r="N282" s="38">
        <f t="shared" si="15"/>
        <v>0</v>
      </c>
      <c r="O282" s="38">
        <f t="shared" si="15"/>
        <v>0</v>
      </c>
      <c r="P282" s="38">
        <f t="shared" si="15"/>
        <v>0</v>
      </c>
      <c r="Q282" s="38">
        <f t="shared" si="15"/>
        <v>0</v>
      </c>
      <c r="R282" s="38">
        <f t="shared" si="15"/>
        <v>0</v>
      </c>
      <c r="S282" s="7"/>
    </row>
    <row r="283" spans="1:19" s="43" customFormat="1" ht="12" customHeight="1" x14ac:dyDescent="0.3">
      <c r="A283" s="7"/>
      <c r="B283" s="20"/>
      <c r="C283" s="31" t="str">
        <f>'Asset Schedule'!C278</f>
        <v>Bus 46</v>
      </c>
      <c r="D283" s="31"/>
      <c r="E283" s="39">
        <f>'Asset Schedule'!F278</f>
        <v>0</v>
      </c>
      <c r="F283" s="39">
        <f>'Asset Schedule'!G278</f>
        <v>0</v>
      </c>
      <c r="G283" s="25">
        <f>'Asset Schedule'!R278</f>
        <v>0</v>
      </c>
      <c r="H283" s="25"/>
      <c r="I283" s="31"/>
      <c r="J283" s="38">
        <f t="shared" si="15"/>
        <v>0</v>
      </c>
      <c r="K283" s="38">
        <f t="shared" si="15"/>
        <v>0</v>
      </c>
      <c r="L283" s="38">
        <f t="shared" si="15"/>
        <v>0</v>
      </c>
      <c r="M283" s="38">
        <f t="shared" si="15"/>
        <v>0</v>
      </c>
      <c r="N283" s="38">
        <f t="shared" si="15"/>
        <v>0</v>
      </c>
      <c r="O283" s="38">
        <f t="shared" si="15"/>
        <v>0</v>
      </c>
      <c r="P283" s="38">
        <f t="shared" si="15"/>
        <v>0</v>
      </c>
      <c r="Q283" s="38">
        <f t="shared" si="15"/>
        <v>0</v>
      </c>
      <c r="R283" s="38">
        <f t="shared" si="15"/>
        <v>0</v>
      </c>
      <c r="S283" s="7"/>
    </row>
    <row r="284" spans="1:19" s="43" customFormat="1" ht="12" customHeight="1" x14ac:dyDescent="0.3">
      <c r="A284" s="7"/>
      <c r="B284" s="20"/>
      <c r="C284" s="31" t="str">
        <f>'Asset Schedule'!C279</f>
        <v>Bus 47</v>
      </c>
      <c r="D284" s="31"/>
      <c r="E284" s="39">
        <f>'Asset Schedule'!F279</f>
        <v>0</v>
      </c>
      <c r="F284" s="39">
        <f>'Asset Schedule'!G279</f>
        <v>0</v>
      </c>
      <c r="G284" s="25">
        <f>'Asset Schedule'!R279</f>
        <v>0</v>
      </c>
      <c r="H284" s="25"/>
      <c r="I284" s="31"/>
      <c r="J284" s="38">
        <f t="shared" si="15"/>
        <v>0</v>
      </c>
      <c r="K284" s="38">
        <f t="shared" si="15"/>
        <v>0</v>
      </c>
      <c r="L284" s="38">
        <f t="shared" si="15"/>
        <v>0</v>
      </c>
      <c r="M284" s="38">
        <f t="shared" si="15"/>
        <v>0</v>
      </c>
      <c r="N284" s="38">
        <f t="shared" si="15"/>
        <v>0</v>
      </c>
      <c r="O284" s="38">
        <f t="shared" si="15"/>
        <v>0</v>
      </c>
      <c r="P284" s="38">
        <f t="shared" si="15"/>
        <v>0</v>
      </c>
      <c r="Q284" s="38">
        <f t="shared" si="15"/>
        <v>0</v>
      </c>
      <c r="R284" s="38">
        <f t="shared" si="15"/>
        <v>0</v>
      </c>
      <c r="S284" s="7"/>
    </row>
    <row r="285" spans="1:19" s="43" customFormat="1" ht="12" customHeight="1" x14ac:dyDescent="0.3">
      <c r="A285" s="7"/>
      <c r="B285" s="20"/>
      <c r="C285" s="31" t="str">
        <f>'Asset Schedule'!C280</f>
        <v>Bus 48</v>
      </c>
      <c r="D285" s="31"/>
      <c r="E285" s="39">
        <f>'Asset Schedule'!F280</f>
        <v>0</v>
      </c>
      <c r="F285" s="39">
        <f>'Asset Schedule'!G280</f>
        <v>0</v>
      </c>
      <c r="G285" s="25">
        <f>'Asset Schedule'!R280</f>
        <v>0</v>
      </c>
      <c r="H285" s="25"/>
      <c r="I285" s="31"/>
      <c r="J285" s="38">
        <f t="shared" si="15"/>
        <v>0</v>
      </c>
      <c r="K285" s="38">
        <f t="shared" si="15"/>
        <v>0</v>
      </c>
      <c r="L285" s="38">
        <f t="shared" si="15"/>
        <v>0</v>
      </c>
      <c r="M285" s="38">
        <f t="shared" si="15"/>
        <v>0</v>
      </c>
      <c r="N285" s="38">
        <f t="shared" si="15"/>
        <v>0</v>
      </c>
      <c r="O285" s="38">
        <f t="shared" si="15"/>
        <v>0</v>
      </c>
      <c r="P285" s="38">
        <f t="shared" si="15"/>
        <v>0</v>
      </c>
      <c r="Q285" s="38">
        <f t="shared" si="15"/>
        <v>0</v>
      </c>
      <c r="R285" s="38">
        <f t="shared" si="15"/>
        <v>0</v>
      </c>
      <c r="S285" s="7"/>
    </row>
    <row r="286" spans="1:19" s="43" customFormat="1" ht="12" customHeight="1" x14ac:dyDescent="0.3">
      <c r="A286" s="7"/>
      <c r="B286" s="20"/>
      <c r="C286" s="31" t="str">
        <f>'Asset Schedule'!C281</f>
        <v>Bus 49</v>
      </c>
      <c r="D286" s="31"/>
      <c r="E286" s="39">
        <f>'Asset Schedule'!F281</f>
        <v>0</v>
      </c>
      <c r="F286" s="39">
        <f>'Asset Schedule'!G281</f>
        <v>0</v>
      </c>
      <c r="G286" s="25">
        <f>'Asset Schedule'!R281</f>
        <v>0</v>
      </c>
      <c r="H286" s="25"/>
      <c r="I286" s="31"/>
      <c r="J286" s="38">
        <f t="shared" si="15"/>
        <v>0</v>
      </c>
      <c r="K286" s="38">
        <f t="shared" si="15"/>
        <v>0</v>
      </c>
      <c r="L286" s="38">
        <f t="shared" si="15"/>
        <v>0</v>
      </c>
      <c r="M286" s="38">
        <f t="shared" si="15"/>
        <v>0</v>
      </c>
      <c r="N286" s="38">
        <f t="shared" si="15"/>
        <v>0</v>
      </c>
      <c r="O286" s="38">
        <f t="shared" si="15"/>
        <v>0</v>
      </c>
      <c r="P286" s="38">
        <f t="shared" si="15"/>
        <v>0</v>
      </c>
      <c r="Q286" s="38">
        <f t="shared" si="15"/>
        <v>0</v>
      </c>
      <c r="R286" s="38">
        <f t="shared" si="15"/>
        <v>0</v>
      </c>
      <c r="S286" s="7"/>
    </row>
    <row r="287" spans="1:19" s="43" customFormat="1" ht="12" customHeight="1" x14ac:dyDescent="0.3">
      <c r="A287" s="7"/>
      <c r="B287" s="20"/>
      <c r="C287" s="31" t="str">
        <f>'Asset Schedule'!C282</f>
        <v>Bus 50</v>
      </c>
      <c r="D287" s="31"/>
      <c r="E287" s="39">
        <f>'Asset Schedule'!F282</f>
        <v>0</v>
      </c>
      <c r="F287" s="39">
        <f>'Asset Schedule'!G282</f>
        <v>0</v>
      </c>
      <c r="G287" s="25">
        <f>'Asset Schedule'!R282</f>
        <v>0</v>
      </c>
      <c r="H287" s="25"/>
      <c r="I287" s="31"/>
      <c r="J287" s="38">
        <f t="shared" ref="J287:R310" si="16">IF(AND($E287&lt;=J$3,$F287&gt;=J$3),1,0)</f>
        <v>0</v>
      </c>
      <c r="K287" s="38">
        <f t="shared" si="16"/>
        <v>0</v>
      </c>
      <c r="L287" s="38">
        <f t="shared" si="16"/>
        <v>0</v>
      </c>
      <c r="M287" s="38">
        <f t="shared" si="16"/>
        <v>0</v>
      </c>
      <c r="N287" s="38">
        <f t="shared" si="16"/>
        <v>0</v>
      </c>
      <c r="O287" s="38">
        <f t="shared" si="16"/>
        <v>0</v>
      </c>
      <c r="P287" s="38">
        <f t="shared" si="16"/>
        <v>0</v>
      </c>
      <c r="Q287" s="38">
        <f t="shared" si="16"/>
        <v>0</v>
      </c>
      <c r="R287" s="38">
        <f t="shared" si="16"/>
        <v>0</v>
      </c>
      <c r="S287" s="7"/>
    </row>
    <row r="288" spans="1:19" s="43" customFormat="1" ht="12" hidden="1" customHeight="1" x14ac:dyDescent="0.3">
      <c r="A288" s="7"/>
      <c r="B288" s="20"/>
      <c r="C288" s="31" t="str">
        <f>'Asset Schedule'!C283</f>
        <v>Bus 51</v>
      </c>
      <c r="D288" s="31"/>
      <c r="E288" s="39">
        <f>'Asset Schedule'!F283</f>
        <v>0</v>
      </c>
      <c r="F288" s="39">
        <f>'Asset Schedule'!G283</f>
        <v>0</v>
      </c>
      <c r="G288" s="25">
        <f>'Asset Schedule'!R283</f>
        <v>0</v>
      </c>
      <c r="H288" s="25"/>
      <c r="I288" s="31"/>
      <c r="J288" s="38">
        <f t="shared" si="16"/>
        <v>0</v>
      </c>
      <c r="K288" s="38">
        <f t="shared" si="16"/>
        <v>0</v>
      </c>
      <c r="L288" s="38">
        <f t="shared" si="16"/>
        <v>0</v>
      </c>
      <c r="M288" s="38">
        <f t="shared" si="16"/>
        <v>0</v>
      </c>
      <c r="N288" s="38">
        <f t="shared" si="16"/>
        <v>0</v>
      </c>
      <c r="O288" s="38">
        <f t="shared" si="16"/>
        <v>0</v>
      </c>
      <c r="P288" s="38">
        <f t="shared" si="16"/>
        <v>0</v>
      </c>
      <c r="Q288" s="38">
        <f t="shared" si="16"/>
        <v>0</v>
      </c>
      <c r="R288" s="38">
        <f t="shared" si="16"/>
        <v>0</v>
      </c>
      <c r="S288" s="7"/>
    </row>
    <row r="289" spans="1:19" s="43" customFormat="1" ht="12" hidden="1" customHeight="1" x14ac:dyDescent="0.3">
      <c r="A289" s="7"/>
      <c r="B289" s="20"/>
      <c r="C289" s="31" t="str">
        <f>'Asset Schedule'!C284</f>
        <v>Bus 52</v>
      </c>
      <c r="D289" s="31"/>
      <c r="E289" s="39">
        <f>'Asset Schedule'!F284</f>
        <v>0</v>
      </c>
      <c r="F289" s="39">
        <f>'Asset Schedule'!G284</f>
        <v>0</v>
      </c>
      <c r="G289" s="25">
        <f>'Asset Schedule'!R284</f>
        <v>0</v>
      </c>
      <c r="H289" s="25"/>
      <c r="I289" s="31"/>
      <c r="J289" s="38">
        <f t="shared" si="16"/>
        <v>0</v>
      </c>
      <c r="K289" s="38">
        <f t="shared" si="16"/>
        <v>0</v>
      </c>
      <c r="L289" s="38">
        <f t="shared" si="16"/>
        <v>0</v>
      </c>
      <c r="M289" s="38">
        <f t="shared" si="16"/>
        <v>0</v>
      </c>
      <c r="N289" s="38">
        <f t="shared" si="16"/>
        <v>0</v>
      </c>
      <c r="O289" s="38">
        <f t="shared" si="16"/>
        <v>0</v>
      </c>
      <c r="P289" s="38">
        <f t="shared" si="16"/>
        <v>0</v>
      </c>
      <c r="Q289" s="38">
        <f t="shared" si="16"/>
        <v>0</v>
      </c>
      <c r="R289" s="38">
        <f t="shared" si="16"/>
        <v>0</v>
      </c>
      <c r="S289" s="7"/>
    </row>
    <row r="290" spans="1:19" s="43" customFormat="1" ht="12" hidden="1" customHeight="1" x14ac:dyDescent="0.3">
      <c r="A290" s="7"/>
      <c r="B290" s="20"/>
      <c r="C290" s="31" t="str">
        <f>'Asset Schedule'!C285</f>
        <v>Bus 53</v>
      </c>
      <c r="D290" s="31"/>
      <c r="E290" s="39">
        <f>'Asset Schedule'!F285</f>
        <v>0</v>
      </c>
      <c r="F290" s="39">
        <f>'Asset Schedule'!G285</f>
        <v>0</v>
      </c>
      <c r="G290" s="25">
        <f>'Asset Schedule'!R285</f>
        <v>0</v>
      </c>
      <c r="H290" s="25"/>
      <c r="I290" s="31"/>
      <c r="J290" s="38">
        <f t="shared" si="16"/>
        <v>0</v>
      </c>
      <c r="K290" s="38">
        <f t="shared" si="16"/>
        <v>0</v>
      </c>
      <c r="L290" s="38">
        <f t="shared" si="16"/>
        <v>0</v>
      </c>
      <c r="M290" s="38">
        <f t="shared" si="16"/>
        <v>0</v>
      </c>
      <c r="N290" s="38">
        <f t="shared" si="16"/>
        <v>0</v>
      </c>
      <c r="O290" s="38">
        <f t="shared" si="16"/>
        <v>0</v>
      </c>
      <c r="P290" s="38">
        <f t="shared" si="16"/>
        <v>0</v>
      </c>
      <c r="Q290" s="38">
        <f t="shared" si="16"/>
        <v>0</v>
      </c>
      <c r="R290" s="38">
        <f t="shared" si="16"/>
        <v>0</v>
      </c>
      <c r="S290" s="7"/>
    </row>
    <row r="291" spans="1:19" s="43" customFormat="1" ht="12" hidden="1" customHeight="1" x14ac:dyDescent="0.3">
      <c r="A291" s="7"/>
      <c r="B291" s="20"/>
      <c r="C291" s="31" t="str">
        <f>'Asset Schedule'!C286</f>
        <v>Bus 54</v>
      </c>
      <c r="D291" s="31"/>
      <c r="E291" s="39">
        <f>'Asset Schedule'!F286</f>
        <v>0</v>
      </c>
      <c r="F291" s="39">
        <f>'Asset Schedule'!G286</f>
        <v>0</v>
      </c>
      <c r="G291" s="25">
        <f>'Asset Schedule'!R286</f>
        <v>0</v>
      </c>
      <c r="H291" s="25"/>
      <c r="I291" s="31"/>
      <c r="J291" s="38">
        <f t="shared" si="16"/>
        <v>0</v>
      </c>
      <c r="K291" s="38">
        <f t="shared" si="16"/>
        <v>0</v>
      </c>
      <c r="L291" s="38">
        <f t="shared" si="16"/>
        <v>0</v>
      </c>
      <c r="M291" s="38">
        <f t="shared" si="16"/>
        <v>0</v>
      </c>
      <c r="N291" s="38">
        <f t="shared" si="16"/>
        <v>0</v>
      </c>
      <c r="O291" s="38">
        <f t="shared" si="16"/>
        <v>0</v>
      </c>
      <c r="P291" s="38">
        <f t="shared" si="16"/>
        <v>0</v>
      </c>
      <c r="Q291" s="38">
        <f t="shared" si="16"/>
        <v>0</v>
      </c>
      <c r="R291" s="38">
        <f t="shared" si="16"/>
        <v>0</v>
      </c>
      <c r="S291" s="7"/>
    </row>
    <row r="292" spans="1:19" s="43" customFormat="1" ht="12" hidden="1" customHeight="1" x14ac:dyDescent="0.3">
      <c r="A292" s="7"/>
      <c r="B292" s="20"/>
      <c r="C292" s="31" t="str">
        <f>'Asset Schedule'!C287</f>
        <v>Bus 55</v>
      </c>
      <c r="D292" s="31"/>
      <c r="E292" s="39">
        <f>'Asset Schedule'!F287</f>
        <v>0</v>
      </c>
      <c r="F292" s="39">
        <f>'Asset Schedule'!G287</f>
        <v>0</v>
      </c>
      <c r="G292" s="25">
        <f>'Asset Schedule'!R287</f>
        <v>0</v>
      </c>
      <c r="H292" s="25"/>
      <c r="I292" s="31"/>
      <c r="J292" s="38">
        <f t="shared" si="16"/>
        <v>0</v>
      </c>
      <c r="K292" s="38">
        <f t="shared" si="16"/>
        <v>0</v>
      </c>
      <c r="L292" s="38">
        <f t="shared" si="16"/>
        <v>0</v>
      </c>
      <c r="M292" s="38">
        <f t="shared" si="16"/>
        <v>0</v>
      </c>
      <c r="N292" s="38">
        <f t="shared" si="16"/>
        <v>0</v>
      </c>
      <c r="O292" s="38">
        <f t="shared" si="16"/>
        <v>0</v>
      </c>
      <c r="P292" s="38">
        <f t="shared" si="16"/>
        <v>0</v>
      </c>
      <c r="Q292" s="38">
        <f t="shared" si="16"/>
        <v>0</v>
      </c>
      <c r="R292" s="38">
        <f t="shared" si="16"/>
        <v>0</v>
      </c>
      <c r="S292" s="7"/>
    </row>
    <row r="293" spans="1:19" s="43" customFormat="1" ht="12" hidden="1" customHeight="1" x14ac:dyDescent="0.3">
      <c r="A293" s="7"/>
      <c r="B293" s="20"/>
      <c r="C293" s="31" t="str">
        <f>'Asset Schedule'!C288</f>
        <v>Bus 56</v>
      </c>
      <c r="D293" s="31"/>
      <c r="E293" s="39">
        <f>'Asset Schedule'!F288</f>
        <v>0</v>
      </c>
      <c r="F293" s="39">
        <f>'Asset Schedule'!G288</f>
        <v>0</v>
      </c>
      <c r="G293" s="25">
        <f>'Asset Schedule'!R288</f>
        <v>0</v>
      </c>
      <c r="H293" s="25"/>
      <c r="I293" s="31"/>
      <c r="J293" s="38">
        <f t="shared" si="16"/>
        <v>0</v>
      </c>
      <c r="K293" s="38">
        <f t="shared" si="16"/>
        <v>0</v>
      </c>
      <c r="L293" s="38">
        <f t="shared" si="16"/>
        <v>0</v>
      </c>
      <c r="M293" s="38">
        <f t="shared" si="16"/>
        <v>0</v>
      </c>
      <c r="N293" s="38">
        <f t="shared" si="16"/>
        <v>0</v>
      </c>
      <c r="O293" s="38">
        <f t="shared" si="16"/>
        <v>0</v>
      </c>
      <c r="P293" s="38">
        <f t="shared" si="16"/>
        <v>0</v>
      </c>
      <c r="Q293" s="38">
        <f t="shared" si="16"/>
        <v>0</v>
      </c>
      <c r="R293" s="38">
        <f t="shared" si="16"/>
        <v>0</v>
      </c>
      <c r="S293" s="7"/>
    </row>
    <row r="294" spans="1:19" s="43" customFormat="1" ht="12" hidden="1" customHeight="1" x14ac:dyDescent="0.3">
      <c r="A294" s="7"/>
      <c r="B294" s="20"/>
      <c r="C294" s="31" t="str">
        <f>'Asset Schedule'!C289</f>
        <v>Bus 57</v>
      </c>
      <c r="D294" s="31"/>
      <c r="E294" s="39">
        <f>'Asset Schedule'!F289</f>
        <v>0</v>
      </c>
      <c r="F294" s="39">
        <f>'Asset Schedule'!G289</f>
        <v>0</v>
      </c>
      <c r="G294" s="25">
        <f>'Asset Schedule'!R289</f>
        <v>0</v>
      </c>
      <c r="H294" s="25"/>
      <c r="I294" s="31"/>
      <c r="J294" s="38">
        <f t="shared" si="16"/>
        <v>0</v>
      </c>
      <c r="K294" s="38">
        <f t="shared" si="16"/>
        <v>0</v>
      </c>
      <c r="L294" s="38">
        <f t="shared" si="16"/>
        <v>0</v>
      </c>
      <c r="M294" s="38">
        <f t="shared" si="16"/>
        <v>0</v>
      </c>
      <c r="N294" s="38">
        <f t="shared" si="16"/>
        <v>0</v>
      </c>
      <c r="O294" s="38">
        <f t="shared" si="16"/>
        <v>0</v>
      </c>
      <c r="P294" s="38">
        <f t="shared" si="16"/>
        <v>0</v>
      </c>
      <c r="Q294" s="38">
        <f t="shared" si="16"/>
        <v>0</v>
      </c>
      <c r="R294" s="38">
        <f t="shared" si="16"/>
        <v>0</v>
      </c>
      <c r="S294" s="7"/>
    </row>
    <row r="295" spans="1:19" s="43" customFormat="1" ht="12" hidden="1" customHeight="1" x14ac:dyDescent="0.3">
      <c r="A295" s="7"/>
      <c r="B295" s="20"/>
      <c r="C295" s="31" t="str">
        <f>'Asset Schedule'!C290</f>
        <v>Bus 58</v>
      </c>
      <c r="D295" s="31"/>
      <c r="E295" s="39">
        <f>'Asset Schedule'!F290</f>
        <v>0</v>
      </c>
      <c r="F295" s="39">
        <f>'Asset Schedule'!G290</f>
        <v>0</v>
      </c>
      <c r="G295" s="25">
        <f>'Asset Schedule'!R290</f>
        <v>0</v>
      </c>
      <c r="H295" s="25"/>
      <c r="I295" s="31"/>
      <c r="J295" s="38">
        <f t="shared" si="16"/>
        <v>0</v>
      </c>
      <c r="K295" s="38">
        <f t="shared" si="16"/>
        <v>0</v>
      </c>
      <c r="L295" s="38">
        <f t="shared" si="16"/>
        <v>0</v>
      </c>
      <c r="M295" s="38">
        <f t="shared" si="16"/>
        <v>0</v>
      </c>
      <c r="N295" s="38">
        <f t="shared" si="16"/>
        <v>0</v>
      </c>
      <c r="O295" s="38">
        <f t="shared" si="16"/>
        <v>0</v>
      </c>
      <c r="P295" s="38">
        <f t="shared" si="16"/>
        <v>0</v>
      </c>
      <c r="Q295" s="38">
        <f t="shared" si="16"/>
        <v>0</v>
      </c>
      <c r="R295" s="38">
        <f t="shared" si="16"/>
        <v>0</v>
      </c>
      <c r="S295" s="7"/>
    </row>
    <row r="296" spans="1:19" s="43" customFormat="1" ht="12" hidden="1" customHeight="1" x14ac:dyDescent="0.3">
      <c r="A296" s="7"/>
      <c r="B296" s="20"/>
      <c r="C296" s="31" t="str">
        <f>'Asset Schedule'!C291</f>
        <v>Bus 59</v>
      </c>
      <c r="D296" s="31"/>
      <c r="E296" s="39">
        <f>'Asset Schedule'!F291</f>
        <v>0</v>
      </c>
      <c r="F296" s="39">
        <f>'Asset Schedule'!G291</f>
        <v>0</v>
      </c>
      <c r="G296" s="25">
        <f>'Asset Schedule'!R291</f>
        <v>0</v>
      </c>
      <c r="H296" s="25"/>
      <c r="I296" s="31"/>
      <c r="J296" s="38">
        <f t="shared" si="16"/>
        <v>0</v>
      </c>
      <c r="K296" s="38">
        <f t="shared" si="16"/>
        <v>0</v>
      </c>
      <c r="L296" s="38">
        <f t="shared" si="16"/>
        <v>0</v>
      </c>
      <c r="M296" s="38">
        <f t="shared" si="16"/>
        <v>0</v>
      </c>
      <c r="N296" s="38">
        <f t="shared" si="16"/>
        <v>0</v>
      </c>
      <c r="O296" s="38">
        <f t="shared" si="16"/>
        <v>0</v>
      </c>
      <c r="P296" s="38">
        <f t="shared" si="16"/>
        <v>0</v>
      </c>
      <c r="Q296" s="38">
        <f t="shared" si="16"/>
        <v>0</v>
      </c>
      <c r="R296" s="38">
        <f t="shared" si="16"/>
        <v>0</v>
      </c>
      <c r="S296" s="7"/>
    </row>
    <row r="297" spans="1:19" s="43" customFormat="1" ht="12" hidden="1" customHeight="1" x14ac:dyDescent="0.3">
      <c r="A297" s="7"/>
      <c r="B297" s="20"/>
      <c r="C297" s="31" t="str">
        <f>'Asset Schedule'!C292</f>
        <v>Bus 60</v>
      </c>
      <c r="D297" s="31"/>
      <c r="E297" s="39">
        <f>'Asset Schedule'!F292</f>
        <v>0</v>
      </c>
      <c r="F297" s="39">
        <f>'Asset Schedule'!G292</f>
        <v>0</v>
      </c>
      <c r="G297" s="25">
        <f>'Asset Schedule'!R292</f>
        <v>0</v>
      </c>
      <c r="H297" s="25"/>
      <c r="I297" s="31"/>
      <c r="J297" s="38">
        <f t="shared" si="16"/>
        <v>0</v>
      </c>
      <c r="K297" s="38">
        <f t="shared" si="16"/>
        <v>0</v>
      </c>
      <c r="L297" s="38">
        <f t="shared" si="16"/>
        <v>0</v>
      </c>
      <c r="M297" s="38">
        <f t="shared" si="16"/>
        <v>0</v>
      </c>
      <c r="N297" s="38">
        <f t="shared" si="16"/>
        <v>0</v>
      </c>
      <c r="O297" s="38">
        <f t="shared" si="16"/>
        <v>0</v>
      </c>
      <c r="P297" s="38">
        <f t="shared" si="16"/>
        <v>0</v>
      </c>
      <c r="Q297" s="38">
        <f t="shared" si="16"/>
        <v>0</v>
      </c>
      <c r="R297" s="38">
        <f t="shared" si="16"/>
        <v>0</v>
      </c>
      <c r="S297" s="7"/>
    </row>
    <row r="298" spans="1:19" s="43" customFormat="1" ht="12" hidden="1" customHeight="1" x14ac:dyDescent="0.3">
      <c r="A298" s="7"/>
      <c r="B298" s="20"/>
      <c r="C298" s="31" t="str">
        <f>'Asset Schedule'!C293</f>
        <v>Bus 61</v>
      </c>
      <c r="D298" s="31"/>
      <c r="E298" s="39">
        <f>'Asset Schedule'!F293</f>
        <v>0</v>
      </c>
      <c r="F298" s="39">
        <f>'Asset Schedule'!G293</f>
        <v>0</v>
      </c>
      <c r="G298" s="25">
        <f>'Asset Schedule'!R293</f>
        <v>0</v>
      </c>
      <c r="H298" s="25"/>
      <c r="I298" s="31"/>
      <c r="J298" s="38">
        <f t="shared" si="16"/>
        <v>0</v>
      </c>
      <c r="K298" s="38">
        <f t="shared" si="16"/>
        <v>0</v>
      </c>
      <c r="L298" s="38">
        <f t="shared" si="16"/>
        <v>0</v>
      </c>
      <c r="M298" s="38">
        <f t="shared" si="16"/>
        <v>0</v>
      </c>
      <c r="N298" s="38">
        <f t="shared" si="16"/>
        <v>0</v>
      </c>
      <c r="O298" s="38">
        <f t="shared" si="16"/>
        <v>0</v>
      </c>
      <c r="P298" s="38">
        <f t="shared" si="16"/>
        <v>0</v>
      </c>
      <c r="Q298" s="38">
        <f t="shared" si="16"/>
        <v>0</v>
      </c>
      <c r="R298" s="38">
        <f t="shared" si="16"/>
        <v>0</v>
      </c>
      <c r="S298" s="7"/>
    </row>
    <row r="299" spans="1:19" s="43" customFormat="1" ht="12" hidden="1" customHeight="1" x14ac:dyDescent="0.3">
      <c r="A299" s="7"/>
      <c r="B299" s="20"/>
      <c r="C299" s="31" t="str">
        <f>'Asset Schedule'!C294</f>
        <v>Bus 62</v>
      </c>
      <c r="D299" s="31"/>
      <c r="E299" s="39">
        <f>'Asset Schedule'!F294</f>
        <v>0</v>
      </c>
      <c r="F299" s="39">
        <f>'Asset Schedule'!G294</f>
        <v>0</v>
      </c>
      <c r="G299" s="25">
        <f>'Asset Schedule'!R294</f>
        <v>0</v>
      </c>
      <c r="H299" s="25"/>
      <c r="I299" s="31"/>
      <c r="J299" s="38">
        <f t="shared" si="16"/>
        <v>0</v>
      </c>
      <c r="K299" s="38">
        <f t="shared" si="16"/>
        <v>0</v>
      </c>
      <c r="L299" s="38">
        <f t="shared" si="16"/>
        <v>0</v>
      </c>
      <c r="M299" s="38">
        <f t="shared" si="16"/>
        <v>0</v>
      </c>
      <c r="N299" s="38">
        <f t="shared" si="16"/>
        <v>0</v>
      </c>
      <c r="O299" s="38">
        <f t="shared" si="16"/>
        <v>0</v>
      </c>
      <c r="P299" s="38">
        <f t="shared" si="16"/>
        <v>0</v>
      </c>
      <c r="Q299" s="38">
        <f t="shared" si="16"/>
        <v>0</v>
      </c>
      <c r="R299" s="38">
        <f t="shared" si="16"/>
        <v>0</v>
      </c>
      <c r="S299" s="7"/>
    </row>
    <row r="300" spans="1:19" s="43" customFormat="1" ht="12" hidden="1" customHeight="1" x14ac:dyDescent="0.3">
      <c r="A300" s="7"/>
      <c r="B300" s="20"/>
      <c r="C300" s="31" t="str">
        <f>'Asset Schedule'!C295</f>
        <v>Bus 63</v>
      </c>
      <c r="D300" s="31"/>
      <c r="E300" s="39">
        <f>'Asset Schedule'!F295</f>
        <v>0</v>
      </c>
      <c r="F300" s="39">
        <f>'Asset Schedule'!G295</f>
        <v>0</v>
      </c>
      <c r="G300" s="25">
        <f>'Asset Schedule'!R295</f>
        <v>0</v>
      </c>
      <c r="H300" s="25"/>
      <c r="I300" s="31"/>
      <c r="J300" s="38">
        <f t="shared" si="16"/>
        <v>0</v>
      </c>
      <c r="K300" s="38">
        <f t="shared" si="16"/>
        <v>0</v>
      </c>
      <c r="L300" s="38">
        <f t="shared" si="16"/>
        <v>0</v>
      </c>
      <c r="M300" s="38">
        <f t="shared" si="16"/>
        <v>0</v>
      </c>
      <c r="N300" s="38">
        <f t="shared" si="16"/>
        <v>0</v>
      </c>
      <c r="O300" s="38">
        <f t="shared" si="16"/>
        <v>0</v>
      </c>
      <c r="P300" s="38">
        <f t="shared" si="16"/>
        <v>0</v>
      </c>
      <c r="Q300" s="38">
        <f t="shared" si="16"/>
        <v>0</v>
      </c>
      <c r="R300" s="38">
        <f t="shared" si="16"/>
        <v>0</v>
      </c>
      <c r="S300" s="7"/>
    </row>
    <row r="301" spans="1:19" s="43" customFormat="1" ht="12" hidden="1" customHeight="1" x14ac:dyDescent="0.3">
      <c r="A301" s="7"/>
      <c r="B301" s="20"/>
      <c r="C301" s="31" t="str">
        <f>'Asset Schedule'!C296</f>
        <v>Bus 64</v>
      </c>
      <c r="D301" s="31"/>
      <c r="E301" s="39">
        <f>'Asset Schedule'!F296</f>
        <v>0</v>
      </c>
      <c r="F301" s="39">
        <f>'Asset Schedule'!G296</f>
        <v>0</v>
      </c>
      <c r="G301" s="25">
        <f>'Asset Schedule'!R296</f>
        <v>0</v>
      </c>
      <c r="H301" s="25"/>
      <c r="I301" s="31"/>
      <c r="J301" s="38">
        <f t="shared" si="16"/>
        <v>0</v>
      </c>
      <c r="K301" s="38">
        <f t="shared" si="16"/>
        <v>0</v>
      </c>
      <c r="L301" s="38">
        <f t="shared" si="16"/>
        <v>0</v>
      </c>
      <c r="M301" s="38">
        <f t="shared" si="16"/>
        <v>0</v>
      </c>
      <c r="N301" s="38">
        <f t="shared" si="16"/>
        <v>0</v>
      </c>
      <c r="O301" s="38">
        <f t="shared" si="16"/>
        <v>0</v>
      </c>
      <c r="P301" s="38">
        <f t="shared" si="16"/>
        <v>0</v>
      </c>
      <c r="Q301" s="38">
        <f t="shared" si="16"/>
        <v>0</v>
      </c>
      <c r="R301" s="38">
        <f t="shared" si="16"/>
        <v>0</v>
      </c>
      <c r="S301" s="7"/>
    </row>
    <row r="302" spans="1:19" s="43" customFormat="1" ht="12" hidden="1" customHeight="1" x14ac:dyDescent="0.3">
      <c r="A302" s="7"/>
      <c r="B302" s="20"/>
      <c r="C302" s="31" t="str">
        <f>'Asset Schedule'!C297</f>
        <v>Bus 65</v>
      </c>
      <c r="D302" s="31"/>
      <c r="E302" s="39">
        <f>'Asset Schedule'!F297</f>
        <v>0</v>
      </c>
      <c r="F302" s="39">
        <f>'Asset Schedule'!G297</f>
        <v>0</v>
      </c>
      <c r="G302" s="25">
        <f>'Asset Schedule'!R297</f>
        <v>0</v>
      </c>
      <c r="H302" s="25"/>
      <c r="I302" s="31"/>
      <c r="J302" s="38">
        <f t="shared" si="16"/>
        <v>0</v>
      </c>
      <c r="K302" s="38">
        <f t="shared" si="16"/>
        <v>0</v>
      </c>
      <c r="L302" s="38">
        <f t="shared" si="16"/>
        <v>0</v>
      </c>
      <c r="M302" s="38">
        <f t="shared" si="16"/>
        <v>0</v>
      </c>
      <c r="N302" s="38">
        <f t="shared" si="16"/>
        <v>0</v>
      </c>
      <c r="O302" s="38">
        <f t="shared" si="16"/>
        <v>0</v>
      </c>
      <c r="P302" s="38">
        <f t="shared" si="16"/>
        <v>0</v>
      </c>
      <c r="Q302" s="38">
        <f t="shared" si="16"/>
        <v>0</v>
      </c>
      <c r="R302" s="38">
        <f t="shared" si="16"/>
        <v>0</v>
      </c>
      <c r="S302" s="7"/>
    </row>
    <row r="303" spans="1:19" s="43" customFormat="1" ht="12" hidden="1" customHeight="1" x14ac:dyDescent="0.3">
      <c r="A303" s="7"/>
      <c r="B303" s="20"/>
      <c r="C303" s="31" t="str">
        <f>'Asset Schedule'!C298</f>
        <v>Bus 66</v>
      </c>
      <c r="D303" s="31"/>
      <c r="E303" s="39">
        <f>'Asset Schedule'!F298</f>
        <v>0</v>
      </c>
      <c r="F303" s="39">
        <f>'Asset Schedule'!G298</f>
        <v>0</v>
      </c>
      <c r="G303" s="25">
        <f>'Asset Schedule'!R298</f>
        <v>0</v>
      </c>
      <c r="H303" s="25"/>
      <c r="I303" s="31"/>
      <c r="J303" s="38">
        <f t="shared" si="16"/>
        <v>0</v>
      </c>
      <c r="K303" s="38">
        <f t="shared" si="16"/>
        <v>0</v>
      </c>
      <c r="L303" s="38">
        <f t="shared" si="16"/>
        <v>0</v>
      </c>
      <c r="M303" s="38">
        <f t="shared" si="16"/>
        <v>0</v>
      </c>
      <c r="N303" s="38">
        <f t="shared" si="16"/>
        <v>0</v>
      </c>
      <c r="O303" s="38">
        <f t="shared" si="16"/>
        <v>0</v>
      </c>
      <c r="P303" s="38">
        <f t="shared" si="16"/>
        <v>0</v>
      </c>
      <c r="Q303" s="38">
        <f t="shared" si="16"/>
        <v>0</v>
      </c>
      <c r="R303" s="38">
        <f t="shared" si="16"/>
        <v>0</v>
      </c>
      <c r="S303" s="7"/>
    </row>
    <row r="304" spans="1:19" s="43" customFormat="1" ht="12" hidden="1" customHeight="1" x14ac:dyDescent="0.3">
      <c r="A304" s="7"/>
      <c r="B304" s="20"/>
      <c r="C304" s="31" t="str">
        <f>'Asset Schedule'!C299</f>
        <v>Bus 67</v>
      </c>
      <c r="D304" s="31"/>
      <c r="E304" s="39">
        <f>'Asset Schedule'!F299</f>
        <v>0</v>
      </c>
      <c r="F304" s="39">
        <f>'Asset Schedule'!G299</f>
        <v>0</v>
      </c>
      <c r="G304" s="25">
        <f>'Asset Schedule'!R299</f>
        <v>0</v>
      </c>
      <c r="H304" s="25"/>
      <c r="I304" s="31"/>
      <c r="J304" s="38">
        <f t="shared" si="16"/>
        <v>0</v>
      </c>
      <c r="K304" s="38">
        <f t="shared" si="16"/>
        <v>0</v>
      </c>
      <c r="L304" s="38">
        <f t="shared" si="16"/>
        <v>0</v>
      </c>
      <c r="M304" s="38">
        <f t="shared" si="16"/>
        <v>0</v>
      </c>
      <c r="N304" s="38">
        <f t="shared" si="16"/>
        <v>0</v>
      </c>
      <c r="O304" s="38">
        <f t="shared" si="16"/>
        <v>0</v>
      </c>
      <c r="P304" s="38">
        <f t="shared" si="16"/>
        <v>0</v>
      </c>
      <c r="Q304" s="38">
        <f t="shared" si="16"/>
        <v>0</v>
      </c>
      <c r="R304" s="38">
        <f t="shared" si="16"/>
        <v>0</v>
      </c>
      <c r="S304" s="7"/>
    </row>
    <row r="305" spans="1:19" s="43" customFormat="1" ht="12" hidden="1" customHeight="1" x14ac:dyDescent="0.3">
      <c r="A305" s="7"/>
      <c r="B305" s="20"/>
      <c r="C305" s="31" t="str">
        <f>'Asset Schedule'!C300</f>
        <v>Bus 68</v>
      </c>
      <c r="D305" s="31"/>
      <c r="E305" s="39">
        <f>'Asset Schedule'!F300</f>
        <v>0</v>
      </c>
      <c r="F305" s="39">
        <f>'Asset Schedule'!G300</f>
        <v>0</v>
      </c>
      <c r="G305" s="25">
        <f>'Asset Schedule'!R300</f>
        <v>0</v>
      </c>
      <c r="H305" s="25"/>
      <c r="I305" s="31"/>
      <c r="J305" s="38">
        <f t="shared" si="16"/>
        <v>0</v>
      </c>
      <c r="K305" s="38">
        <f t="shared" si="16"/>
        <v>0</v>
      </c>
      <c r="L305" s="38">
        <f t="shared" si="16"/>
        <v>0</v>
      </c>
      <c r="M305" s="38">
        <f t="shared" si="16"/>
        <v>0</v>
      </c>
      <c r="N305" s="38">
        <f t="shared" si="16"/>
        <v>0</v>
      </c>
      <c r="O305" s="38">
        <f t="shared" si="16"/>
        <v>0</v>
      </c>
      <c r="P305" s="38">
        <f t="shared" si="16"/>
        <v>0</v>
      </c>
      <c r="Q305" s="38">
        <f t="shared" si="16"/>
        <v>0</v>
      </c>
      <c r="R305" s="38">
        <f t="shared" si="16"/>
        <v>0</v>
      </c>
      <c r="S305" s="7"/>
    </row>
    <row r="306" spans="1:19" s="43" customFormat="1" ht="12" hidden="1" customHeight="1" x14ac:dyDescent="0.3">
      <c r="A306" s="7"/>
      <c r="B306" s="20"/>
      <c r="C306" s="31" t="str">
        <f>'Asset Schedule'!C301</f>
        <v>Bus 69</v>
      </c>
      <c r="D306" s="31"/>
      <c r="E306" s="39">
        <f>'Asset Schedule'!F301</f>
        <v>0</v>
      </c>
      <c r="F306" s="39">
        <f>'Asset Schedule'!G301</f>
        <v>0</v>
      </c>
      <c r="G306" s="25">
        <f>'Asset Schedule'!R301</f>
        <v>0</v>
      </c>
      <c r="H306" s="25"/>
      <c r="I306" s="31"/>
      <c r="J306" s="38">
        <f t="shared" si="16"/>
        <v>0</v>
      </c>
      <c r="K306" s="38">
        <f t="shared" si="16"/>
        <v>0</v>
      </c>
      <c r="L306" s="38">
        <f t="shared" si="16"/>
        <v>0</v>
      </c>
      <c r="M306" s="38">
        <f t="shared" si="16"/>
        <v>0</v>
      </c>
      <c r="N306" s="38">
        <f t="shared" si="16"/>
        <v>0</v>
      </c>
      <c r="O306" s="38">
        <f t="shared" si="16"/>
        <v>0</v>
      </c>
      <c r="P306" s="38">
        <f t="shared" si="16"/>
        <v>0</v>
      </c>
      <c r="Q306" s="38">
        <f t="shared" si="16"/>
        <v>0</v>
      </c>
      <c r="R306" s="38">
        <f t="shared" si="16"/>
        <v>0</v>
      </c>
      <c r="S306" s="7"/>
    </row>
    <row r="307" spans="1:19" s="43" customFormat="1" ht="12" hidden="1" customHeight="1" x14ac:dyDescent="0.3">
      <c r="A307" s="7"/>
      <c r="B307" s="20"/>
      <c r="C307" s="31" t="str">
        <f>'Asset Schedule'!C302</f>
        <v>Bus 70</v>
      </c>
      <c r="D307" s="31"/>
      <c r="E307" s="39">
        <f>'Asset Schedule'!F302</f>
        <v>0</v>
      </c>
      <c r="F307" s="39">
        <f>'Asset Schedule'!G302</f>
        <v>0</v>
      </c>
      <c r="G307" s="25">
        <f>'Asset Schedule'!R302</f>
        <v>0</v>
      </c>
      <c r="H307" s="25"/>
      <c r="I307" s="31"/>
      <c r="J307" s="38">
        <f t="shared" si="16"/>
        <v>0</v>
      </c>
      <c r="K307" s="38">
        <f t="shared" si="16"/>
        <v>0</v>
      </c>
      <c r="L307" s="38">
        <f t="shared" si="16"/>
        <v>0</v>
      </c>
      <c r="M307" s="38">
        <f t="shared" si="16"/>
        <v>0</v>
      </c>
      <c r="N307" s="38">
        <f t="shared" si="16"/>
        <v>0</v>
      </c>
      <c r="O307" s="38">
        <f t="shared" si="16"/>
        <v>0</v>
      </c>
      <c r="P307" s="38">
        <f t="shared" si="16"/>
        <v>0</v>
      </c>
      <c r="Q307" s="38">
        <f t="shared" si="16"/>
        <v>0</v>
      </c>
      <c r="R307" s="38">
        <f t="shared" si="16"/>
        <v>0</v>
      </c>
      <c r="S307" s="7"/>
    </row>
    <row r="308" spans="1:19" s="43" customFormat="1" ht="12" hidden="1" customHeight="1" x14ac:dyDescent="0.3">
      <c r="A308" s="7"/>
      <c r="B308" s="20"/>
      <c r="C308" s="31" t="str">
        <f>'Asset Schedule'!C303</f>
        <v>Bus 71</v>
      </c>
      <c r="D308" s="31"/>
      <c r="E308" s="39">
        <f>'Asset Schedule'!F303</f>
        <v>0</v>
      </c>
      <c r="F308" s="39">
        <f>'Asset Schedule'!G303</f>
        <v>0</v>
      </c>
      <c r="G308" s="25">
        <f>'Asset Schedule'!R303</f>
        <v>0</v>
      </c>
      <c r="H308" s="25"/>
      <c r="I308" s="31"/>
      <c r="J308" s="38">
        <f t="shared" si="16"/>
        <v>0</v>
      </c>
      <c r="K308" s="38">
        <f t="shared" si="16"/>
        <v>0</v>
      </c>
      <c r="L308" s="38">
        <f t="shared" si="16"/>
        <v>0</v>
      </c>
      <c r="M308" s="38">
        <f t="shared" si="16"/>
        <v>0</v>
      </c>
      <c r="N308" s="38">
        <f t="shared" si="16"/>
        <v>0</v>
      </c>
      <c r="O308" s="38">
        <f t="shared" si="16"/>
        <v>0</v>
      </c>
      <c r="P308" s="38">
        <f t="shared" si="16"/>
        <v>0</v>
      </c>
      <c r="Q308" s="38">
        <f t="shared" si="16"/>
        <v>0</v>
      </c>
      <c r="R308" s="38">
        <f t="shared" si="16"/>
        <v>0</v>
      </c>
      <c r="S308" s="7"/>
    </row>
    <row r="309" spans="1:19" s="43" customFormat="1" ht="12" hidden="1" customHeight="1" x14ac:dyDescent="0.3">
      <c r="A309" s="7"/>
      <c r="B309" s="20"/>
      <c r="C309" s="31" t="str">
        <f>'Asset Schedule'!C304</f>
        <v>Bus 72</v>
      </c>
      <c r="D309" s="31"/>
      <c r="E309" s="39">
        <f>'Asset Schedule'!F304</f>
        <v>0</v>
      </c>
      <c r="F309" s="39">
        <f>'Asset Schedule'!G304</f>
        <v>0</v>
      </c>
      <c r="G309" s="25">
        <f>'Asset Schedule'!R304</f>
        <v>0</v>
      </c>
      <c r="H309" s="25"/>
      <c r="I309" s="31"/>
      <c r="J309" s="38">
        <f t="shared" si="16"/>
        <v>0</v>
      </c>
      <c r="K309" s="38">
        <f t="shared" si="16"/>
        <v>0</v>
      </c>
      <c r="L309" s="38">
        <f t="shared" si="16"/>
        <v>0</v>
      </c>
      <c r="M309" s="38">
        <f t="shared" si="16"/>
        <v>0</v>
      </c>
      <c r="N309" s="38">
        <f t="shared" si="16"/>
        <v>0</v>
      </c>
      <c r="O309" s="38">
        <f t="shared" si="16"/>
        <v>0</v>
      </c>
      <c r="P309" s="38">
        <f t="shared" si="16"/>
        <v>0</v>
      </c>
      <c r="Q309" s="38">
        <f t="shared" si="16"/>
        <v>0</v>
      </c>
      <c r="R309" s="38">
        <f t="shared" si="16"/>
        <v>0</v>
      </c>
      <c r="S309" s="7"/>
    </row>
    <row r="310" spans="1:19" s="43" customFormat="1" ht="12" hidden="1" customHeight="1" x14ac:dyDescent="0.3">
      <c r="A310" s="7"/>
      <c r="B310" s="20"/>
      <c r="C310" s="31" t="str">
        <f>'Asset Schedule'!C305</f>
        <v>Bus 73</v>
      </c>
      <c r="D310" s="31"/>
      <c r="E310" s="39">
        <f>'Asset Schedule'!F305</f>
        <v>0</v>
      </c>
      <c r="F310" s="39">
        <f>'Asset Schedule'!G305</f>
        <v>0</v>
      </c>
      <c r="G310" s="25">
        <f>'Asset Schedule'!R305</f>
        <v>0</v>
      </c>
      <c r="H310" s="25"/>
      <c r="I310" s="31"/>
      <c r="J310" s="38">
        <f t="shared" si="16"/>
        <v>0</v>
      </c>
      <c r="K310" s="38">
        <f t="shared" si="16"/>
        <v>0</v>
      </c>
      <c r="L310" s="38">
        <f t="shared" si="16"/>
        <v>0</v>
      </c>
      <c r="M310" s="38">
        <f t="shared" ref="J310:R338" si="17">IF(AND($E310&lt;=M$3,$F310&gt;=M$3),1,0)</f>
        <v>0</v>
      </c>
      <c r="N310" s="38">
        <f t="shared" si="17"/>
        <v>0</v>
      </c>
      <c r="O310" s="38">
        <f t="shared" si="17"/>
        <v>0</v>
      </c>
      <c r="P310" s="38">
        <f t="shared" si="17"/>
        <v>0</v>
      </c>
      <c r="Q310" s="38">
        <f t="shared" si="17"/>
        <v>0</v>
      </c>
      <c r="R310" s="38">
        <f t="shared" si="17"/>
        <v>0</v>
      </c>
      <c r="S310" s="7"/>
    </row>
    <row r="311" spans="1:19" s="43" customFormat="1" ht="12" hidden="1" customHeight="1" x14ac:dyDescent="0.3">
      <c r="A311" s="7"/>
      <c r="B311" s="20"/>
      <c r="C311" s="31" t="str">
        <f>'Asset Schedule'!C306</f>
        <v>Bus 74</v>
      </c>
      <c r="D311" s="31"/>
      <c r="E311" s="39">
        <f>'Asset Schedule'!F306</f>
        <v>0</v>
      </c>
      <c r="F311" s="39">
        <f>'Asset Schedule'!G306</f>
        <v>0</v>
      </c>
      <c r="G311" s="25">
        <f>'Asset Schedule'!R306</f>
        <v>0</v>
      </c>
      <c r="H311" s="25"/>
      <c r="I311" s="31"/>
      <c r="J311" s="38">
        <f t="shared" si="17"/>
        <v>0</v>
      </c>
      <c r="K311" s="38">
        <f t="shared" si="17"/>
        <v>0</v>
      </c>
      <c r="L311" s="38">
        <f t="shared" si="17"/>
        <v>0</v>
      </c>
      <c r="M311" s="38">
        <f t="shared" si="17"/>
        <v>0</v>
      </c>
      <c r="N311" s="38">
        <f t="shared" si="17"/>
        <v>0</v>
      </c>
      <c r="O311" s="38">
        <f t="shared" si="17"/>
        <v>0</v>
      </c>
      <c r="P311" s="38">
        <f t="shared" si="17"/>
        <v>0</v>
      </c>
      <c r="Q311" s="38">
        <f t="shared" si="17"/>
        <v>0</v>
      </c>
      <c r="R311" s="38">
        <f t="shared" si="17"/>
        <v>0</v>
      </c>
      <c r="S311" s="7"/>
    </row>
    <row r="312" spans="1:19" s="43" customFormat="1" ht="12" hidden="1" customHeight="1" x14ac:dyDescent="0.3">
      <c r="A312" s="7"/>
      <c r="B312" s="20"/>
      <c r="C312" s="31" t="str">
        <f>'Asset Schedule'!C307</f>
        <v>Bus 75</v>
      </c>
      <c r="D312" s="31"/>
      <c r="E312" s="39">
        <f>'Asset Schedule'!F307</f>
        <v>0</v>
      </c>
      <c r="F312" s="39">
        <f>'Asset Schedule'!G307</f>
        <v>0</v>
      </c>
      <c r="G312" s="25">
        <f>'Asset Schedule'!R307</f>
        <v>0</v>
      </c>
      <c r="H312" s="25"/>
      <c r="I312" s="31"/>
      <c r="J312" s="38">
        <f t="shared" si="17"/>
        <v>0</v>
      </c>
      <c r="K312" s="38">
        <f t="shared" si="17"/>
        <v>0</v>
      </c>
      <c r="L312" s="38">
        <f t="shared" si="17"/>
        <v>0</v>
      </c>
      <c r="M312" s="38">
        <f t="shared" si="17"/>
        <v>0</v>
      </c>
      <c r="N312" s="38">
        <f t="shared" si="17"/>
        <v>0</v>
      </c>
      <c r="O312" s="38">
        <f t="shared" si="17"/>
        <v>0</v>
      </c>
      <c r="P312" s="38">
        <f t="shared" si="17"/>
        <v>0</v>
      </c>
      <c r="Q312" s="38">
        <f t="shared" si="17"/>
        <v>0</v>
      </c>
      <c r="R312" s="38">
        <f t="shared" si="17"/>
        <v>0</v>
      </c>
      <c r="S312" s="7"/>
    </row>
    <row r="313" spans="1:19" s="43" customFormat="1" ht="12" hidden="1" customHeight="1" x14ac:dyDescent="0.3">
      <c r="A313" s="7"/>
      <c r="B313" s="20"/>
      <c r="C313" s="31" t="str">
        <f>'Asset Schedule'!C308</f>
        <v>Bus 76</v>
      </c>
      <c r="D313" s="31"/>
      <c r="E313" s="39">
        <f>'Asset Schedule'!F308</f>
        <v>0</v>
      </c>
      <c r="F313" s="39">
        <f>'Asset Schedule'!G308</f>
        <v>0</v>
      </c>
      <c r="G313" s="25">
        <f>'Asset Schedule'!R308</f>
        <v>0</v>
      </c>
      <c r="H313" s="25"/>
      <c r="I313" s="31"/>
      <c r="J313" s="38">
        <f t="shared" si="17"/>
        <v>0</v>
      </c>
      <c r="K313" s="38">
        <f t="shared" si="17"/>
        <v>0</v>
      </c>
      <c r="L313" s="38">
        <f t="shared" si="17"/>
        <v>0</v>
      </c>
      <c r="M313" s="38">
        <f t="shared" si="17"/>
        <v>0</v>
      </c>
      <c r="N313" s="38">
        <f t="shared" si="17"/>
        <v>0</v>
      </c>
      <c r="O313" s="38">
        <f t="shared" si="17"/>
        <v>0</v>
      </c>
      <c r="P313" s="38">
        <f t="shared" si="17"/>
        <v>0</v>
      </c>
      <c r="Q313" s="38">
        <f t="shared" si="17"/>
        <v>0</v>
      </c>
      <c r="R313" s="38">
        <f t="shared" si="17"/>
        <v>0</v>
      </c>
      <c r="S313" s="7"/>
    </row>
    <row r="314" spans="1:19" s="43" customFormat="1" ht="12" hidden="1" customHeight="1" x14ac:dyDescent="0.3">
      <c r="A314" s="7"/>
      <c r="B314" s="20"/>
      <c r="C314" s="31" t="str">
        <f>'Asset Schedule'!C309</f>
        <v>Bus 77</v>
      </c>
      <c r="D314" s="31"/>
      <c r="E314" s="39">
        <f>'Asset Schedule'!F309</f>
        <v>0</v>
      </c>
      <c r="F314" s="39">
        <f>'Asset Schedule'!G309</f>
        <v>0</v>
      </c>
      <c r="G314" s="25">
        <f>'Asset Schedule'!R309</f>
        <v>0</v>
      </c>
      <c r="H314" s="25"/>
      <c r="I314" s="31"/>
      <c r="J314" s="38">
        <f t="shared" si="17"/>
        <v>0</v>
      </c>
      <c r="K314" s="38">
        <f t="shared" si="17"/>
        <v>0</v>
      </c>
      <c r="L314" s="38">
        <f t="shared" si="17"/>
        <v>0</v>
      </c>
      <c r="M314" s="38">
        <f t="shared" si="17"/>
        <v>0</v>
      </c>
      <c r="N314" s="38">
        <f t="shared" si="17"/>
        <v>0</v>
      </c>
      <c r="O314" s="38">
        <f t="shared" si="17"/>
        <v>0</v>
      </c>
      <c r="P314" s="38">
        <f t="shared" si="17"/>
        <v>0</v>
      </c>
      <c r="Q314" s="38">
        <f t="shared" si="17"/>
        <v>0</v>
      </c>
      <c r="R314" s="38">
        <f t="shared" si="17"/>
        <v>0</v>
      </c>
      <c r="S314" s="7"/>
    </row>
    <row r="315" spans="1:19" s="43" customFormat="1" ht="12" hidden="1" customHeight="1" x14ac:dyDescent="0.3">
      <c r="A315" s="7"/>
      <c r="B315" s="20"/>
      <c r="C315" s="31" t="str">
        <f>'Asset Schedule'!C310</f>
        <v>Bus 78</v>
      </c>
      <c r="D315" s="31"/>
      <c r="E315" s="39">
        <f>'Asset Schedule'!F310</f>
        <v>0</v>
      </c>
      <c r="F315" s="39">
        <f>'Asset Schedule'!G310</f>
        <v>0</v>
      </c>
      <c r="G315" s="25">
        <f>'Asset Schedule'!R310</f>
        <v>0</v>
      </c>
      <c r="H315" s="25"/>
      <c r="I315" s="31"/>
      <c r="J315" s="38">
        <f t="shared" si="17"/>
        <v>0</v>
      </c>
      <c r="K315" s="38">
        <f t="shared" si="17"/>
        <v>0</v>
      </c>
      <c r="L315" s="38">
        <f t="shared" si="17"/>
        <v>0</v>
      </c>
      <c r="M315" s="38">
        <f t="shared" si="17"/>
        <v>0</v>
      </c>
      <c r="N315" s="38">
        <f t="shared" si="17"/>
        <v>0</v>
      </c>
      <c r="O315" s="38">
        <f t="shared" si="17"/>
        <v>0</v>
      </c>
      <c r="P315" s="38">
        <f t="shared" si="17"/>
        <v>0</v>
      </c>
      <c r="Q315" s="38">
        <f t="shared" si="17"/>
        <v>0</v>
      </c>
      <c r="R315" s="38">
        <f t="shared" si="17"/>
        <v>0</v>
      </c>
      <c r="S315" s="7"/>
    </row>
    <row r="316" spans="1:19" s="43" customFormat="1" ht="12" hidden="1" customHeight="1" x14ac:dyDescent="0.3">
      <c r="A316" s="7"/>
      <c r="B316" s="20"/>
      <c r="C316" s="31" t="str">
        <f>'Asset Schedule'!C311</f>
        <v>Bus 79</v>
      </c>
      <c r="D316" s="31"/>
      <c r="E316" s="39">
        <f>'Asset Schedule'!F311</f>
        <v>0</v>
      </c>
      <c r="F316" s="39">
        <f>'Asset Schedule'!G311</f>
        <v>0</v>
      </c>
      <c r="G316" s="25">
        <f>'Asset Schedule'!R311</f>
        <v>0</v>
      </c>
      <c r="H316" s="25"/>
      <c r="I316" s="31"/>
      <c r="J316" s="38">
        <f t="shared" si="17"/>
        <v>0</v>
      </c>
      <c r="K316" s="38">
        <f t="shared" si="17"/>
        <v>0</v>
      </c>
      <c r="L316" s="38">
        <f t="shared" si="17"/>
        <v>0</v>
      </c>
      <c r="M316" s="38">
        <f t="shared" si="17"/>
        <v>0</v>
      </c>
      <c r="N316" s="38">
        <f t="shared" si="17"/>
        <v>0</v>
      </c>
      <c r="O316" s="38">
        <f t="shared" si="17"/>
        <v>0</v>
      </c>
      <c r="P316" s="38">
        <f t="shared" si="17"/>
        <v>0</v>
      </c>
      <c r="Q316" s="38">
        <f t="shared" si="17"/>
        <v>0</v>
      </c>
      <c r="R316" s="38">
        <f t="shared" si="17"/>
        <v>0</v>
      </c>
      <c r="S316" s="7"/>
    </row>
    <row r="317" spans="1:19" s="43" customFormat="1" ht="12" hidden="1" customHeight="1" x14ac:dyDescent="0.3">
      <c r="A317" s="7"/>
      <c r="B317" s="20"/>
      <c r="C317" s="31" t="str">
        <f>'Asset Schedule'!C312</f>
        <v>Bus 80</v>
      </c>
      <c r="D317" s="31"/>
      <c r="E317" s="39">
        <f>'Asset Schedule'!F312</f>
        <v>0</v>
      </c>
      <c r="F317" s="39">
        <f>'Asset Schedule'!G312</f>
        <v>0</v>
      </c>
      <c r="G317" s="25">
        <f>'Asset Schedule'!R312</f>
        <v>0</v>
      </c>
      <c r="H317" s="25"/>
      <c r="I317" s="31"/>
      <c r="J317" s="38">
        <f t="shared" si="17"/>
        <v>0</v>
      </c>
      <c r="K317" s="38">
        <f t="shared" si="17"/>
        <v>0</v>
      </c>
      <c r="L317" s="38">
        <f t="shared" si="17"/>
        <v>0</v>
      </c>
      <c r="M317" s="38">
        <f t="shared" si="17"/>
        <v>0</v>
      </c>
      <c r="N317" s="38">
        <f t="shared" si="17"/>
        <v>0</v>
      </c>
      <c r="O317" s="38">
        <f t="shared" si="17"/>
        <v>0</v>
      </c>
      <c r="P317" s="38">
        <f t="shared" si="17"/>
        <v>0</v>
      </c>
      <c r="Q317" s="38">
        <f t="shared" si="17"/>
        <v>0</v>
      </c>
      <c r="R317" s="38">
        <f t="shared" si="17"/>
        <v>0</v>
      </c>
      <c r="S317" s="7"/>
    </row>
    <row r="318" spans="1:19" s="43" customFormat="1" ht="12" hidden="1" customHeight="1" x14ac:dyDescent="0.3">
      <c r="A318" s="7"/>
      <c r="B318" s="20"/>
      <c r="C318" s="31" t="str">
        <f>'Asset Schedule'!C313</f>
        <v>Bus 81</v>
      </c>
      <c r="D318" s="31"/>
      <c r="E318" s="39">
        <f>'Asset Schedule'!F313</f>
        <v>0</v>
      </c>
      <c r="F318" s="39">
        <f>'Asset Schedule'!G313</f>
        <v>0</v>
      </c>
      <c r="G318" s="25">
        <f>'Asset Schedule'!R313</f>
        <v>0</v>
      </c>
      <c r="H318" s="25"/>
      <c r="I318" s="31"/>
      <c r="J318" s="38">
        <f t="shared" si="17"/>
        <v>0</v>
      </c>
      <c r="K318" s="38">
        <f t="shared" si="17"/>
        <v>0</v>
      </c>
      <c r="L318" s="38">
        <f t="shared" si="17"/>
        <v>0</v>
      </c>
      <c r="M318" s="38">
        <f t="shared" si="17"/>
        <v>0</v>
      </c>
      <c r="N318" s="38">
        <f t="shared" si="17"/>
        <v>0</v>
      </c>
      <c r="O318" s="38">
        <f t="shared" si="17"/>
        <v>0</v>
      </c>
      <c r="P318" s="38">
        <f t="shared" si="17"/>
        <v>0</v>
      </c>
      <c r="Q318" s="38">
        <f t="shared" si="17"/>
        <v>0</v>
      </c>
      <c r="R318" s="38">
        <f t="shared" si="17"/>
        <v>0</v>
      </c>
      <c r="S318" s="7"/>
    </row>
    <row r="319" spans="1:19" s="43" customFormat="1" ht="12" hidden="1" customHeight="1" x14ac:dyDescent="0.3">
      <c r="A319" s="7"/>
      <c r="B319" s="20"/>
      <c r="C319" s="31" t="str">
        <f>'Asset Schedule'!C314</f>
        <v>Bus 82</v>
      </c>
      <c r="D319" s="31"/>
      <c r="E319" s="39">
        <f>'Asset Schedule'!F314</f>
        <v>0</v>
      </c>
      <c r="F319" s="39">
        <f>'Asset Schedule'!G314</f>
        <v>0</v>
      </c>
      <c r="G319" s="25">
        <f>'Asset Schedule'!R314</f>
        <v>0</v>
      </c>
      <c r="H319" s="25"/>
      <c r="I319" s="31"/>
      <c r="J319" s="38">
        <f t="shared" si="17"/>
        <v>0</v>
      </c>
      <c r="K319" s="38">
        <f t="shared" si="17"/>
        <v>0</v>
      </c>
      <c r="L319" s="38">
        <f t="shared" si="17"/>
        <v>0</v>
      </c>
      <c r="M319" s="38">
        <f t="shared" si="17"/>
        <v>0</v>
      </c>
      <c r="N319" s="38">
        <f t="shared" si="17"/>
        <v>0</v>
      </c>
      <c r="O319" s="38">
        <f t="shared" si="17"/>
        <v>0</v>
      </c>
      <c r="P319" s="38">
        <f t="shared" si="17"/>
        <v>0</v>
      </c>
      <c r="Q319" s="38">
        <f t="shared" si="17"/>
        <v>0</v>
      </c>
      <c r="R319" s="38">
        <f t="shared" si="17"/>
        <v>0</v>
      </c>
      <c r="S319" s="7"/>
    </row>
    <row r="320" spans="1:19" s="43" customFormat="1" ht="12" hidden="1" customHeight="1" x14ac:dyDescent="0.3">
      <c r="A320" s="7"/>
      <c r="B320" s="20"/>
      <c r="C320" s="31" t="str">
        <f>'Asset Schedule'!C315</f>
        <v>Bus 83</v>
      </c>
      <c r="D320" s="31"/>
      <c r="E320" s="39">
        <f>'Asset Schedule'!F315</f>
        <v>0</v>
      </c>
      <c r="F320" s="39">
        <f>'Asset Schedule'!G315</f>
        <v>0</v>
      </c>
      <c r="G320" s="25">
        <f>'Asset Schedule'!R315</f>
        <v>0</v>
      </c>
      <c r="H320" s="25"/>
      <c r="I320" s="31"/>
      <c r="J320" s="38">
        <f t="shared" si="17"/>
        <v>0</v>
      </c>
      <c r="K320" s="38">
        <f t="shared" si="17"/>
        <v>0</v>
      </c>
      <c r="L320" s="38">
        <f t="shared" si="17"/>
        <v>0</v>
      </c>
      <c r="M320" s="38">
        <f t="shared" si="17"/>
        <v>0</v>
      </c>
      <c r="N320" s="38">
        <f t="shared" si="17"/>
        <v>0</v>
      </c>
      <c r="O320" s="38">
        <f t="shared" si="17"/>
        <v>0</v>
      </c>
      <c r="P320" s="38">
        <f t="shared" si="17"/>
        <v>0</v>
      </c>
      <c r="Q320" s="38">
        <f t="shared" si="17"/>
        <v>0</v>
      </c>
      <c r="R320" s="38">
        <f t="shared" si="17"/>
        <v>0</v>
      </c>
      <c r="S320" s="7"/>
    </row>
    <row r="321" spans="1:19" s="43" customFormat="1" ht="12" hidden="1" customHeight="1" x14ac:dyDescent="0.3">
      <c r="A321" s="7"/>
      <c r="B321" s="20"/>
      <c r="C321" s="31" t="str">
        <f>'Asset Schedule'!C316</f>
        <v>Bus 84</v>
      </c>
      <c r="D321" s="31"/>
      <c r="E321" s="39">
        <f>'Asset Schedule'!F316</f>
        <v>0</v>
      </c>
      <c r="F321" s="39">
        <f>'Asset Schedule'!G316</f>
        <v>0</v>
      </c>
      <c r="G321" s="25">
        <f>'Asset Schedule'!R316</f>
        <v>0</v>
      </c>
      <c r="H321" s="25"/>
      <c r="I321" s="31"/>
      <c r="J321" s="38">
        <f t="shared" si="17"/>
        <v>0</v>
      </c>
      <c r="K321" s="38">
        <f t="shared" si="17"/>
        <v>0</v>
      </c>
      <c r="L321" s="38">
        <f t="shared" si="17"/>
        <v>0</v>
      </c>
      <c r="M321" s="38">
        <f t="shared" si="17"/>
        <v>0</v>
      </c>
      <c r="N321" s="38">
        <f t="shared" si="17"/>
        <v>0</v>
      </c>
      <c r="O321" s="38">
        <f t="shared" si="17"/>
        <v>0</v>
      </c>
      <c r="P321" s="38">
        <f t="shared" si="17"/>
        <v>0</v>
      </c>
      <c r="Q321" s="38">
        <f t="shared" si="17"/>
        <v>0</v>
      </c>
      <c r="R321" s="38">
        <f t="shared" si="17"/>
        <v>0</v>
      </c>
      <c r="S321" s="7"/>
    </row>
    <row r="322" spans="1:19" s="43" customFormat="1" ht="12" hidden="1" customHeight="1" x14ac:dyDescent="0.3">
      <c r="A322" s="7"/>
      <c r="B322" s="20"/>
      <c r="C322" s="31" t="str">
        <f>'Asset Schedule'!C317</f>
        <v>Bus 85</v>
      </c>
      <c r="D322" s="31"/>
      <c r="E322" s="39">
        <f>'Asset Schedule'!F317</f>
        <v>0</v>
      </c>
      <c r="F322" s="39">
        <f>'Asset Schedule'!G317</f>
        <v>0</v>
      </c>
      <c r="G322" s="25">
        <f>'Asset Schedule'!R317</f>
        <v>0</v>
      </c>
      <c r="H322" s="25"/>
      <c r="I322" s="31"/>
      <c r="J322" s="38">
        <f t="shared" si="17"/>
        <v>0</v>
      </c>
      <c r="K322" s="38">
        <f t="shared" si="17"/>
        <v>0</v>
      </c>
      <c r="L322" s="38">
        <f t="shared" si="17"/>
        <v>0</v>
      </c>
      <c r="M322" s="38">
        <f t="shared" si="17"/>
        <v>0</v>
      </c>
      <c r="N322" s="38">
        <f t="shared" si="17"/>
        <v>0</v>
      </c>
      <c r="O322" s="38">
        <f t="shared" si="17"/>
        <v>0</v>
      </c>
      <c r="P322" s="38">
        <f t="shared" si="17"/>
        <v>0</v>
      </c>
      <c r="Q322" s="38">
        <f t="shared" si="17"/>
        <v>0</v>
      </c>
      <c r="R322" s="38">
        <f t="shared" si="17"/>
        <v>0</v>
      </c>
      <c r="S322" s="7"/>
    </row>
    <row r="323" spans="1:19" s="43" customFormat="1" ht="12" hidden="1" customHeight="1" x14ac:dyDescent="0.3">
      <c r="A323" s="7"/>
      <c r="B323" s="20"/>
      <c r="C323" s="31" t="str">
        <f>'Asset Schedule'!C318</f>
        <v>Bus 86</v>
      </c>
      <c r="D323" s="31"/>
      <c r="E323" s="39">
        <f>'Asset Schedule'!F318</f>
        <v>0</v>
      </c>
      <c r="F323" s="39">
        <f>'Asset Schedule'!G318</f>
        <v>0</v>
      </c>
      <c r="G323" s="25">
        <f>'Asset Schedule'!R318</f>
        <v>0</v>
      </c>
      <c r="H323" s="25"/>
      <c r="I323" s="31"/>
      <c r="J323" s="38">
        <f t="shared" si="17"/>
        <v>0</v>
      </c>
      <c r="K323" s="38">
        <f t="shared" si="17"/>
        <v>0</v>
      </c>
      <c r="L323" s="38">
        <f t="shared" si="17"/>
        <v>0</v>
      </c>
      <c r="M323" s="38">
        <f t="shared" si="17"/>
        <v>0</v>
      </c>
      <c r="N323" s="38">
        <f t="shared" si="17"/>
        <v>0</v>
      </c>
      <c r="O323" s="38">
        <f t="shared" si="17"/>
        <v>0</v>
      </c>
      <c r="P323" s="38">
        <f t="shared" si="17"/>
        <v>0</v>
      </c>
      <c r="Q323" s="38">
        <f t="shared" si="17"/>
        <v>0</v>
      </c>
      <c r="R323" s="38">
        <f t="shared" si="17"/>
        <v>0</v>
      </c>
      <c r="S323" s="7"/>
    </row>
    <row r="324" spans="1:19" s="43" customFormat="1" ht="12" hidden="1" customHeight="1" x14ac:dyDescent="0.3">
      <c r="A324" s="7"/>
      <c r="B324" s="20"/>
      <c r="C324" s="31" t="str">
        <f>'Asset Schedule'!C319</f>
        <v>Bus 87</v>
      </c>
      <c r="D324" s="31"/>
      <c r="E324" s="39">
        <f>'Asset Schedule'!F319</f>
        <v>0</v>
      </c>
      <c r="F324" s="39">
        <f>'Asset Schedule'!G319</f>
        <v>0</v>
      </c>
      <c r="G324" s="25">
        <f>'Asset Schedule'!R319</f>
        <v>0</v>
      </c>
      <c r="H324" s="25"/>
      <c r="I324" s="31"/>
      <c r="J324" s="38">
        <f t="shared" si="17"/>
        <v>0</v>
      </c>
      <c r="K324" s="38">
        <f t="shared" si="17"/>
        <v>0</v>
      </c>
      <c r="L324" s="38">
        <f t="shared" si="17"/>
        <v>0</v>
      </c>
      <c r="M324" s="38">
        <f t="shared" si="17"/>
        <v>0</v>
      </c>
      <c r="N324" s="38">
        <f t="shared" si="17"/>
        <v>0</v>
      </c>
      <c r="O324" s="38">
        <f t="shared" si="17"/>
        <v>0</v>
      </c>
      <c r="P324" s="38">
        <f t="shared" si="17"/>
        <v>0</v>
      </c>
      <c r="Q324" s="38">
        <f t="shared" si="17"/>
        <v>0</v>
      </c>
      <c r="R324" s="38">
        <f t="shared" si="17"/>
        <v>0</v>
      </c>
      <c r="S324" s="7"/>
    </row>
    <row r="325" spans="1:19" s="43" customFormat="1" ht="12" hidden="1" customHeight="1" x14ac:dyDescent="0.3">
      <c r="A325" s="7"/>
      <c r="B325" s="20"/>
      <c r="C325" s="31" t="str">
        <f>'Asset Schedule'!C320</f>
        <v>Bus 88</v>
      </c>
      <c r="D325" s="31"/>
      <c r="E325" s="39">
        <f>'Asset Schedule'!F320</f>
        <v>0</v>
      </c>
      <c r="F325" s="39">
        <f>'Asset Schedule'!G320</f>
        <v>0</v>
      </c>
      <c r="G325" s="25">
        <f>'Asset Schedule'!R320</f>
        <v>0</v>
      </c>
      <c r="H325" s="25"/>
      <c r="I325" s="31"/>
      <c r="J325" s="38">
        <f t="shared" si="17"/>
        <v>0</v>
      </c>
      <c r="K325" s="38">
        <f t="shared" si="17"/>
        <v>0</v>
      </c>
      <c r="L325" s="38">
        <f t="shared" si="17"/>
        <v>0</v>
      </c>
      <c r="M325" s="38">
        <f t="shared" si="17"/>
        <v>0</v>
      </c>
      <c r="N325" s="38">
        <f t="shared" si="17"/>
        <v>0</v>
      </c>
      <c r="O325" s="38">
        <f t="shared" si="17"/>
        <v>0</v>
      </c>
      <c r="P325" s="38">
        <f t="shared" si="17"/>
        <v>0</v>
      </c>
      <c r="Q325" s="38">
        <f t="shared" si="17"/>
        <v>0</v>
      </c>
      <c r="R325" s="38">
        <f t="shared" si="17"/>
        <v>0</v>
      </c>
      <c r="S325" s="7"/>
    </row>
    <row r="326" spans="1:19" s="43" customFormat="1" ht="12" hidden="1" customHeight="1" x14ac:dyDescent="0.3">
      <c r="A326" s="7"/>
      <c r="B326" s="20"/>
      <c r="C326" s="31" t="str">
        <f>'Asset Schedule'!C321</f>
        <v>Bus 89</v>
      </c>
      <c r="D326" s="31"/>
      <c r="E326" s="39">
        <f>'Asset Schedule'!F321</f>
        <v>0</v>
      </c>
      <c r="F326" s="39">
        <f>'Asset Schedule'!G321</f>
        <v>0</v>
      </c>
      <c r="G326" s="25">
        <f>'Asset Schedule'!R321</f>
        <v>0</v>
      </c>
      <c r="H326" s="25"/>
      <c r="I326" s="31"/>
      <c r="J326" s="38">
        <f t="shared" si="17"/>
        <v>0</v>
      </c>
      <c r="K326" s="38">
        <f t="shared" si="17"/>
        <v>0</v>
      </c>
      <c r="L326" s="38">
        <f t="shared" si="17"/>
        <v>0</v>
      </c>
      <c r="M326" s="38">
        <f t="shared" si="17"/>
        <v>0</v>
      </c>
      <c r="N326" s="38">
        <f t="shared" si="17"/>
        <v>0</v>
      </c>
      <c r="O326" s="38">
        <f t="shared" si="17"/>
        <v>0</v>
      </c>
      <c r="P326" s="38">
        <f t="shared" si="17"/>
        <v>0</v>
      </c>
      <c r="Q326" s="38">
        <f t="shared" si="17"/>
        <v>0</v>
      </c>
      <c r="R326" s="38">
        <f t="shared" si="17"/>
        <v>0</v>
      </c>
      <c r="S326" s="7"/>
    </row>
    <row r="327" spans="1:19" s="43" customFormat="1" ht="12" hidden="1" customHeight="1" x14ac:dyDescent="0.3">
      <c r="A327" s="7"/>
      <c r="B327" s="20"/>
      <c r="C327" s="31" t="str">
        <f>'Asset Schedule'!C322</f>
        <v>Bus 90</v>
      </c>
      <c r="D327" s="31"/>
      <c r="E327" s="39">
        <f>'Asset Schedule'!F322</f>
        <v>0</v>
      </c>
      <c r="F327" s="39">
        <f>'Asset Schedule'!G322</f>
        <v>0</v>
      </c>
      <c r="G327" s="25">
        <f>'Asset Schedule'!R322</f>
        <v>0</v>
      </c>
      <c r="H327" s="25"/>
      <c r="I327" s="31"/>
      <c r="J327" s="38">
        <f t="shared" si="17"/>
        <v>0</v>
      </c>
      <c r="K327" s="38">
        <f t="shared" si="17"/>
        <v>0</v>
      </c>
      <c r="L327" s="38">
        <f t="shared" si="17"/>
        <v>0</v>
      </c>
      <c r="M327" s="38">
        <f t="shared" si="17"/>
        <v>0</v>
      </c>
      <c r="N327" s="38">
        <f t="shared" si="17"/>
        <v>0</v>
      </c>
      <c r="O327" s="38">
        <f t="shared" si="17"/>
        <v>0</v>
      </c>
      <c r="P327" s="38">
        <f t="shared" si="17"/>
        <v>0</v>
      </c>
      <c r="Q327" s="38">
        <f t="shared" si="17"/>
        <v>0</v>
      </c>
      <c r="R327" s="38">
        <f t="shared" si="17"/>
        <v>0</v>
      </c>
      <c r="S327" s="7"/>
    </row>
    <row r="328" spans="1:19" s="43" customFormat="1" ht="12" hidden="1" customHeight="1" x14ac:dyDescent="0.3">
      <c r="A328" s="7"/>
      <c r="B328" s="20"/>
      <c r="C328" s="31" t="str">
        <f>'Asset Schedule'!C323</f>
        <v>Bus 91</v>
      </c>
      <c r="D328" s="31"/>
      <c r="E328" s="39">
        <f>'Asset Schedule'!F323</f>
        <v>0</v>
      </c>
      <c r="F328" s="39">
        <f>'Asset Schedule'!G323</f>
        <v>0</v>
      </c>
      <c r="G328" s="25">
        <f>'Asset Schedule'!R323</f>
        <v>0</v>
      </c>
      <c r="H328" s="25"/>
      <c r="I328" s="31"/>
      <c r="J328" s="38">
        <f t="shared" si="17"/>
        <v>0</v>
      </c>
      <c r="K328" s="38">
        <f t="shared" si="17"/>
        <v>0</v>
      </c>
      <c r="L328" s="38">
        <f t="shared" si="17"/>
        <v>0</v>
      </c>
      <c r="M328" s="38">
        <f t="shared" si="17"/>
        <v>0</v>
      </c>
      <c r="N328" s="38">
        <f t="shared" si="17"/>
        <v>0</v>
      </c>
      <c r="O328" s="38">
        <f t="shared" si="17"/>
        <v>0</v>
      </c>
      <c r="P328" s="38">
        <f t="shared" si="17"/>
        <v>0</v>
      </c>
      <c r="Q328" s="38">
        <f t="shared" si="17"/>
        <v>0</v>
      </c>
      <c r="R328" s="38">
        <f t="shared" si="17"/>
        <v>0</v>
      </c>
      <c r="S328" s="7"/>
    </row>
    <row r="329" spans="1:19" s="43" customFormat="1" ht="12" hidden="1" customHeight="1" x14ac:dyDescent="0.3">
      <c r="A329" s="7"/>
      <c r="B329" s="20"/>
      <c r="C329" s="31" t="str">
        <f>'Asset Schedule'!C324</f>
        <v>Bus 92</v>
      </c>
      <c r="D329" s="31"/>
      <c r="E329" s="39">
        <f>'Asset Schedule'!F324</f>
        <v>0</v>
      </c>
      <c r="F329" s="39">
        <f>'Asset Schedule'!G324</f>
        <v>0</v>
      </c>
      <c r="G329" s="25">
        <f>'Asset Schedule'!R324</f>
        <v>0</v>
      </c>
      <c r="H329" s="25"/>
      <c r="I329" s="31"/>
      <c r="J329" s="38">
        <f t="shared" si="17"/>
        <v>0</v>
      </c>
      <c r="K329" s="38">
        <f t="shared" si="17"/>
        <v>0</v>
      </c>
      <c r="L329" s="38">
        <f t="shared" si="17"/>
        <v>0</v>
      </c>
      <c r="M329" s="38">
        <f t="shared" si="17"/>
        <v>0</v>
      </c>
      <c r="N329" s="38">
        <f t="shared" si="17"/>
        <v>0</v>
      </c>
      <c r="O329" s="38">
        <f t="shared" si="17"/>
        <v>0</v>
      </c>
      <c r="P329" s="38">
        <f t="shared" si="17"/>
        <v>0</v>
      </c>
      <c r="Q329" s="38">
        <f t="shared" si="17"/>
        <v>0</v>
      </c>
      <c r="R329" s="38">
        <f t="shared" si="17"/>
        <v>0</v>
      </c>
      <c r="S329" s="7"/>
    </row>
    <row r="330" spans="1:19" s="43" customFormat="1" ht="12" hidden="1" customHeight="1" x14ac:dyDescent="0.3">
      <c r="A330" s="7"/>
      <c r="B330" s="20"/>
      <c r="C330" s="31" t="str">
        <f>'Asset Schedule'!C325</f>
        <v>Bus 93</v>
      </c>
      <c r="D330" s="31"/>
      <c r="E330" s="39">
        <f>'Asset Schedule'!F325</f>
        <v>0</v>
      </c>
      <c r="F330" s="39">
        <f>'Asset Schedule'!G325</f>
        <v>0</v>
      </c>
      <c r="G330" s="25">
        <f>'Asset Schedule'!R325</f>
        <v>0</v>
      </c>
      <c r="H330" s="25"/>
      <c r="I330" s="31"/>
      <c r="J330" s="38">
        <f t="shared" si="17"/>
        <v>0</v>
      </c>
      <c r="K330" s="38">
        <f t="shared" si="17"/>
        <v>0</v>
      </c>
      <c r="L330" s="38">
        <f t="shared" si="17"/>
        <v>0</v>
      </c>
      <c r="M330" s="38">
        <f t="shared" si="17"/>
        <v>0</v>
      </c>
      <c r="N330" s="38">
        <f t="shared" si="17"/>
        <v>0</v>
      </c>
      <c r="O330" s="38">
        <f t="shared" si="17"/>
        <v>0</v>
      </c>
      <c r="P330" s="38">
        <f t="shared" si="17"/>
        <v>0</v>
      </c>
      <c r="Q330" s="38">
        <f t="shared" si="17"/>
        <v>0</v>
      </c>
      <c r="R330" s="38">
        <f t="shared" si="17"/>
        <v>0</v>
      </c>
      <c r="S330" s="7"/>
    </row>
    <row r="331" spans="1:19" s="43" customFormat="1" ht="12" hidden="1" customHeight="1" x14ac:dyDescent="0.3">
      <c r="A331" s="7"/>
      <c r="B331" s="20"/>
      <c r="C331" s="31" t="str">
        <f>'Asset Schedule'!C326</f>
        <v>Bus 94</v>
      </c>
      <c r="D331" s="31"/>
      <c r="E331" s="39">
        <f>'Asset Schedule'!F326</f>
        <v>0</v>
      </c>
      <c r="F331" s="39">
        <f>'Asset Schedule'!G326</f>
        <v>0</v>
      </c>
      <c r="G331" s="25">
        <f>'Asset Schedule'!R326</f>
        <v>0</v>
      </c>
      <c r="H331" s="25"/>
      <c r="I331" s="31"/>
      <c r="J331" s="38">
        <f t="shared" si="17"/>
        <v>0</v>
      </c>
      <c r="K331" s="38">
        <f t="shared" si="17"/>
        <v>0</v>
      </c>
      <c r="L331" s="38">
        <f t="shared" si="17"/>
        <v>0</v>
      </c>
      <c r="M331" s="38">
        <f t="shared" si="17"/>
        <v>0</v>
      </c>
      <c r="N331" s="38">
        <f t="shared" si="17"/>
        <v>0</v>
      </c>
      <c r="O331" s="38">
        <f t="shared" si="17"/>
        <v>0</v>
      </c>
      <c r="P331" s="38">
        <f t="shared" si="17"/>
        <v>0</v>
      </c>
      <c r="Q331" s="38">
        <f t="shared" si="17"/>
        <v>0</v>
      </c>
      <c r="R331" s="38">
        <f t="shared" si="17"/>
        <v>0</v>
      </c>
      <c r="S331" s="7"/>
    </row>
    <row r="332" spans="1:19" s="43" customFormat="1" ht="12" hidden="1" customHeight="1" x14ac:dyDescent="0.3">
      <c r="A332" s="7"/>
      <c r="B332" s="20"/>
      <c r="C332" s="31" t="str">
        <f>'Asset Schedule'!C327</f>
        <v>Bus 95</v>
      </c>
      <c r="D332" s="31"/>
      <c r="E332" s="39">
        <f>'Asset Schedule'!F327</f>
        <v>0</v>
      </c>
      <c r="F332" s="39">
        <f>'Asset Schedule'!G327</f>
        <v>0</v>
      </c>
      <c r="G332" s="25">
        <f>'Asset Schedule'!R327</f>
        <v>0</v>
      </c>
      <c r="H332" s="25"/>
      <c r="I332" s="31"/>
      <c r="J332" s="38">
        <f t="shared" si="17"/>
        <v>0</v>
      </c>
      <c r="K332" s="38">
        <f t="shared" si="17"/>
        <v>0</v>
      </c>
      <c r="L332" s="38">
        <f t="shared" si="17"/>
        <v>0</v>
      </c>
      <c r="M332" s="38">
        <f t="shared" si="17"/>
        <v>0</v>
      </c>
      <c r="N332" s="38">
        <f t="shared" si="17"/>
        <v>0</v>
      </c>
      <c r="O332" s="38">
        <f t="shared" si="17"/>
        <v>0</v>
      </c>
      <c r="P332" s="38">
        <f t="shared" si="17"/>
        <v>0</v>
      </c>
      <c r="Q332" s="38">
        <f t="shared" si="17"/>
        <v>0</v>
      </c>
      <c r="R332" s="38">
        <f t="shared" si="17"/>
        <v>0</v>
      </c>
      <c r="S332" s="7"/>
    </row>
    <row r="333" spans="1:19" s="43" customFormat="1" ht="12" hidden="1" customHeight="1" x14ac:dyDescent="0.3">
      <c r="A333" s="7"/>
      <c r="B333" s="20"/>
      <c r="C333" s="31" t="str">
        <f>'Asset Schedule'!C328</f>
        <v>Bus 96</v>
      </c>
      <c r="D333" s="31"/>
      <c r="E333" s="39">
        <f>'Asset Schedule'!F328</f>
        <v>0</v>
      </c>
      <c r="F333" s="39">
        <f>'Asset Schedule'!G328</f>
        <v>0</v>
      </c>
      <c r="G333" s="25">
        <f>'Asset Schedule'!R328</f>
        <v>0</v>
      </c>
      <c r="H333" s="25"/>
      <c r="I333" s="31"/>
      <c r="J333" s="38">
        <f t="shared" si="17"/>
        <v>0</v>
      </c>
      <c r="K333" s="38">
        <f t="shared" si="17"/>
        <v>0</v>
      </c>
      <c r="L333" s="38">
        <f t="shared" si="17"/>
        <v>0</v>
      </c>
      <c r="M333" s="38">
        <f t="shared" si="17"/>
        <v>0</v>
      </c>
      <c r="N333" s="38">
        <f t="shared" si="17"/>
        <v>0</v>
      </c>
      <c r="O333" s="38">
        <f t="shared" si="17"/>
        <v>0</v>
      </c>
      <c r="P333" s="38">
        <f t="shared" si="17"/>
        <v>0</v>
      </c>
      <c r="Q333" s="38">
        <f t="shared" si="17"/>
        <v>0</v>
      </c>
      <c r="R333" s="38">
        <f t="shared" si="17"/>
        <v>0</v>
      </c>
      <c r="S333" s="7"/>
    </row>
    <row r="334" spans="1:19" s="43" customFormat="1" ht="12" hidden="1" customHeight="1" x14ac:dyDescent="0.3">
      <c r="A334" s="7"/>
      <c r="B334" s="20"/>
      <c r="C334" s="31" t="str">
        <f>'Asset Schedule'!C329</f>
        <v>Bus 97</v>
      </c>
      <c r="D334" s="31"/>
      <c r="E334" s="39">
        <f>'Asset Schedule'!F329</f>
        <v>0</v>
      </c>
      <c r="F334" s="39">
        <f>'Asset Schedule'!G329</f>
        <v>0</v>
      </c>
      <c r="G334" s="25">
        <f>'Asset Schedule'!R329</f>
        <v>0</v>
      </c>
      <c r="H334" s="25"/>
      <c r="I334" s="31"/>
      <c r="J334" s="38">
        <f t="shared" si="17"/>
        <v>0</v>
      </c>
      <c r="K334" s="38">
        <f t="shared" si="17"/>
        <v>0</v>
      </c>
      <c r="L334" s="38">
        <f t="shared" si="17"/>
        <v>0</v>
      </c>
      <c r="M334" s="38">
        <f t="shared" si="17"/>
        <v>0</v>
      </c>
      <c r="N334" s="38">
        <f t="shared" si="17"/>
        <v>0</v>
      </c>
      <c r="O334" s="38">
        <f t="shared" si="17"/>
        <v>0</v>
      </c>
      <c r="P334" s="38">
        <f t="shared" si="17"/>
        <v>0</v>
      </c>
      <c r="Q334" s="38">
        <f t="shared" si="17"/>
        <v>0</v>
      </c>
      <c r="R334" s="38">
        <f t="shared" si="17"/>
        <v>0</v>
      </c>
      <c r="S334" s="7"/>
    </row>
    <row r="335" spans="1:19" s="43" customFormat="1" ht="12" hidden="1" customHeight="1" x14ac:dyDescent="0.3">
      <c r="A335" s="7"/>
      <c r="B335" s="20"/>
      <c r="C335" s="31" t="str">
        <f>'Asset Schedule'!C330</f>
        <v>Bus 98</v>
      </c>
      <c r="D335" s="31"/>
      <c r="E335" s="39">
        <f>'Asset Schedule'!F330</f>
        <v>0</v>
      </c>
      <c r="F335" s="39">
        <f>'Asset Schedule'!G330</f>
        <v>0</v>
      </c>
      <c r="G335" s="25">
        <f>'Asset Schedule'!R330</f>
        <v>0</v>
      </c>
      <c r="H335" s="25"/>
      <c r="I335" s="31"/>
      <c r="J335" s="38">
        <f t="shared" si="17"/>
        <v>0</v>
      </c>
      <c r="K335" s="38">
        <f t="shared" si="17"/>
        <v>0</v>
      </c>
      <c r="L335" s="38">
        <f t="shared" si="17"/>
        <v>0</v>
      </c>
      <c r="M335" s="38">
        <f t="shared" si="17"/>
        <v>0</v>
      </c>
      <c r="N335" s="38">
        <f t="shared" si="17"/>
        <v>0</v>
      </c>
      <c r="O335" s="38">
        <f t="shared" si="17"/>
        <v>0</v>
      </c>
      <c r="P335" s="38">
        <f t="shared" si="17"/>
        <v>0</v>
      </c>
      <c r="Q335" s="38">
        <f t="shared" si="17"/>
        <v>0</v>
      </c>
      <c r="R335" s="38">
        <f t="shared" si="17"/>
        <v>0</v>
      </c>
      <c r="S335" s="7"/>
    </row>
    <row r="336" spans="1:19" s="43" customFormat="1" ht="12" hidden="1" customHeight="1" x14ac:dyDescent="0.3">
      <c r="A336" s="7"/>
      <c r="B336" s="20"/>
      <c r="C336" s="31" t="str">
        <f>'Asset Schedule'!C331</f>
        <v>Bus 99</v>
      </c>
      <c r="D336" s="31"/>
      <c r="E336" s="39">
        <f>'Asset Schedule'!F331</f>
        <v>0</v>
      </c>
      <c r="F336" s="39">
        <f>'Asset Schedule'!G331</f>
        <v>0</v>
      </c>
      <c r="G336" s="25">
        <f>'Asset Schedule'!R331</f>
        <v>0</v>
      </c>
      <c r="H336" s="25"/>
      <c r="I336" s="31"/>
      <c r="J336" s="38">
        <f t="shared" si="17"/>
        <v>0</v>
      </c>
      <c r="K336" s="38">
        <f t="shared" si="17"/>
        <v>0</v>
      </c>
      <c r="L336" s="38">
        <f t="shared" si="17"/>
        <v>0</v>
      </c>
      <c r="M336" s="38">
        <f t="shared" si="17"/>
        <v>0</v>
      </c>
      <c r="N336" s="38">
        <f t="shared" si="17"/>
        <v>0</v>
      </c>
      <c r="O336" s="38">
        <f t="shared" si="17"/>
        <v>0</v>
      </c>
      <c r="P336" s="38">
        <f t="shared" si="17"/>
        <v>0</v>
      </c>
      <c r="Q336" s="38">
        <f t="shared" si="17"/>
        <v>0</v>
      </c>
      <c r="R336" s="38">
        <f t="shared" si="17"/>
        <v>0</v>
      </c>
      <c r="S336" s="7"/>
    </row>
    <row r="337" spans="1:19" s="43" customFormat="1" ht="12" hidden="1" customHeight="1" x14ac:dyDescent="0.3">
      <c r="A337" s="7"/>
      <c r="B337" s="20"/>
      <c r="C337" s="31" t="str">
        <f>'Asset Schedule'!C332</f>
        <v>Bus 100</v>
      </c>
      <c r="D337" s="31"/>
      <c r="E337" s="39">
        <f>'Asset Schedule'!F332</f>
        <v>0</v>
      </c>
      <c r="F337" s="39">
        <f>'Asset Schedule'!G332</f>
        <v>0</v>
      </c>
      <c r="G337" s="25">
        <f>'Asset Schedule'!R332</f>
        <v>0</v>
      </c>
      <c r="H337" s="25"/>
      <c r="I337" s="31"/>
      <c r="J337" s="38">
        <f t="shared" si="17"/>
        <v>0</v>
      </c>
      <c r="K337" s="38">
        <f t="shared" si="17"/>
        <v>0</v>
      </c>
      <c r="L337" s="38">
        <f t="shared" si="17"/>
        <v>0</v>
      </c>
      <c r="M337" s="38">
        <f t="shared" si="17"/>
        <v>0</v>
      </c>
      <c r="N337" s="38">
        <f t="shared" si="17"/>
        <v>0</v>
      </c>
      <c r="O337" s="38">
        <f t="shared" si="17"/>
        <v>0</v>
      </c>
      <c r="P337" s="38">
        <f t="shared" si="17"/>
        <v>0</v>
      </c>
      <c r="Q337" s="38">
        <f t="shared" si="17"/>
        <v>0</v>
      </c>
      <c r="R337" s="38">
        <f t="shared" si="17"/>
        <v>0</v>
      </c>
      <c r="S337" s="7"/>
    </row>
    <row r="338" spans="1:19" s="43" customFormat="1" ht="12" hidden="1" customHeight="1" x14ac:dyDescent="0.3">
      <c r="A338" s="7"/>
      <c r="B338" s="20"/>
      <c r="C338" s="31" t="str">
        <f>'Asset Schedule'!C333</f>
        <v>Bus 101</v>
      </c>
      <c r="D338" s="31"/>
      <c r="E338" s="39">
        <f>'Asset Schedule'!F333</f>
        <v>0</v>
      </c>
      <c r="F338" s="39">
        <f>'Asset Schedule'!G333</f>
        <v>0</v>
      </c>
      <c r="G338" s="25">
        <f>'Asset Schedule'!R333</f>
        <v>0</v>
      </c>
      <c r="H338" s="25"/>
      <c r="I338" s="31"/>
      <c r="J338" s="38">
        <f t="shared" si="17"/>
        <v>0</v>
      </c>
      <c r="K338" s="38">
        <f t="shared" si="17"/>
        <v>0</v>
      </c>
      <c r="L338" s="38">
        <f t="shared" si="17"/>
        <v>0</v>
      </c>
      <c r="M338" s="38">
        <f t="shared" si="17"/>
        <v>0</v>
      </c>
      <c r="N338" s="38">
        <f t="shared" si="17"/>
        <v>0</v>
      </c>
      <c r="O338" s="38">
        <f t="shared" si="17"/>
        <v>0</v>
      </c>
      <c r="P338" s="38">
        <f t="shared" ref="J338:R366" si="18">IF(AND($E338&lt;=P$3,$F338&gt;=P$3),1,0)</f>
        <v>0</v>
      </c>
      <c r="Q338" s="38">
        <f t="shared" si="18"/>
        <v>0</v>
      </c>
      <c r="R338" s="38">
        <f t="shared" si="18"/>
        <v>0</v>
      </c>
      <c r="S338" s="7"/>
    </row>
    <row r="339" spans="1:19" s="43" customFormat="1" ht="12" hidden="1" customHeight="1" x14ac:dyDescent="0.3">
      <c r="A339" s="7"/>
      <c r="B339" s="20"/>
      <c r="C339" s="31" t="str">
        <f>'Asset Schedule'!C334</f>
        <v>Bus 102</v>
      </c>
      <c r="D339" s="31"/>
      <c r="E339" s="39">
        <f>'Asset Schedule'!F334</f>
        <v>0</v>
      </c>
      <c r="F339" s="39">
        <f>'Asset Schedule'!G334</f>
        <v>0</v>
      </c>
      <c r="G339" s="25">
        <f>'Asset Schedule'!R334</f>
        <v>0</v>
      </c>
      <c r="H339" s="25"/>
      <c r="I339" s="31"/>
      <c r="J339" s="38">
        <f t="shared" si="18"/>
        <v>0</v>
      </c>
      <c r="K339" s="38">
        <f t="shared" si="18"/>
        <v>0</v>
      </c>
      <c r="L339" s="38">
        <f t="shared" si="18"/>
        <v>0</v>
      </c>
      <c r="M339" s="38">
        <f t="shared" si="18"/>
        <v>0</v>
      </c>
      <c r="N339" s="38">
        <f t="shared" si="18"/>
        <v>0</v>
      </c>
      <c r="O339" s="38">
        <f t="shared" si="18"/>
        <v>0</v>
      </c>
      <c r="P339" s="38">
        <f t="shared" si="18"/>
        <v>0</v>
      </c>
      <c r="Q339" s="38">
        <f t="shared" si="18"/>
        <v>0</v>
      </c>
      <c r="R339" s="38">
        <f t="shared" si="18"/>
        <v>0</v>
      </c>
      <c r="S339" s="7"/>
    </row>
    <row r="340" spans="1:19" s="43" customFormat="1" ht="12" hidden="1" customHeight="1" x14ac:dyDescent="0.3">
      <c r="A340" s="7"/>
      <c r="B340" s="20"/>
      <c r="C340" s="31" t="str">
        <f>'Asset Schedule'!C335</f>
        <v>Bus 103</v>
      </c>
      <c r="D340" s="31"/>
      <c r="E340" s="39">
        <f>'Asset Schedule'!F335</f>
        <v>0</v>
      </c>
      <c r="F340" s="39">
        <f>'Asset Schedule'!G335</f>
        <v>0</v>
      </c>
      <c r="G340" s="25">
        <f>'Asset Schedule'!R335</f>
        <v>0</v>
      </c>
      <c r="H340" s="25"/>
      <c r="I340" s="31"/>
      <c r="J340" s="38">
        <f t="shared" si="18"/>
        <v>0</v>
      </c>
      <c r="K340" s="38">
        <f t="shared" si="18"/>
        <v>0</v>
      </c>
      <c r="L340" s="38">
        <f t="shared" si="18"/>
        <v>0</v>
      </c>
      <c r="M340" s="38">
        <f t="shared" si="18"/>
        <v>0</v>
      </c>
      <c r="N340" s="38">
        <f t="shared" si="18"/>
        <v>0</v>
      </c>
      <c r="O340" s="38">
        <f t="shared" si="18"/>
        <v>0</v>
      </c>
      <c r="P340" s="38">
        <f t="shared" si="18"/>
        <v>0</v>
      </c>
      <c r="Q340" s="38">
        <f t="shared" si="18"/>
        <v>0</v>
      </c>
      <c r="R340" s="38">
        <f t="shared" si="18"/>
        <v>0</v>
      </c>
      <c r="S340" s="7"/>
    </row>
    <row r="341" spans="1:19" s="43" customFormat="1" ht="12" hidden="1" customHeight="1" x14ac:dyDescent="0.3">
      <c r="A341" s="7"/>
      <c r="B341" s="20"/>
      <c r="C341" s="31" t="str">
        <f>'Asset Schedule'!C336</f>
        <v>Bus 104</v>
      </c>
      <c r="D341" s="31"/>
      <c r="E341" s="39">
        <f>'Asset Schedule'!F336</f>
        <v>0</v>
      </c>
      <c r="F341" s="39">
        <f>'Asset Schedule'!G336</f>
        <v>0</v>
      </c>
      <c r="G341" s="25">
        <f>'Asset Schedule'!R336</f>
        <v>0</v>
      </c>
      <c r="H341" s="25"/>
      <c r="I341" s="31"/>
      <c r="J341" s="38">
        <f t="shared" si="18"/>
        <v>0</v>
      </c>
      <c r="K341" s="38">
        <f t="shared" si="18"/>
        <v>0</v>
      </c>
      <c r="L341" s="38">
        <f t="shared" si="18"/>
        <v>0</v>
      </c>
      <c r="M341" s="38">
        <f t="shared" si="18"/>
        <v>0</v>
      </c>
      <c r="N341" s="38">
        <f t="shared" si="18"/>
        <v>0</v>
      </c>
      <c r="O341" s="38">
        <f t="shared" si="18"/>
        <v>0</v>
      </c>
      <c r="P341" s="38">
        <f t="shared" si="18"/>
        <v>0</v>
      </c>
      <c r="Q341" s="38">
        <f t="shared" si="18"/>
        <v>0</v>
      </c>
      <c r="R341" s="38">
        <f t="shared" si="18"/>
        <v>0</v>
      </c>
      <c r="S341" s="7"/>
    </row>
    <row r="342" spans="1:19" s="43" customFormat="1" ht="12" hidden="1" customHeight="1" x14ac:dyDescent="0.3">
      <c r="A342" s="7"/>
      <c r="B342" s="20"/>
      <c r="C342" s="31" t="str">
        <f>'Asset Schedule'!C337</f>
        <v>Bus 105</v>
      </c>
      <c r="D342" s="31"/>
      <c r="E342" s="39">
        <f>'Asset Schedule'!F337</f>
        <v>0</v>
      </c>
      <c r="F342" s="39">
        <f>'Asset Schedule'!G337</f>
        <v>0</v>
      </c>
      <c r="G342" s="25">
        <f>'Asset Schedule'!R337</f>
        <v>0</v>
      </c>
      <c r="H342" s="25"/>
      <c r="I342" s="31"/>
      <c r="J342" s="38">
        <f t="shared" si="18"/>
        <v>0</v>
      </c>
      <c r="K342" s="38">
        <f t="shared" si="18"/>
        <v>0</v>
      </c>
      <c r="L342" s="38">
        <f t="shared" si="18"/>
        <v>0</v>
      </c>
      <c r="M342" s="38">
        <f t="shared" si="18"/>
        <v>0</v>
      </c>
      <c r="N342" s="38">
        <f t="shared" si="18"/>
        <v>0</v>
      </c>
      <c r="O342" s="38">
        <f t="shared" si="18"/>
        <v>0</v>
      </c>
      <c r="P342" s="38">
        <f t="shared" si="18"/>
        <v>0</v>
      </c>
      <c r="Q342" s="38">
        <f t="shared" si="18"/>
        <v>0</v>
      </c>
      <c r="R342" s="38">
        <f t="shared" si="18"/>
        <v>0</v>
      </c>
      <c r="S342" s="7"/>
    </row>
    <row r="343" spans="1:19" s="43" customFormat="1" ht="12" hidden="1" customHeight="1" x14ac:dyDescent="0.3">
      <c r="A343" s="7"/>
      <c r="B343" s="20"/>
      <c r="C343" s="31" t="str">
        <f>'Asset Schedule'!C338</f>
        <v>Bus 106</v>
      </c>
      <c r="D343" s="31"/>
      <c r="E343" s="39">
        <f>'Asset Schedule'!F338</f>
        <v>0</v>
      </c>
      <c r="F343" s="39">
        <f>'Asset Schedule'!G338</f>
        <v>0</v>
      </c>
      <c r="G343" s="25">
        <f>'Asset Schedule'!R338</f>
        <v>0</v>
      </c>
      <c r="H343" s="25"/>
      <c r="I343" s="31"/>
      <c r="J343" s="38">
        <f t="shared" si="18"/>
        <v>0</v>
      </c>
      <c r="K343" s="38">
        <f t="shared" si="18"/>
        <v>0</v>
      </c>
      <c r="L343" s="38">
        <f t="shared" si="18"/>
        <v>0</v>
      </c>
      <c r="M343" s="38">
        <f t="shared" si="18"/>
        <v>0</v>
      </c>
      <c r="N343" s="38">
        <f t="shared" si="18"/>
        <v>0</v>
      </c>
      <c r="O343" s="38">
        <f t="shared" si="18"/>
        <v>0</v>
      </c>
      <c r="P343" s="38">
        <f t="shared" si="18"/>
        <v>0</v>
      </c>
      <c r="Q343" s="38">
        <f t="shared" si="18"/>
        <v>0</v>
      </c>
      <c r="R343" s="38">
        <f t="shared" si="18"/>
        <v>0</v>
      </c>
      <c r="S343" s="7"/>
    </row>
    <row r="344" spans="1:19" s="43" customFormat="1" ht="12" hidden="1" customHeight="1" x14ac:dyDescent="0.3">
      <c r="A344" s="7"/>
      <c r="B344" s="20"/>
      <c r="C344" s="31" t="str">
        <f>'Asset Schedule'!C339</f>
        <v>Bus 107</v>
      </c>
      <c r="D344" s="31"/>
      <c r="E344" s="39">
        <f>'Asset Schedule'!F339</f>
        <v>0</v>
      </c>
      <c r="F344" s="39">
        <f>'Asset Schedule'!G339</f>
        <v>0</v>
      </c>
      <c r="G344" s="25">
        <f>'Asset Schedule'!R339</f>
        <v>0</v>
      </c>
      <c r="H344" s="25"/>
      <c r="I344" s="31"/>
      <c r="J344" s="38">
        <f t="shared" si="18"/>
        <v>0</v>
      </c>
      <c r="K344" s="38">
        <f t="shared" si="18"/>
        <v>0</v>
      </c>
      <c r="L344" s="38">
        <f t="shared" si="18"/>
        <v>0</v>
      </c>
      <c r="M344" s="38">
        <f t="shared" si="18"/>
        <v>0</v>
      </c>
      <c r="N344" s="38">
        <f t="shared" si="18"/>
        <v>0</v>
      </c>
      <c r="O344" s="38">
        <f t="shared" si="18"/>
        <v>0</v>
      </c>
      <c r="P344" s="38">
        <f t="shared" si="18"/>
        <v>0</v>
      </c>
      <c r="Q344" s="38">
        <f t="shared" si="18"/>
        <v>0</v>
      </c>
      <c r="R344" s="38">
        <f t="shared" si="18"/>
        <v>0</v>
      </c>
      <c r="S344" s="7"/>
    </row>
    <row r="345" spans="1:19" s="43" customFormat="1" ht="12" hidden="1" customHeight="1" x14ac:dyDescent="0.3">
      <c r="A345" s="7"/>
      <c r="B345" s="20"/>
      <c r="C345" s="31" t="str">
        <f>'Asset Schedule'!C340</f>
        <v>Bus 108</v>
      </c>
      <c r="D345" s="31"/>
      <c r="E345" s="39">
        <f>'Asset Schedule'!F340</f>
        <v>0</v>
      </c>
      <c r="F345" s="39">
        <f>'Asset Schedule'!G340</f>
        <v>0</v>
      </c>
      <c r="G345" s="25">
        <f>'Asset Schedule'!R340</f>
        <v>0</v>
      </c>
      <c r="H345" s="25"/>
      <c r="I345" s="31"/>
      <c r="J345" s="38">
        <f t="shared" si="18"/>
        <v>0</v>
      </c>
      <c r="K345" s="38">
        <f t="shared" si="18"/>
        <v>0</v>
      </c>
      <c r="L345" s="38">
        <f t="shared" si="18"/>
        <v>0</v>
      </c>
      <c r="M345" s="38">
        <f t="shared" si="18"/>
        <v>0</v>
      </c>
      <c r="N345" s="38">
        <f t="shared" si="18"/>
        <v>0</v>
      </c>
      <c r="O345" s="38">
        <f t="shared" si="18"/>
        <v>0</v>
      </c>
      <c r="P345" s="38">
        <f t="shared" si="18"/>
        <v>0</v>
      </c>
      <c r="Q345" s="38">
        <f t="shared" si="18"/>
        <v>0</v>
      </c>
      <c r="R345" s="38">
        <f t="shared" si="18"/>
        <v>0</v>
      </c>
      <c r="S345" s="7"/>
    </row>
    <row r="346" spans="1:19" s="43" customFormat="1" ht="12" hidden="1" customHeight="1" x14ac:dyDescent="0.3">
      <c r="A346" s="7"/>
      <c r="B346" s="20"/>
      <c r="C346" s="31" t="str">
        <f>'Asset Schedule'!C341</f>
        <v>Bus 109</v>
      </c>
      <c r="D346" s="31"/>
      <c r="E346" s="39">
        <f>'Asset Schedule'!F341</f>
        <v>0</v>
      </c>
      <c r="F346" s="39">
        <f>'Asset Schedule'!G341</f>
        <v>0</v>
      </c>
      <c r="G346" s="25">
        <f>'Asset Schedule'!R341</f>
        <v>0</v>
      </c>
      <c r="H346" s="25"/>
      <c r="I346" s="31"/>
      <c r="J346" s="38">
        <f t="shared" si="18"/>
        <v>0</v>
      </c>
      <c r="K346" s="38">
        <f t="shared" si="18"/>
        <v>0</v>
      </c>
      <c r="L346" s="38">
        <f t="shared" si="18"/>
        <v>0</v>
      </c>
      <c r="M346" s="38">
        <f t="shared" si="18"/>
        <v>0</v>
      </c>
      <c r="N346" s="38">
        <f t="shared" si="18"/>
        <v>0</v>
      </c>
      <c r="O346" s="38">
        <f t="shared" si="18"/>
        <v>0</v>
      </c>
      <c r="P346" s="38">
        <f t="shared" si="18"/>
        <v>0</v>
      </c>
      <c r="Q346" s="38">
        <f t="shared" si="18"/>
        <v>0</v>
      </c>
      <c r="R346" s="38">
        <f t="shared" si="18"/>
        <v>0</v>
      </c>
      <c r="S346" s="7"/>
    </row>
    <row r="347" spans="1:19" s="43" customFormat="1" ht="12" hidden="1" customHeight="1" x14ac:dyDescent="0.3">
      <c r="A347" s="7"/>
      <c r="B347" s="20"/>
      <c r="C347" s="31" t="str">
        <f>'Asset Schedule'!C342</f>
        <v>Bus 110</v>
      </c>
      <c r="D347" s="31"/>
      <c r="E347" s="39">
        <f>'Asset Schedule'!F342</f>
        <v>0</v>
      </c>
      <c r="F347" s="39">
        <f>'Asset Schedule'!G342</f>
        <v>0</v>
      </c>
      <c r="G347" s="25">
        <f>'Asset Schedule'!R342</f>
        <v>0</v>
      </c>
      <c r="H347" s="25"/>
      <c r="I347" s="31"/>
      <c r="J347" s="38">
        <f t="shared" si="18"/>
        <v>0</v>
      </c>
      <c r="K347" s="38">
        <f t="shared" si="18"/>
        <v>0</v>
      </c>
      <c r="L347" s="38">
        <f t="shared" si="18"/>
        <v>0</v>
      </c>
      <c r="M347" s="38">
        <f t="shared" si="18"/>
        <v>0</v>
      </c>
      <c r="N347" s="38">
        <f t="shared" si="18"/>
        <v>0</v>
      </c>
      <c r="O347" s="38">
        <f t="shared" si="18"/>
        <v>0</v>
      </c>
      <c r="P347" s="38">
        <f t="shared" si="18"/>
        <v>0</v>
      </c>
      <c r="Q347" s="38">
        <f t="shared" si="18"/>
        <v>0</v>
      </c>
      <c r="R347" s="38">
        <f t="shared" si="18"/>
        <v>0</v>
      </c>
      <c r="S347" s="7"/>
    </row>
    <row r="348" spans="1:19" s="43" customFormat="1" ht="12" hidden="1" customHeight="1" x14ac:dyDescent="0.3">
      <c r="A348" s="7"/>
      <c r="B348" s="20"/>
      <c r="C348" s="31" t="str">
        <f>'Asset Schedule'!C343</f>
        <v>Bus 111</v>
      </c>
      <c r="D348" s="31"/>
      <c r="E348" s="39">
        <f>'Asset Schedule'!F343</f>
        <v>0</v>
      </c>
      <c r="F348" s="39">
        <f>'Asset Schedule'!G343</f>
        <v>0</v>
      </c>
      <c r="G348" s="25">
        <f>'Asset Schedule'!R343</f>
        <v>0</v>
      </c>
      <c r="H348" s="25"/>
      <c r="I348" s="31"/>
      <c r="J348" s="38">
        <f t="shared" si="18"/>
        <v>0</v>
      </c>
      <c r="K348" s="38">
        <f t="shared" si="18"/>
        <v>0</v>
      </c>
      <c r="L348" s="38">
        <f t="shared" si="18"/>
        <v>0</v>
      </c>
      <c r="M348" s="38">
        <f t="shared" si="18"/>
        <v>0</v>
      </c>
      <c r="N348" s="38">
        <f t="shared" si="18"/>
        <v>0</v>
      </c>
      <c r="O348" s="38">
        <f t="shared" si="18"/>
        <v>0</v>
      </c>
      <c r="P348" s="38">
        <f t="shared" si="18"/>
        <v>0</v>
      </c>
      <c r="Q348" s="38">
        <f t="shared" si="18"/>
        <v>0</v>
      </c>
      <c r="R348" s="38">
        <f t="shared" si="18"/>
        <v>0</v>
      </c>
      <c r="S348" s="7"/>
    </row>
    <row r="349" spans="1:19" s="43" customFormat="1" ht="12" hidden="1" customHeight="1" x14ac:dyDescent="0.3">
      <c r="A349" s="7"/>
      <c r="B349" s="20"/>
      <c r="C349" s="31" t="str">
        <f>'Asset Schedule'!C344</f>
        <v>Bus 112</v>
      </c>
      <c r="D349" s="31"/>
      <c r="E349" s="39">
        <f>'Asset Schedule'!F344</f>
        <v>0</v>
      </c>
      <c r="F349" s="39">
        <f>'Asset Schedule'!G344</f>
        <v>0</v>
      </c>
      <c r="G349" s="25">
        <f>'Asset Schedule'!R344</f>
        <v>0</v>
      </c>
      <c r="H349" s="25"/>
      <c r="I349" s="31"/>
      <c r="J349" s="38">
        <f t="shared" si="18"/>
        <v>0</v>
      </c>
      <c r="K349" s="38">
        <f t="shared" si="18"/>
        <v>0</v>
      </c>
      <c r="L349" s="38">
        <f t="shared" si="18"/>
        <v>0</v>
      </c>
      <c r="M349" s="38">
        <f t="shared" si="18"/>
        <v>0</v>
      </c>
      <c r="N349" s="38">
        <f t="shared" si="18"/>
        <v>0</v>
      </c>
      <c r="O349" s="38">
        <f t="shared" si="18"/>
        <v>0</v>
      </c>
      <c r="P349" s="38">
        <f t="shared" si="18"/>
        <v>0</v>
      </c>
      <c r="Q349" s="38">
        <f t="shared" si="18"/>
        <v>0</v>
      </c>
      <c r="R349" s="38">
        <f t="shared" si="18"/>
        <v>0</v>
      </c>
      <c r="S349" s="7"/>
    </row>
    <row r="350" spans="1:19" s="43" customFormat="1" ht="12" hidden="1" customHeight="1" x14ac:dyDescent="0.3">
      <c r="A350" s="7"/>
      <c r="B350" s="20"/>
      <c r="C350" s="31" t="str">
        <f>'Asset Schedule'!C345</f>
        <v>Bus 113</v>
      </c>
      <c r="D350" s="31"/>
      <c r="E350" s="39">
        <f>'Asset Schedule'!F345</f>
        <v>0</v>
      </c>
      <c r="F350" s="39">
        <f>'Asset Schedule'!G345</f>
        <v>0</v>
      </c>
      <c r="G350" s="25">
        <f>'Asset Schedule'!R345</f>
        <v>0</v>
      </c>
      <c r="H350" s="25"/>
      <c r="I350" s="31"/>
      <c r="J350" s="38">
        <f t="shared" si="18"/>
        <v>0</v>
      </c>
      <c r="K350" s="38">
        <f t="shared" si="18"/>
        <v>0</v>
      </c>
      <c r="L350" s="38">
        <f t="shared" si="18"/>
        <v>0</v>
      </c>
      <c r="M350" s="38">
        <f t="shared" si="18"/>
        <v>0</v>
      </c>
      <c r="N350" s="38">
        <f t="shared" si="18"/>
        <v>0</v>
      </c>
      <c r="O350" s="38">
        <f t="shared" si="18"/>
        <v>0</v>
      </c>
      <c r="P350" s="38">
        <f t="shared" si="18"/>
        <v>0</v>
      </c>
      <c r="Q350" s="38">
        <f t="shared" si="18"/>
        <v>0</v>
      </c>
      <c r="R350" s="38">
        <f t="shared" si="18"/>
        <v>0</v>
      </c>
      <c r="S350" s="7"/>
    </row>
    <row r="351" spans="1:19" s="43" customFormat="1" ht="12" hidden="1" customHeight="1" x14ac:dyDescent="0.3">
      <c r="A351" s="7"/>
      <c r="B351" s="20"/>
      <c r="C351" s="31" t="str">
        <f>'Asset Schedule'!C346</f>
        <v>Bus 114</v>
      </c>
      <c r="D351" s="31"/>
      <c r="E351" s="39">
        <f>'Asset Schedule'!F346</f>
        <v>0</v>
      </c>
      <c r="F351" s="39">
        <f>'Asset Schedule'!G346</f>
        <v>0</v>
      </c>
      <c r="G351" s="25">
        <f>'Asset Schedule'!R346</f>
        <v>0</v>
      </c>
      <c r="H351" s="25"/>
      <c r="I351" s="31"/>
      <c r="J351" s="38">
        <f t="shared" si="18"/>
        <v>0</v>
      </c>
      <c r="K351" s="38">
        <f t="shared" si="18"/>
        <v>0</v>
      </c>
      <c r="L351" s="38">
        <f t="shared" si="18"/>
        <v>0</v>
      </c>
      <c r="M351" s="38">
        <f t="shared" si="18"/>
        <v>0</v>
      </c>
      <c r="N351" s="38">
        <f t="shared" si="18"/>
        <v>0</v>
      </c>
      <c r="O351" s="38">
        <f t="shared" si="18"/>
        <v>0</v>
      </c>
      <c r="P351" s="38">
        <f t="shared" si="18"/>
        <v>0</v>
      </c>
      <c r="Q351" s="38">
        <f t="shared" si="18"/>
        <v>0</v>
      </c>
      <c r="R351" s="38">
        <f t="shared" si="18"/>
        <v>0</v>
      </c>
      <c r="S351" s="7"/>
    </row>
    <row r="352" spans="1:19" s="43" customFormat="1" ht="12" hidden="1" customHeight="1" x14ac:dyDescent="0.3">
      <c r="A352" s="7"/>
      <c r="B352" s="20"/>
      <c r="C352" s="31" t="str">
        <f>'Asset Schedule'!C347</f>
        <v>Bus 115</v>
      </c>
      <c r="D352" s="31"/>
      <c r="E352" s="39">
        <f>'Asset Schedule'!F347</f>
        <v>0</v>
      </c>
      <c r="F352" s="39">
        <f>'Asset Schedule'!G347</f>
        <v>0</v>
      </c>
      <c r="G352" s="25">
        <f>'Asset Schedule'!R347</f>
        <v>0</v>
      </c>
      <c r="H352" s="25"/>
      <c r="I352" s="31"/>
      <c r="J352" s="38">
        <f t="shared" si="18"/>
        <v>0</v>
      </c>
      <c r="K352" s="38">
        <f t="shared" si="18"/>
        <v>0</v>
      </c>
      <c r="L352" s="38">
        <f t="shared" si="18"/>
        <v>0</v>
      </c>
      <c r="M352" s="38">
        <f t="shared" si="18"/>
        <v>0</v>
      </c>
      <c r="N352" s="38">
        <f t="shared" si="18"/>
        <v>0</v>
      </c>
      <c r="O352" s="38">
        <f t="shared" si="18"/>
        <v>0</v>
      </c>
      <c r="P352" s="38">
        <f t="shared" si="18"/>
        <v>0</v>
      </c>
      <c r="Q352" s="38">
        <f t="shared" si="18"/>
        <v>0</v>
      </c>
      <c r="R352" s="38">
        <f t="shared" si="18"/>
        <v>0</v>
      </c>
      <c r="S352" s="7"/>
    </row>
    <row r="353" spans="1:19" s="43" customFormat="1" ht="12" hidden="1" customHeight="1" x14ac:dyDescent="0.3">
      <c r="A353" s="7"/>
      <c r="B353" s="20"/>
      <c r="C353" s="31" t="str">
        <f>'Asset Schedule'!C348</f>
        <v>Bus 116</v>
      </c>
      <c r="D353" s="31"/>
      <c r="E353" s="39">
        <f>'Asset Schedule'!F348</f>
        <v>0</v>
      </c>
      <c r="F353" s="39">
        <f>'Asset Schedule'!G348</f>
        <v>0</v>
      </c>
      <c r="G353" s="25">
        <f>'Asset Schedule'!R348</f>
        <v>0</v>
      </c>
      <c r="H353" s="25"/>
      <c r="I353" s="31"/>
      <c r="J353" s="38">
        <f t="shared" si="18"/>
        <v>0</v>
      </c>
      <c r="K353" s="38">
        <f t="shared" si="18"/>
        <v>0</v>
      </c>
      <c r="L353" s="38">
        <f t="shared" si="18"/>
        <v>0</v>
      </c>
      <c r="M353" s="38">
        <f t="shared" si="18"/>
        <v>0</v>
      </c>
      <c r="N353" s="38">
        <f t="shared" si="18"/>
        <v>0</v>
      </c>
      <c r="O353" s="38">
        <f t="shared" si="18"/>
        <v>0</v>
      </c>
      <c r="P353" s="38">
        <f t="shared" si="18"/>
        <v>0</v>
      </c>
      <c r="Q353" s="38">
        <f t="shared" si="18"/>
        <v>0</v>
      </c>
      <c r="R353" s="38">
        <f t="shared" si="18"/>
        <v>0</v>
      </c>
      <c r="S353" s="7"/>
    </row>
    <row r="354" spans="1:19" s="43" customFormat="1" ht="12" hidden="1" customHeight="1" x14ac:dyDescent="0.3">
      <c r="A354" s="7"/>
      <c r="B354" s="20"/>
      <c r="C354" s="31" t="str">
        <f>'Asset Schedule'!C349</f>
        <v>Bus 117</v>
      </c>
      <c r="D354" s="31"/>
      <c r="E354" s="39">
        <f>'Asset Schedule'!F349</f>
        <v>0</v>
      </c>
      <c r="F354" s="39">
        <f>'Asset Schedule'!G349</f>
        <v>0</v>
      </c>
      <c r="G354" s="25">
        <f>'Asset Schedule'!R349</f>
        <v>0</v>
      </c>
      <c r="H354" s="25"/>
      <c r="I354" s="31"/>
      <c r="J354" s="38">
        <f t="shared" si="18"/>
        <v>0</v>
      </c>
      <c r="K354" s="38">
        <f t="shared" si="18"/>
        <v>0</v>
      </c>
      <c r="L354" s="38">
        <f t="shared" si="18"/>
        <v>0</v>
      </c>
      <c r="M354" s="38">
        <f t="shared" si="18"/>
        <v>0</v>
      </c>
      <c r="N354" s="38">
        <f t="shared" si="18"/>
        <v>0</v>
      </c>
      <c r="O354" s="38">
        <f t="shared" si="18"/>
        <v>0</v>
      </c>
      <c r="P354" s="38">
        <f t="shared" si="18"/>
        <v>0</v>
      </c>
      <c r="Q354" s="38">
        <f t="shared" si="18"/>
        <v>0</v>
      </c>
      <c r="R354" s="38">
        <f t="shared" si="18"/>
        <v>0</v>
      </c>
      <c r="S354" s="7"/>
    </row>
    <row r="355" spans="1:19" s="43" customFormat="1" ht="12" hidden="1" customHeight="1" x14ac:dyDescent="0.3">
      <c r="A355" s="7"/>
      <c r="B355" s="20"/>
      <c r="C355" s="31" t="str">
        <f>'Asset Schedule'!C350</f>
        <v>Bus 118</v>
      </c>
      <c r="D355" s="31"/>
      <c r="E355" s="39">
        <f>'Asset Schedule'!F350</f>
        <v>0</v>
      </c>
      <c r="F355" s="39">
        <f>'Asset Schedule'!G350</f>
        <v>0</v>
      </c>
      <c r="G355" s="25">
        <f>'Asset Schedule'!R350</f>
        <v>0</v>
      </c>
      <c r="H355" s="25"/>
      <c r="I355" s="31"/>
      <c r="J355" s="38">
        <f t="shared" si="18"/>
        <v>0</v>
      </c>
      <c r="K355" s="38">
        <f t="shared" si="18"/>
        <v>0</v>
      </c>
      <c r="L355" s="38">
        <f t="shared" si="18"/>
        <v>0</v>
      </c>
      <c r="M355" s="38">
        <f t="shared" si="18"/>
        <v>0</v>
      </c>
      <c r="N355" s="38">
        <f t="shared" si="18"/>
        <v>0</v>
      </c>
      <c r="O355" s="38">
        <f t="shared" si="18"/>
        <v>0</v>
      </c>
      <c r="P355" s="38">
        <f t="shared" si="18"/>
        <v>0</v>
      </c>
      <c r="Q355" s="38">
        <f t="shared" si="18"/>
        <v>0</v>
      </c>
      <c r="R355" s="38">
        <f t="shared" si="18"/>
        <v>0</v>
      </c>
      <c r="S355" s="7"/>
    </row>
    <row r="356" spans="1:19" s="43" customFormat="1" ht="12" hidden="1" customHeight="1" x14ac:dyDescent="0.3">
      <c r="A356" s="7"/>
      <c r="B356" s="20"/>
      <c r="C356" s="31" t="str">
        <f>'Asset Schedule'!C351</f>
        <v>Bus 119</v>
      </c>
      <c r="D356" s="31"/>
      <c r="E356" s="39">
        <f>'Asset Schedule'!F351</f>
        <v>0</v>
      </c>
      <c r="F356" s="39">
        <f>'Asset Schedule'!G351</f>
        <v>0</v>
      </c>
      <c r="G356" s="25">
        <f>'Asset Schedule'!R351</f>
        <v>0</v>
      </c>
      <c r="H356" s="25"/>
      <c r="I356" s="31"/>
      <c r="J356" s="38">
        <f t="shared" si="18"/>
        <v>0</v>
      </c>
      <c r="K356" s="38">
        <f t="shared" si="18"/>
        <v>0</v>
      </c>
      <c r="L356" s="38">
        <f t="shared" si="18"/>
        <v>0</v>
      </c>
      <c r="M356" s="38">
        <f t="shared" si="18"/>
        <v>0</v>
      </c>
      <c r="N356" s="38">
        <f t="shared" si="18"/>
        <v>0</v>
      </c>
      <c r="O356" s="38">
        <f t="shared" si="18"/>
        <v>0</v>
      </c>
      <c r="P356" s="38">
        <f t="shared" si="18"/>
        <v>0</v>
      </c>
      <c r="Q356" s="38">
        <f t="shared" si="18"/>
        <v>0</v>
      </c>
      <c r="R356" s="38">
        <f t="shared" si="18"/>
        <v>0</v>
      </c>
      <c r="S356" s="7"/>
    </row>
    <row r="357" spans="1:19" s="43" customFormat="1" ht="12" hidden="1" customHeight="1" x14ac:dyDescent="0.3">
      <c r="A357" s="7"/>
      <c r="B357" s="20"/>
      <c r="C357" s="31" t="str">
        <f>'Asset Schedule'!C352</f>
        <v>Bus 120</v>
      </c>
      <c r="D357" s="31"/>
      <c r="E357" s="39">
        <f>'Asset Schedule'!F352</f>
        <v>0</v>
      </c>
      <c r="F357" s="39">
        <f>'Asset Schedule'!G352</f>
        <v>0</v>
      </c>
      <c r="G357" s="25">
        <f>'Asset Schedule'!R352</f>
        <v>0</v>
      </c>
      <c r="H357" s="25"/>
      <c r="I357" s="31"/>
      <c r="J357" s="38">
        <f t="shared" si="18"/>
        <v>0</v>
      </c>
      <c r="K357" s="38">
        <f t="shared" si="18"/>
        <v>0</v>
      </c>
      <c r="L357" s="38">
        <f t="shared" si="18"/>
        <v>0</v>
      </c>
      <c r="M357" s="38">
        <f t="shared" si="18"/>
        <v>0</v>
      </c>
      <c r="N357" s="38">
        <f t="shared" si="18"/>
        <v>0</v>
      </c>
      <c r="O357" s="38">
        <f t="shared" si="18"/>
        <v>0</v>
      </c>
      <c r="P357" s="38">
        <f t="shared" si="18"/>
        <v>0</v>
      </c>
      <c r="Q357" s="38">
        <f t="shared" si="18"/>
        <v>0</v>
      </c>
      <c r="R357" s="38">
        <f t="shared" si="18"/>
        <v>0</v>
      </c>
      <c r="S357" s="7"/>
    </row>
    <row r="358" spans="1:19" s="43" customFormat="1" ht="12" hidden="1" customHeight="1" x14ac:dyDescent="0.3">
      <c r="A358" s="7"/>
      <c r="B358" s="20"/>
      <c r="C358" s="31" t="str">
        <f>'Asset Schedule'!C353</f>
        <v>Bus 121</v>
      </c>
      <c r="D358" s="31"/>
      <c r="E358" s="39">
        <f>'Asset Schedule'!F353</f>
        <v>0</v>
      </c>
      <c r="F358" s="39">
        <f>'Asset Schedule'!G353</f>
        <v>0</v>
      </c>
      <c r="G358" s="25">
        <f>'Asset Schedule'!R353</f>
        <v>0</v>
      </c>
      <c r="H358" s="25"/>
      <c r="I358" s="31"/>
      <c r="J358" s="38">
        <f t="shared" si="18"/>
        <v>0</v>
      </c>
      <c r="K358" s="38">
        <f t="shared" si="18"/>
        <v>0</v>
      </c>
      <c r="L358" s="38">
        <f t="shared" si="18"/>
        <v>0</v>
      </c>
      <c r="M358" s="38">
        <f t="shared" si="18"/>
        <v>0</v>
      </c>
      <c r="N358" s="38">
        <f t="shared" si="18"/>
        <v>0</v>
      </c>
      <c r="O358" s="38">
        <f t="shared" si="18"/>
        <v>0</v>
      </c>
      <c r="P358" s="38">
        <f t="shared" si="18"/>
        <v>0</v>
      </c>
      <c r="Q358" s="38">
        <f t="shared" si="18"/>
        <v>0</v>
      </c>
      <c r="R358" s="38">
        <f t="shared" si="18"/>
        <v>0</v>
      </c>
      <c r="S358" s="7"/>
    </row>
    <row r="359" spans="1:19" s="43" customFormat="1" ht="12" hidden="1" customHeight="1" x14ac:dyDescent="0.3">
      <c r="A359" s="7"/>
      <c r="B359" s="20"/>
      <c r="C359" s="31" t="str">
        <f>'Asset Schedule'!C354</f>
        <v>Bus 122</v>
      </c>
      <c r="D359" s="31"/>
      <c r="E359" s="39">
        <f>'Asset Schedule'!F354</f>
        <v>0</v>
      </c>
      <c r="F359" s="39">
        <f>'Asset Schedule'!G354</f>
        <v>0</v>
      </c>
      <c r="G359" s="25">
        <f>'Asset Schedule'!R354</f>
        <v>0</v>
      </c>
      <c r="H359" s="25"/>
      <c r="I359" s="31"/>
      <c r="J359" s="38">
        <f t="shared" si="18"/>
        <v>0</v>
      </c>
      <c r="K359" s="38">
        <f t="shared" si="18"/>
        <v>0</v>
      </c>
      <c r="L359" s="38">
        <f t="shared" si="18"/>
        <v>0</v>
      </c>
      <c r="M359" s="38">
        <f t="shared" si="18"/>
        <v>0</v>
      </c>
      <c r="N359" s="38">
        <f t="shared" si="18"/>
        <v>0</v>
      </c>
      <c r="O359" s="38">
        <f t="shared" si="18"/>
        <v>0</v>
      </c>
      <c r="P359" s="38">
        <f t="shared" si="18"/>
        <v>0</v>
      </c>
      <c r="Q359" s="38">
        <f t="shared" si="18"/>
        <v>0</v>
      </c>
      <c r="R359" s="38">
        <f t="shared" si="18"/>
        <v>0</v>
      </c>
      <c r="S359" s="7"/>
    </row>
    <row r="360" spans="1:19" s="43" customFormat="1" ht="12" hidden="1" customHeight="1" x14ac:dyDescent="0.3">
      <c r="A360" s="7"/>
      <c r="B360" s="20"/>
      <c r="C360" s="31" t="str">
        <f>'Asset Schedule'!C355</f>
        <v>Bus 123</v>
      </c>
      <c r="D360" s="31"/>
      <c r="E360" s="39">
        <f>'Asset Schedule'!F355</f>
        <v>0</v>
      </c>
      <c r="F360" s="39">
        <f>'Asset Schedule'!G355</f>
        <v>0</v>
      </c>
      <c r="G360" s="25">
        <f>'Asset Schedule'!R355</f>
        <v>0</v>
      </c>
      <c r="H360" s="25"/>
      <c r="I360" s="31"/>
      <c r="J360" s="38">
        <f t="shared" si="18"/>
        <v>0</v>
      </c>
      <c r="K360" s="38">
        <f t="shared" si="18"/>
        <v>0</v>
      </c>
      <c r="L360" s="38">
        <f t="shared" si="18"/>
        <v>0</v>
      </c>
      <c r="M360" s="38">
        <f t="shared" si="18"/>
        <v>0</v>
      </c>
      <c r="N360" s="38">
        <f t="shared" si="18"/>
        <v>0</v>
      </c>
      <c r="O360" s="38">
        <f t="shared" si="18"/>
        <v>0</v>
      </c>
      <c r="P360" s="38">
        <f t="shared" si="18"/>
        <v>0</v>
      </c>
      <c r="Q360" s="38">
        <f t="shared" si="18"/>
        <v>0</v>
      </c>
      <c r="R360" s="38">
        <f t="shared" si="18"/>
        <v>0</v>
      </c>
      <c r="S360" s="7"/>
    </row>
    <row r="361" spans="1:19" s="43" customFormat="1" ht="12" hidden="1" customHeight="1" x14ac:dyDescent="0.3">
      <c r="A361" s="7"/>
      <c r="B361" s="20"/>
      <c r="C361" s="31" t="str">
        <f>'Asset Schedule'!C356</f>
        <v>Bus 124</v>
      </c>
      <c r="D361" s="31"/>
      <c r="E361" s="39">
        <f>'Asset Schedule'!F356</f>
        <v>0</v>
      </c>
      <c r="F361" s="39">
        <f>'Asset Schedule'!G356</f>
        <v>0</v>
      </c>
      <c r="G361" s="25">
        <f>'Asset Schedule'!R356</f>
        <v>0</v>
      </c>
      <c r="H361" s="25"/>
      <c r="I361" s="31"/>
      <c r="J361" s="38">
        <f t="shared" si="18"/>
        <v>0</v>
      </c>
      <c r="K361" s="38">
        <f t="shared" si="18"/>
        <v>0</v>
      </c>
      <c r="L361" s="38">
        <f t="shared" si="18"/>
        <v>0</v>
      </c>
      <c r="M361" s="38">
        <f t="shared" si="18"/>
        <v>0</v>
      </c>
      <c r="N361" s="38">
        <f t="shared" si="18"/>
        <v>0</v>
      </c>
      <c r="O361" s="38">
        <f t="shared" si="18"/>
        <v>0</v>
      </c>
      <c r="P361" s="38">
        <f t="shared" si="18"/>
        <v>0</v>
      </c>
      <c r="Q361" s="38">
        <f t="shared" si="18"/>
        <v>0</v>
      </c>
      <c r="R361" s="38">
        <f t="shared" si="18"/>
        <v>0</v>
      </c>
      <c r="S361" s="7"/>
    </row>
    <row r="362" spans="1:19" s="43" customFormat="1" ht="12" hidden="1" customHeight="1" x14ac:dyDescent="0.3">
      <c r="A362" s="7"/>
      <c r="B362" s="20"/>
      <c r="C362" s="31" t="str">
        <f>'Asset Schedule'!C357</f>
        <v>Bus 125</v>
      </c>
      <c r="D362" s="31"/>
      <c r="E362" s="39">
        <f>'Asset Schedule'!F357</f>
        <v>0</v>
      </c>
      <c r="F362" s="39">
        <f>'Asset Schedule'!G357</f>
        <v>0</v>
      </c>
      <c r="G362" s="25">
        <f>'Asset Schedule'!R357</f>
        <v>0</v>
      </c>
      <c r="H362" s="25"/>
      <c r="I362" s="31"/>
      <c r="J362" s="38">
        <f t="shared" si="18"/>
        <v>0</v>
      </c>
      <c r="K362" s="38">
        <f t="shared" si="18"/>
        <v>0</v>
      </c>
      <c r="L362" s="38">
        <f t="shared" si="18"/>
        <v>0</v>
      </c>
      <c r="M362" s="38">
        <f t="shared" si="18"/>
        <v>0</v>
      </c>
      <c r="N362" s="38">
        <f t="shared" si="18"/>
        <v>0</v>
      </c>
      <c r="O362" s="38">
        <f t="shared" si="18"/>
        <v>0</v>
      </c>
      <c r="P362" s="38">
        <f t="shared" si="18"/>
        <v>0</v>
      </c>
      <c r="Q362" s="38">
        <f t="shared" si="18"/>
        <v>0</v>
      </c>
      <c r="R362" s="38">
        <f t="shared" si="18"/>
        <v>0</v>
      </c>
      <c r="S362" s="7"/>
    </row>
    <row r="363" spans="1:19" s="43" customFormat="1" ht="12" hidden="1" customHeight="1" x14ac:dyDescent="0.3">
      <c r="A363" s="7"/>
      <c r="B363" s="20"/>
      <c r="C363" s="31" t="str">
        <f>'Asset Schedule'!C358</f>
        <v>Bus 126</v>
      </c>
      <c r="D363" s="31"/>
      <c r="E363" s="39">
        <f>'Asset Schedule'!F358</f>
        <v>0</v>
      </c>
      <c r="F363" s="39">
        <f>'Asset Schedule'!G358</f>
        <v>0</v>
      </c>
      <c r="G363" s="25">
        <f>'Asset Schedule'!R358</f>
        <v>0</v>
      </c>
      <c r="H363" s="25"/>
      <c r="I363" s="31"/>
      <c r="J363" s="38">
        <f t="shared" si="18"/>
        <v>0</v>
      </c>
      <c r="K363" s="38">
        <f t="shared" si="18"/>
        <v>0</v>
      </c>
      <c r="L363" s="38">
        <f t="shared" si="18"/>
        <v>0</v>
      </c>
      <c r="M363" s="38">
        <f t="shared" si="18"/>
        <v>0</v>
      </c>
      <c r="N363" s="38">
        <f t="shared" si="18"/>
        <v>0</v>
      </c>
      <c r="O363" s="38">
        <f t="shared" si="18"/>
        <v>0</v>
      </c>
      <c r="P363" s="38">
        <f t="shared" si="18"/>
        <v>0</v>
      </c>
      <c r="Q363" s="38">
        <f t="shared" si="18"/>
        <v>0</v>
      </c>
      <c r="R363" s="38">
        <f t="shared" si="18"/>
        <v>0</v>
      </c>
      <c r="S363" s="7"/>
    </row>
    <row r="364" spans="1:19" s="43" customFormat="1" ht="12" hidden="1" customHeight="1" x14ac:dyDescent="0.3">
      <c r="A364" s="7"/>
      <c r="B364" s="20"/>
      <c r="C364" s="31" t="str">
        <f>'Asset Schedule'!C359</f>
        <v>Bus 127</v>
      </c>
      <c r="D364" s="31"/>
      <c r="E364" s="39">
        <f>'Asset Schedule'!F359</f>
        <v>0</v>
      </c>
      <c r="F364" s="39">
        <f>'Asset Schedule'!G359</f>
        <v>0</v>
      </c>
      <c r="G364" s="25">
        <f>'Asset Schedule'!R359</f>
        <v>0</v>
      </c>
      <c r="H364" s="25"/>
      <c r="I364" s="31"/>
      <c r="J364" s="38">
        <f t="shared" si="18"/>
        <v>0</v>
      </c>
      <c r="K364" s="38">
        <f t="shared" si="18"/>
        <v>0</v>
      </c>
      <c r="L364" s="38">
        <f t="shared" si="18"/>
        <v>0</v>
      </c>
      <c r="M364" s="38">
        <f t="shared" si="18"/>
        <v>0</v>
      </c>
      <c r="N364" s="38">
        <f t="shared" si="18"/>
        <v>0</v>
      </c>
      <c r="O364" s="38">
        <f t="shared" si="18"/>
        <v>0</v>
      </c>
      <c r="P364" s="38">
        <f t="shared" si="18"/>
        <v>0</v>
      </c>
      <c r="Q364" s="38">
        <f t="shared" si="18"/>
        <v>0</v>
      </c>
      <c r="R364" s="38">
        <f t="shared" si="18"/>
        <v>0</v>
      </c>
      <c r="S364" s="7"/>
    </row>
    <row r="365" spans="1:19" s="43" customFormat="1" ht="12" hidden="1" customHeight="1" x14ac:dyDescent="0.3">
      <c r="A365" s="7"/>
      <c r="B365" s="20"/>
      <c r="C365" s="31" t="str">
        <f>'Asset Schedule'!C360</f>
        <v>Bus 128</v>
      </c>
      <c r="D365" s="31"/>
      <c r="E365" s="39">
        <f>'Asset Schedule'!F360</f>
        <v>0</v>
      </c>
      <c r="F365" s="39">
        <f>'Asset Schedule'!G360</f>
        <v>0</v>
      </c>
      <c r="G365" s="25">
        <f>'Asset Schedule'!R360</f>
        <v>0</v>
      </c>
      <c r="H365" s="25"/>
      <c r="I365" s="31"/>
      <c r="J365" s="38">
        <f t="shared" si="18"/>
        <v>0</v>
      </c>
      <c r="K365" s="38">
        <f t="shared" si="18"/>
        <v>0</v>
      </c>
      <c r="L365" s="38">
        <f t="shared" si="18"/>
        <v>0</v>
      </c>
      <c r="M365" s="38">
        <f t="shared" si="18"/>
        <v>0</v>
      </c>
      <c r="N365" s="38">
        <f t="shared" si="18"/>
        <v>0</v>
      </c>
      <c r="O365" s="38">
        <f t="shared" si="18"/>
        <v>0</v>
      </c>
      <c r="P365" s="38">
        <f t="shared" si="18"/>
        <v>0</v>
      </c>
      <c r="Q365" s="38">
        <f t="shared" si="18"/>
        <v>0</v>
      </c>
      <c r="R365" s="38">
        <f t="shared" si="18"/>
        <v>0</v>
      </c>
      <c r="S365" s="7"/>
    </row>
    <row r="366" spans="1:19" s="43" customFormat="1" ht="12" hidden="1" customHeight="1" x14ac:dyDescent="0.3">
      <c r="A366" s="7"/>
      <c r="B366" s="20"/>
      <c r="C366" s="31" t="str">
        <f>'Asset Schedule'!C361</f>
        <v>Bus 129</v>
      </c>
      <c r="D366" s="31"/>
      <c r="E366" s="39">
        <f>'Asset Schedule'!F361</f>
        <v>0</v>
      </c>
      <c r="F366" s="39">
        <f>'Asset Schedule'!G361</f>
        <v>0</v>
      </c>
      <c r="G366" s="25">
        <f>'Asset Schedule'!R361</f>
        <v>0</v>
      </c>
      <c r="H366" s="25"/>
      <c r="I366" s="31"/>
      <c r="J366" s="38">
        <f t="shared" si="18"/>
        <v>0</v>
      </c>
      <c r="K366" s="38">
        <f t="shared" si="18"/>
        <v>0</v>
      </c>
      <c r="L366" s="38">
        <f t="shared" si="18"/>
        <v>0</v>
      </c>
      <c r="M366" s="38">
        <f t="shared" si="18"/>
        <v>0</v>
      </c>
      <c r="N366" s="38">
        <f t="shared" si="18"/>
        <v>0</v>
      </c>
      <c r="O366" s="38">
        <f t="shared" si="18"/>
        <v>0</v>
      </c>
      <c r="P366" s="38">
        <f t="shared" si="18"/>
        <v>0</v>
      </c>
      <c r="Q366" s="38">
        <f t="shared" si="18"/>
        <v>0</v>
      </c>
      <c r="R366" s="38">
        <f t="shared" si="18"/>
        <v>0</v>
      </c>
      <c r="S366" s="7"/>
    </row>
    <row r="367" spans="1:19" s="43" customFormat="1" ht="12" hidden="1" customHeight="1" x14ac:dyDescent="0.3">
      <c r="A367" s="7"/>
      <c r="B367" s="20"/>
      <c r="C367" s="31" t="str">
        <f>'Asset Schedule'!C362</f>
        <v>Bus 130</v>
      </c>
      <c r="D367" s="31"/>
      <c r="E367" s="39">
        <f>'Asset Schedule'!F362</f>
        <v>0</v>
      </c>
      <c r="F367" s="39">
        <f>'Asset Schedule'!G362</f>
        <v>0</v>
      </c>
      <c r="G367" s="25">
        <f>'Asset Schedule'!R362</f>
        <v>0</v>
      </c>
      <c r="H367" s="25"/>
      <c r="I367" s="31"/>
      <c r="J367" s="38">
        <f t="shared" ref="J367:R395" si="19">IF(AND($E367&lt;=J$3,$F367&gt;=J$3),1,0)</f>
        <v>0</v>
      </c>
      <c r="K367" s="38">
        <f t="shared" si="19"/>
        <v>0</v>
      </c>
      <c r="L367" s="38">
        <f t="shared" si="19"/>
        <v>0</v>
      </c>
      <c r="M367" s="38">
        <f t="shared" si="19"/>
        <v>0</v>
      </c>
      <c r="N367" s="38">
        <f t="shared" si="19"/>
        <v>0</v>
      </c>
      <c r="O367" s="38">
        <f t="shared" si="19"/>
        <v>0</v>
      </c>
      <c r="P367" s="38">
        <f t="shared" si="19"/>
        <v>0</v>
      </c>
      <c r="Q367" s="38">
        <f t="shared" si="19"/>
        <v>0</v>
      </c>
      <c r="R367" s="38">
        <f t="shared" si="19"/>
        <v>0</v>
      </c>
      <c r="S367" s="7"/>
    </row>
    <row r="368" spans="1:19" s="43" customFormat="1" ht="12" hidden="1" customHeight="1" x14ac:dyDescent="0.3">
      <c r="A368" s="7"/>
      <c r="B368" s="20"/>
      <c r="C368" s="31" t="str">
        <f>'Asset Schedule'!C363</f>
        <v>Bus 131</v>
      </c>
      <c r="D368" s="31"/>
      <c r="E368" s="39">
        <f>'Asset Schedule'!F363</f>
        <v>0</v>
      </c>
      <c r="F368" s="39">
        <f>'Asset Schedule'!G363</f>
        <v>0</v>
      </c>
      <c r="G368" s="25">
        <f>'Asset Schedule'!R363</f>
        <v>0</v>
      </c>
      <c r="H368" s="25"/>
      <c r="I368" s="31"/>
      <c r="J368" s="38">
        <f t="shared" si="19"/>
        <v>0</v>
      </c>
      <c r="K368" s="38">
        <f t="shared" si="19"/>
        <v>0</v>
      </c>
      <c r="L368" s="38">
        <f t="shared" si="19"/>
        <v>0</v>
      </c>
      <c r="M368" s="38">
        <f t="shared" si="19"/>
        <v>0</v>
      </c>
      <c r="N368" s="38">
        <f t="shared" si="19"/>
        <v>0</v>
      </c>
      <c r="O368" s="38">
        <f t="shared" si="19"/>
        <v>0</v>
      </c>
      <c r="P368" s="38">
        <f t="shared" si="19"/>
        <v>0</v>
      </c>
      <c r="Q368" s="38">
        <f t="shared" si="19"/>
        <v>0</v>
      </c>
      <c r="R368" s="38">
        <f t="shared" si="19"/>
        <v>0</v>
      </c>
      <c r="S368" s="7"/>
    </row>
    <row r="369" spans="1:19" s="43" customFormat="1" ht="12" hidden="1" customHeight="1" x14ac:dyDescent="0.3">
      <c r="A369" s="7"/>
      <c r="B369" s="20"/>
      <c r="C369" s="31" t="str">
        <f>'Asset Schedule'!C364</f>
        <v>Bus 132</v>
      </c>
      <c r="D369" s="31"/>
      <c r="E369" s="39">
        <f>'Asset Schedule'!F364</f>
        <v>0</v>
      </c>
      <c r="F369" s="39">
        <f>'Asset Schedule'!G364</f>
        <v>0</v>
      </c>
      <c r="G369" s="25">
        <f>'Asset Schedule'!R364</f>
        <v>0</v>
      </c>
      <c r="H369" s="25"/>
      <c r="I369" s="31"/>
      <c r="J369" s="38">
        <f t="shared" si="19"/>
        <v>0</v>
      </c>
      <c r="K369" s="38">
        <f t="shared" si="19"/>
        <v>0</v>
      </c>
      <c r="L369" s="38">
        <f t="shared" si="19"/>
        <v>0</v>
      </c>
      <c r="M369" s="38">
        <f t="shared" si="19"/>
        <v>0</v>
      </c>
      <c r="N369" s="38">
        <f t="shared" si="19"/>
        <v>0</v>
      </c>
      <c r="O369" s="38">
        <f t="shared" si="19"/>
        <v>0</v>
      </c>
      <c r="P369" s="38">
        <f t="shared" si="19"/>
        <v>0</v>
      </c>
      <c r="Q369" s="38">
        <f t="shared" si="19"/>
        <v>0</v>
      </c>
      <c r="R369" s="38">
        <f t="shared" si="19"/>
        <v>0</v>
      </c>
      <c r="S369" s="7"/>
    </row>
    <row r="370" spans="1:19" s="43" customFormat="1" ht="12" hidden="1" customHeight="1" x14ac:dyDescent="0.3">
      <c r="A370" s="7"/>
      <c r="B370" s="20"/>
      <c r="C370" s="31" t="str">
        <f>'Asset Schedule'!C365</f>
        <v>Bus 133</v>
      </c>
      <c r="D370" s="31"/>
      <c r="E370" s="39">
        <f>'Asset Schedule'!F365</f>
        <v>0</v>
      </c>
      <c r="F370" s="39">
        <f>'Asset Schedule'!G365</f>
        <v>0</v>
      </c>
      <c r="G370" s="25">
        <f>'Asset Schedule'!R365</f>
        <v>0</v>
      </c>
      <c r="H370" s="25"/>
      <c r="I370" s="31"/>
      <c r="J370" s="38">
        <f t="shared" si="19"/>
        <v>0</v>
      </c>
      <c r="K370" s="38">
        <f t="shared" si="19"/>
        <v>0</v>
      </c>
      <c r="L370" s="38">
        <f t="shared" si="19"/>
        <v>0</v>
      </c>
      <c r="M370" s="38">
        <f t="shared" si="19"/>
        <v>0</v>
      </c>
      <c r="N370" s="38">
        <f t="shared" si="19"/>
        <v>0</v>
      </c>
      <c r="O370" s="38">
        <f t="shared" si="19"/>
        <v>0</v>
      </c>
      <c r="P370" s="38">
        <f t="shared" si="19"/>
        <v>0</v>
      </c>
      <c r="Q370" s="38">
        <f t="shared" si="19"/>
        <v>0</v>
      </c>
      <c r="R370" s="38">
        <f t="shared" si="19"/>
        <v>0</v>
      </c>
      <c r="S370" s="7"/>
    </row>
    <row r="371" spans="1:19" s="43" customFormat="1" ht="12" hidden="1" customHeight="1" x14ac:dyDescent="0.3">
      <c r="A371" s="7"/>
      <c r="B371" s="20"/>
      <c r="C371" s="31" t="str">
        <f>'Asset Schedule'!C366</f>
        <v>Bus 134</v>
      </c>
      <c r="D371" s="31"/>
      <c r="E371" s="39">
        <f>'Asset Schedule'!F366</f>
        <v>0</v>
      </c>
      <c r="F371" s="39">
        <f>'Asset Schedule'!G366</f>
        <v>0</v>
      </c>
      <c r="G371" s="25">
        <f>'Asset Schedule'!R366</f>
        <v>0</v>
      </c>
      <c r="H371" s="25"/>
      <c r="I371" s="31"/>
      <c r="J371" s="38">
        <f t="shared" si="19"/>
        <v>0</v>
      </c>
      <c r="K371" s="38">
        <f t="shared" si="19"/>
        <v>0</v>
      </c>
      <c r="L371" s="38">
        <f t="shared" si="19"/>
        <v>0</v>
      </c>
      <c r="M371" s="38">
        <f t="shared" si="19"/>
        <v>0</v>
      </c>
      <c r="N371" s="38">
        <f t="shared" si="19"/>
        <v>0</v>
      </c>
      <c r="O371" s="38">
        <f t="shared" si="19"/>
        <v>0</v>
      </c>
      <c r="P371" s="38">
        <f t="shared" si="19"/>
        <v>0</v>
      </c>
      <c r="Q371" s="38">
        <f t="shared" si="19"/>
        <v>0</v>
      </c>
      <c r="R371" s="38">
        <f t="shared" si="19"/>
        <v>0</v>
      </c>
      <c r="S371" s="7"/>
    </row>
    <row r="372" spans="1:19" s="43" customFormat="1" ht="12" hidden="1" customHeight="1" x14ac:dyDescent="0.3">
      <c r="A372" s="7"/>
      <c r="B372" s="20"/>
      <c r="C372" s="31" t="str">
        <f>'Asset Schedule'!C367</f>
        <v>Bus 135</v>
      </c>
      <c r="D372" s="31"/>
      <c r="E372" s="39">
        <f>'Asset Schedule'!F367</f>
        <v>0</v>
      </c>
      <c r="F372" s="39">
        <f>'Asset Schedule'!G367</f>
        <v>0</v>
      </c>
      <c r="G372" s="25">
        <f>'Asset Schedule'!R367</f>
        <v>0</v>
      </c>
      <c r="H372" s="25"/>
      <c r="I372" s="31"/>
      <c r="J372" s="38">
        <f t="shared" si="19"/>
        <v>0</v>
      </c>
      <c r="K372" s="38">
        <f t="shared" si="19"/>
        <v>0</v>
      </c>
      <c r="L372" s="38">
        <f t="shared" si="19"/>
        <v>0</v>
      </c>
      <c r="M372" s="38">
        <f t="shared" si="19"/>
        <v>0</v>
      </c>
      <c r="N372" s="38">
        <f t="shared" si="19"/>
        <v>0</v>
      </c>
      <c r="O372" s="38">
        <f t="shared" si="19"/>
        <v>0</v>
      </c>
      <c r="P372" s="38">
        <f t="shared" si="19"/>
        <v>0</v>
      </c>
      <c r="Q372" s="38">
        <f t="shared" si="19"/>
        <v>0</v>
      </c>
      <c r="R372" s="38">
        <f t="shared" si="19"/>
        <v>0</v>
      </c>
      <c r="S372" s="7"/>
    </row>
    <row r="373" spans="1:19" s="43" customFormat="1" ht="12" hidden="1" customHeight="1" x14ac:dyDescent="0.3">
      <c r="A373" s="7"/>
      <c r="B373" s="20"/>
      <c r="C373" s="31" t="str">
        <f>'Asset Schedule'!C368</f>
        <v>Bus 136</v>
      </c>
      <c r="D373" s="31"/>
      <c r="E373" s="39">
        <f>'Asset Schedule'!F368</f>
        <v>0</v>
      </c>
      <c r="F373" s="39">
        <f>'Asset Schedule'!G368</f>
        <v>0</v>
      </c>
      <c r="G373" s="25">
        <f>'Asset Schedule'!R368</f>
        <v>0</v>
      </c>
      <c r="H373" s="25"/>
      <c r="I373" s="31"/>
      <c r="J373" s="38">
        <f t="shared" si="19"/>
        <v>0</v>
      </c>
      <c r="K373" s="38">
        <f t="shared" si="19"/>
        <v>0</v>
      </c>
      <c r="L373" s="38">
        <f t="shared" si="19"/>
        <v>0</v>
      </c>
      <c r="M373" s="38">
        <f t="shared" si="19"/>
        <v>0</v>
      </c>
      <c r="N373" s="38">
        <f t="shared" si="19"/>
        <v>0</v>
      </c>
      <c r="O373" s="38">
        <f t="shared" si="19"/>
        <v>0</v>
      </c>
      <c r="P373" s="38">
        <f t="shared" si="19"/>
        <v>0</v>
      </c>
      <c r="Q373" s="38">
        <f t="shared" si="19"/>
        <v>0</v>
      </c>
      <c r="R373" s="38">
        <f t="shared" si="19"/>
        <v>0</v>
      </c>
      <c r="S373" s="7"/>
    </row>
    <row r="374" spans="1:19" s="43" customFormat="1" ht="12" hidden="1" customHeight="1" x14ac:dyDescent="0.3">
      <c r="A374" s="7"/>
      <c r="B374" s="20"/>
      <c r="C374" s="31" t="str">
        <f>'Asset Schedule'!C369</f>
        <v>Bus 137</v>
      </c>
      <c r="D374" s="31"/>
      <c r="E374" s="39">
        <f>'Asset Schedule'!F369</f>
        <v>0</v>
      </c>
      <c r="F374" s="39">
        <f>'Asset Schedule'!G369</f>
        <v>0</v>
      </c>
      <c r="G374" s="25">
        <f>'Asset Schedule'!R369</f>
        <v>0</v>
      </c>
      <c r="H374" s="25"/>
      <c r="I374" s="31"/>
      <c r="J374" s="38">
        <f t="shared" si="19"/>
        <v>0</v>
      </c>
      <c r="K374" s="38">
        <f t="shared" si="19"/>
        <v>0</v>
      </c>
      <c r="L374" s="38">
        <f t="shared" si="19"/>
        <v>0</v>
      </c>
      <c r="M374" s="38">
        <f t="shared" si="19"/>
        <v>0</v>
      </c>
      <c r="N374" s="38">
        <f t="shared" si="19"/>
        <v>0</v>
      </c>
      <c r="O374" s="38">
        <f t="shared" si="19"/>
        <v>0</v>
      </c>
      <c r="P374" s="38">
        <f t="shared" si="19"/>
        <v>0</v>
      </c>
      <c r="Q374" s="38">
        <f t="shared" si="19"/>
        <v>0</v>
      </c>
      <c r="R374" s="38">
        <f t="shared" si="19"/>
        <v>0</v>
      </c>
      <c r="S374" s="7"/>
    </row>
    <row r="375" spans="1:19" s="43" customFormat="1" ht="12" hidden="1" customHeight="1" x14ac:dyDescent="0.3">
      <c r="A375" s="7"/>
      <c r="B375" s="20"/>
      <c r="C375" s="31" t="str">
        <f>'Asset Schedule'!C370</f>
        <v>Bus 138</v>
      </c>
      <c r="D375" s="31"/>
      <c r="E375" s="39">
        <f>'Asset Schedule'!F370</f>
        <v>0</v>
      </c>
      <c r="F375" s="39">
        <f>'Asset Schedule'!G370</f>
        <v>0</v>
      </c>
      <c r="G375" s="25">
        <f>'Asset Schedule'!R370</f>
        <v>0</v>
      </c>
      <c r="H375" s="25"/>
      <c r="I375" s="31"/>
      <c r="J375" s="38">
        <f t="shared" si="19"/>
        <v>0</v>
      </c>
      <c r="K375" s="38">
        <f t="shared" si="19"/>
        <v>0</v>
      </c>
      <c r="L375" s="38">
        <f t="shared" si="19"/>
        <v>0</v>
      </c>
      <c r="M375" s="38">
        <f t="shared" si="19"/>
        <v>0</v>
      </c>
      <c r="N375" s="38">
        <f t="shared" si="19"/>
        <v>0</v>
      </c>
      <c r="O375" s="38">
        <f t="shared" si="19"/>
        <v>0</v>
      </c>
      <c r="P375" s="38">
        <f t="shared" si="19"/>
        <v>0</v>
      </c>
      <c r="Q375" s="38">
        <f t="shared" si="19"/>
        <v>0</v>
      </c>
      <c r="R375" s="38">
        <f t="shared" si="19"/>
        <v>0</v>
      </c>
      <c r="S375" s="7"/>
    </row>
    <row r="376" spans="1:19" s="43" customFormat="1" ht="12" hidden="1" customHeight="1" x14ac:dyDescent="0.3">
      <c r="A376" s="7"/>
      <c r="B376" s="20"/>
      <c r="C376" s="31" t="str">
        <f>'Asset Schedule'!C371</f>
        <v>Bus 139</v>
      </c>
      <c r="D376" s="31"/>
      <c r="E376" s="39">
        <f>'Asset Schedule'!F371</f>
        <v>0</v>
      </c>
      <c r="F376" s="39">
        <f>'Asset Schedule'!G371</f>
        <v>0</v>
      </c>
      <c r="G376" s="25">
        <f>'Asset Schedule'!R371</f>
        <v>0</v>
      </c>
      <c r="H376" s="25"/>
      <c r="I376" s="31"/>
      <c r="J376" s="38">
        <f t="shared" si="19"/>
        <v>0</v>
      </c>
      <c r="K376" s="38">
        <f t="shared" si="19"/>
        <v>0</v>
      </c>
      <c r="L376" s="38">
        <f t="shared" si="19"/>
        <v>0</v>
      </c>
      <c r="M376" s="38">
        <f t="shared" si="19"/>
        <v>0</v>
      </c>
      <c r="N376" s="38">
        <f t="shared" si="19"/>
        <v>0</v>
      </c>
      <c r="O376" s="38">
        <f t="shared" si="19"/>
        <v>0</v>
      </c>
      <c r="P376" s="38">
        <f t="shared" si="19"/>
        <v>0</v>
      </c>
      <c r="Q376" s="38">
        <f t="shared" si="19"/>
        <v>0</v>
      </c>
      <c r="R376" s="38">
        <f t="shared" si="19"/>
        <v>0</v>
      </c>
      <c r="S376" s="7"/>
    </row>
    <row r="377" spans="1:19" s="43" customFormat="1" ht="12" hidden="1" customHeight="1" x14ac:dyDescent="0.3">
      <c r="A377" s="7"/>
      <c r="B377" s="20"/>
      <c r="C377" s="31" t="str">
        <f>'Asset Schedule'!C372</f>
        <v>Bus 140</v>
      </c>
      <c r="D377" s="31"/>
      <c r="E377" s="39">
        <f>'Asset Schedule'!F372</f>
        <v>0</v>
      </c>
      <c r="F377" s="39">
        <f>'Asset Schedule'!G372</f>
        <v>0</v>
      </c>
      <c r="G377" s="25">
        <f>'Asset Schedule'!R372</f>
        <v>0</v>
      </c>
      <c r="H377" s="25"/>
      <c r="I377" s="31"/>
      <c r="J377" s="38">
        <f t="shared" si="19"/>
        <v>0</v>
      </c>
      <c r="K377" s="38">
        <f t="shared" si="19"/>
        <v>0</v>
      </c>
      <c r="L377" s="38">
        <f t="shared" si="19"/>
        <v>0</v>
      </c>
      <c r="M377" s="38">
        <f t="shared" si="19"/>
        <v>0</v>
      </c>
      <c r="N377" s="38">
        <f t="shared" si="19"/>
        <v>0</v>
      </c>
      <c r="O377" s="38">
        <f t="shared" si="19"/>
        <v>0</v>
      </c>
      <c r="P377" s="38">
        <f t="shared" si="19"/>
        <v>0</v>
      </c>
      <c r="Q377" s="38">
        <f t="shared" si="19"/>
        <v>0</v>
      </c>
      <c r="R377" s="38">
        <f t="shared" si="19"/>
        <v>0</v>
      </c>
      <c r="S377" s="7"/>
    </row>
    <row r="378" spans="1:19" s="43" customFormat="1" ht="12" hidden="1" customHeight="1" x14ac:dyDescent="0.3">
      <c r="A378" s="7"/>
      <c r="B378" s="20"/>
      <c r="C378" s="31" t="str">
        <f>'Asset Schedule'!C373</f>
        <v>Bus 141</v>
      </c>
      <c r="D378" s="31"/>
      <c r="E378" s="39">
        <f>'Asset Schedule'!F373</f>
        <v>0</v>
      </c>
      <c r="F378" s="39">
        <f>'Asset Schedule'!G373</f>
        <v>0</v>
      </c>
      <c r="G378" s="25">
        <f>'Asset Schedule'!R373</f>
        <v>0</v>
      </c>
      <c r="H378" s="25"/>
      <c r="I378" s="31"/>
      <c r="J378" s="38">
        <f t="shared" si="19"/>
        <v>0</v>
      </c>
      <c r="K378" s="38">
        <f t="shared" si="19"/>
        <v>0</v>
      </c>
      <c r="L378" s="38">
        <f t="shared" si="19"/>
        <v>0</v>
      </c>
      <c r="M378" s="38">
        <f t="shared" si="19"/>
        <v>0</v>
      </c>
      <c r="N378" s="38">
        <f t="shared" si="19"/>
        <v>0</v>
      </c>
      <c r="O378" s="38">
        <f t="shared" si="19"/>
        <v>0</v>
      </c>
      <c r="P378" s="38">
        <f t="shared" si="19"/>
        <v>0</v>
      </c>
      <c r="Q378" s="38">
        <f t="shared" si="19"/>
        <v>0</v>
      </c>
      <c r="R378" s="38">
        <f t="shared" si="19"/>
        <v>0</v>
      </c>
      <c r="S378" s="7"/>
    </row>
    <row r="379" spans="1:19" s="43" customFormat="1" ht="12" hidden="1" customHeight="1" x14ac:dyDescent="0.3">
      <c r="A379" s="7"/>
      <c r="B379" s="20"/>
      <c r="C379" s="31" t="str">
        <f>'Asset Schedule'!C374</f>
        <v>Bus 142</v>
      </c>
      <c r="D379" s="31"/>
      <c r="E379" s="39">
        <f>'Asset Schedule'!F374</f>
        <v>0</v>
      </c>
      <c r="F379" s="39">
        <f>'Asset Schedule'!G374</f>
        <v>0</v>
      </c>
      <c r="G379" s="25">
        <f>'Asset Schedule'!R374</f>
        <v>0</v>
      </c>
      <c r="H379" s="25"/>
      <c r="I379" s="31"/>
      <c r="J379" s="38">
        <f t="shared" si="19"/>
        <v>0</v>
      </c>
      <c r="K379" s="38">
        <f t="shared" si="19"/>
        <v>0</v>
      </c>
      <c r="L379" s="38">
        <f t="shared" si="19"/>
        <v>0</v>
      </c>
      <c r="M379" s="38">
        <f t="shared" si="19"/>
        <v>0</v>
      </c>
      <c r="N379" s="38">
        <f t="shared" si="19"/>
        <v>0</v>
      </c>
      <c r="O379" s="38">
        <f t="shared" si="19"/>
        <v>0</v>
      </c>
      <c r="P379" s="38">
        <f t="shared" si="19"/>
        <v>0</v>
      </c>
      <c r="Q379" s="38">
        <f t="shared" si="19"/>
        <v>0</v>
      </c>
      <c r="R379" s="38">
        <f t="shared" si="19"/>
        <v>0</v>
      </c>
      <c r="S379" s="7"/>
    </row>
    <row r="380" spans="1:19" s="43" customFormat="1" ht="12" hidden="1" customHeight="1" x14ac:dyDescent="0.3">
      <c r="A380" s="7"/>
      <c r="B380" s="20"/>
      <c r="C380" s="31" t="str">
        <f>'Asset Schedule'!C375</f>
        <v>Bus 143</v>
      </c>
      <c r="D380" s="31"/>
      <c r="E380" s="39">
        <f>'Asset Schedule'!F375</f>
        <v>0</v>
      </c>
      <c r="F380" s="39">
        <f>'Asset Schedule'!G375</f>
        <v>0</v>
      </c>
      <c r="G380" s="25">
        <f>'Asset Schedule'!R375</f>
        <v>0</v>
      </c>
      <c r="H380" s="25"/>
      <c r="I380" s="31"/>
      <c r="J380" s="38">
        <f t="shared" si="19"/>
        <v>0</v>
      </c>
      <c r="K380" s="38">
        <f t="shared" si="19"/>
        <v>0</v>
      </c>
      <c r="L380" s="38">
        <f t="shared" si="19"/>
        <v>0</v>
      </c>
      <c r="M380" s="38">
        <f t="shared" si="19"/>
        <v>0</v>
      </c>
      <c r="N380" s="38">
        <f t="shared" si="19"/>
        <v>0</v>
      </c>
      <c r="O380" s="38">
        <f t="shared" si="19"/>
        <v>0</v>
      </c>
      <c r="P380" s="38">
        <f t="shared" si="19"/>
        <v>0</v>
      </c>
      <c r="Q380" s="38">
        <f t="shared" si="19"/>
        <v>0</v>
      </c>
      <c r="R380" s="38">
        <f t="shared" si="19"/>
        <v>0</v>
      </c>
      <c r="S380" s="7"/>
    </row>
    <row r="381" spans="1:19" s="43" customFormat="1" ht="12" hidden="1" customHeight="1" x14ac:dyDescent="0.3">
      <c r="A381" s="7"/>
      <c r="B381" s="20"/>
      <c r="C381" s="31" t="str">
        <f>'Asset Schedule'!C376</f>
        <v>Bus 144</v>
      </c>
      <c r="D381" s="31"/>
      <c r="E381" s="39">
        <f>'Asset Schedule'!F376</f>
        <v>0</v>
      </c>
      <c r="F381" s="39">
        <f>'Asset Schedule'!G376</f>
        <v>0</v>
      </c>
      <c r="G381" s="25">
        <f>'Asset Schedule'!R376</f>
        <v>0</v>
      </c>
      <c r="H381" s="25"/>
      <c r="I381" s="31"/>
      <c r="J381" s="38">
        <f t="shared" si="19"/>
        <v>0</v>
      </c>
      <c r="K381" s="38">
        <f t="shared" si="19"/>
        <v>0</v>
      </c>
      <c r="L381" s="38">
        <f t="shared" si="19"/>
        <v>0</v>
      </c>
      <c r="M381" s="38">
        <f t="shared" si="19"/>
        <v>0</v>
      </c>
      <c r="N381" s="38">
        <f t="shared" si="19"/>
        <v>0</v>
      </c>
      <c r="O381" s="38">
        <f t="shared" si="19"/>
        <v>0</v>
      </c>
      <c r="P381" s="38">
        <f t="shared" si="19"/>
        <v>0</v>
      </c>
      <c r="Q381" s="38">
        <f t="shared" si="19"/>
        <v>0</v>
      </c>
      <c r="R381" s="38">
        <f t="shared" si="19"/>
        <v>0</v>
      </c>
      <c r="S381" s="7"/>
    </row>
    <row r="382" spans="1:19" s="43" customFormat="1" ht="12" hidden="1" customHeight="1" x14ac:dyDescent="0.3">
      <c r="A382" s="7"/>
      <c r="B382" s="20"/>
      <c r="C382" s="31" t="str">
        <f>'Asset Schedule'!C377</f>
        <v>Bus 145</v>
      </c>
      <c r="D382" s="31"/>
      <c r="E382" s="39">
        <f>'Asset Schedule'!F377</f>
        <v>0</v>
      </c>
      <c r="F382" s="39">
        <f>'Asset Schedule'!G377</f>
        <v>0</v>
      </c>
      <c r="G382" s="25">
        <f>'Asset Schedule'!R377</f>
        <v>0</v>
      </c>
      <c r="H382" s="25"/>
      <c r="I382" s="31"/>
      <c r="J382" s="38">
        <f t="shared" si="19"/>
        <v>0</v>
      </c>
      <c r="K382" s="38">
        <f t="shared" si="19"/>
        <v>0</v>
      </c>
      <c r="L382" s="38">
        <f t="shared" si="19"/>
        <v>0</v>
      </c>
      <c r="M382" s="38">
        <f t="shared" si="19"/>
        <v>0</v>
      </c>
      <c r="N382" s="38">
        <f t="shared" si="19"/>
        <v>0</v>
      </c>
      <c r="O382" s="38">
        <f t="shared" si="19"/>
        <v>0</v>
      </c>
      <c r="P382" s="38">
        <f t="shared" si="19"/>
        <v>0</v>
      </c>
      <c r="Q382" s="38">
        <f t="shared" si="19"/>
        <v>0</v>
      </c>
      <c r="R382" s="38">
        <f t="shared" si="19"/>
        <v>0</v>
      </c>
      <c r="S382" s="7"/>
    </row>
    <row r="383" spans="1:19" s="43" customFormat="1" ht="12" hidden="1" customHeight="1" x14ac:dyDescent="0.3">
      <c r="A383" s="7"/>
      <c r="B383" s="20"/>
      <c r="C383" s="31" t="str">
        <f>'Asset Schedule'!C378</f>
        <v>Bus 146</v>
      </c>
      <c r="D383" s="31"/>
      <c r="E383" s="39">
        <f>'Asset Schedule'!F378</f>
        <v>0</v>
      </c>
      <c r="F383" s="39">
        <f>'Asset Schedule'!G378</f>
        <v>0</v>
      </c>
      <c r="G383" s="25">
        <f>'Asset Schedule'!R378</f>
        <v>0</v>
      </c>
      <c r="H383" s="25"/>
      <c r="I383" s="31"/>
      <c r="J383" s="38">
        <f t="shared" si="19"/>
        <v>0</v>
      </c>
      <c r="K383" s="38">
        <f t="shared" si="19"/>
        <v>0</v>
      </c>
      <c r="L383" s="38">
        <f t="shared" si="19"/>
        <v>0</v>
      </c>
      <c r="M383" s="38">
        <f t="shared" si="19"/>
        <v>0</v>
      </c>
      <c r="N383" s="38">
        <f t="shared" si="19"/>
        <v>0</v>
      </c>
      <c r="O383" s="38">
        <f t="shared" si="19"/>
        <v>0</v>
      </c>
      <c r="P383" s="38">
        <f t="shared" si="19"/>
        <v>0</v>
      </c>
      <c r="Q383" s="38">
        <f t="shared" si="19"/>
        <v>0</v>
      </c>
      <c r="R383" s="38">
        <f t="shared" si="19"/>
        <v>0</v>
      </c>
      <c r="S383" s="7"/>
    </row>
    <row r="384" spans="1:19" s="43" customFormat="1" ht="12" hidden="1" customHeight="1" x14ac:dyDescent="0.3">
      <c r="A384" s="7"/>
      <c r="B384" s="20"/>
      <c r="C384" s="31" t="str">
        <f>'Asset Schedule'!C379</f>
        <v>Bus 147</v>
      </c>
      <c r="D384" s="31"/>
      <c r="E384" s="39">
        <f>'Asset Schedule'!F379</f>
        <v>0</v>
      </c>
      <c r="F384" s="39">
        <f>'Asset Schedule'!G379</f>
        <v>0</v>
      </c>
      <c r="G384" s="25">
        <f>'Asset Schedule'!R379</f>
        <v>0</v>
      </c>
      <c r="H384" s="25"/>
      <c r="I384" s="31"/>
      <c r="J384" s="38">
        <f t="shared" si="19"/>
        <v>0</v>
      </c>
      <c r="K384" s="38">
        <f t="shared" si="19"/>
        <v>0</v>
      </c>
      <c r="L384" s="38">
        <f t="shared" si="19"/>
        <v>0</v>
      </c>
      <c r="M384" s="38">
        <f t="shared" si="19"/>
        <v>0</v>
      </c>
      <c r="N384" s="38">
        <f t="shared" si="19"/>
        <v>0</v>
      </c>
      <c r="O384" s="38">
        <f t="shared" si="19"/>
        <v>0</v>
      </c>
      <c r="P384" s="38">
        <f t="shared" si="19"/>
        <v>0</v>
      </c>
      <c r="Q384" s="38">
        <f t="shared" si="19"/>
        <v>0</v>
      </c>
      <c r="R384" s="38">
        <f t="shared" si="19"/>
        <v>0</v>
      </c>
      <c r="S384" s="7"/>
    </row>
    <row r="385" spans="1:19" s="43" customFormat="1" ht="12" hidden="1" customHeight="1" x14ac:dyDescent="0.3">
      <c r="A385" s="7"/>
      <c r="B385" s="20"/>
      <c r="C385" s="31" t="str">
        <f>'Asset Schedule'!C380</f>
        <v>Bus 148</v>
      </c>
      <c r="D385" s="31"/>
      <c r="E385" s="39">
        <f>'Asset Schedule'!F380</f>
        <v>0</v>
      </c>
      <c r="F385" s="39">
        <f>'Asset Schedule'!G380</f>
        <v>0</v>
      </c>
      <c r="G385" s="25">
        <f>'Asset Schedule'!R380</f>
        <v>0</v>
      </c>
      <c r="H385" s="25"/>
      <c r="I385" s="31"/>
      <c r="J385" s="38">
        <f t="shared" si="19"/>
        <v>0</v>
      </c>
      <c r="K385" s="38">
        <f t="shared" si="19"/>
        <v>0</v>
      </c>
      <c r="L385" s="38">
        <f t="shared" si="19"/>
        <v>0</v>
      </c>
      <c r="M385" s="38">
        <f t="shared" si="19"/>
        <v>0</v>
      </c>
      <c r="N385" s="38">
        <f t="shared" si="19"/>
        <v>0</v>
      </c>
      <c r="O385" s="38">
        <f t="shared" si="19"/>
        <v>0</v>
      </c>
      <c r="P385" s="38">
        <f t="shared" si="19"/>
        <v>0</v>
      </c>
      <c r="Q385" s="38">
        <f t="shared" si="19"/>
        <v>0</v>
      </c>
      <c r="R385" s="38">
        <f t="shared" si="19"/>
        <v>0</v>
      </c>
      <c r="S385" s="7"/>
    </row>
    <row r="386" spans="1:19" s="43" customFormat="1" ht="12" hidden="1" customHeight="1" x14ac:dyDescent="0.3">
      <c r="A386" s="7"/>
      <c r="B386" s="20"/>
      <c r="C386" s="31" t="str">
        <f>'Asset Schedule'!C381</f>
        <v>Bus 149</v>
      </c>
      <c r="D386" s="31"/>
      <c r="E386" s="39">
        <f>'Asset Schedule'!F381</f>
        <v>0</v>
      </c>
      <c r="F386" s="39">
        <f>'Asset Schedule'!G381</f>
        <v>0</v>
      </c>
      <c r="G386" s="25">
        <f>'Asset Schedule'!R381</f>
        <v>0</v>
      </c>
      <c r="H386" s="25"/>
      <c r="I386" s="31"/>
      <c r="J386" s="38">
        <f t="shared" si="19"/>
        <v>0</v>
      </c>
      <c r="K386" s="38">
        <f t="shared" si="19"/>
        <v>0</v>
      </c>
      <c r="L386" s="38">
        <f t="shared" si="19"/>
        <v>0</v>
      </c>
      <c r="M386" s="38">
        <f t="shared" si="19"/>
        <v>0</v>
      </c>
      <c r="N386" s="38">
        <f t="shared" si="19"/>
        <v>0</v>
      </c>
      <c r="O386" s="38">
        <f t="shared" si="19"/>
        <v>0</v>
      </c>
      <c r="P386" s="38">
        <f t="shared" si="19"/>
        <v>0</v>
      </c>
      <c r="Q386" s="38">
        <f t="shared" si="19"/>
        <v>0</v>
      </c>
      <c r="R386" s="38">
        <f t="shared" si="19"/>
        <v>0</v>
      </c>
      <c r="S386" s="7"/>
    </row>
    <row r="387" spans="1:19" s="43" customFormat="1" ht="12" hidden="1" customHeight="1" x14ac:dyDescent="0.3">
      <c r="A387" s="7"/>
      <c r="B387" s="20"/>
      <c r="C387" s="31" t="str">
        <f>'Asset Schedule'!C382</f>
        <v>Bus 150</v>
      </c>
      <c r="D387" s="31"/>
      <c r="E387" s="39">
        <f>'Asset Schedule'!F382</f>
        <v>0</v>
      </c>
      <c r="F387" s="39">
        <f>'Asset Schedule'!G382</f>
        <v>0</v>
      </c>
      <c r="G387" s="25">
        <f>'Asset Schedule'!R382</f>
        <v>0</v>
      </c>
      <c r="H387" s="25"/>
      <c r="I387" s="31"/>
      <c r="J387" s="38">
        <f t="shared" si="19"/>
        <v>0</v>
      </c>
      <c r="K387" s="38">
        <f t="shared" si="19"/>
        <v>0</v>
      </c>
      <c r="L387" s="38">
        <f t="shared" si="19"/>
        <v>0</v>
      </c>
      <c r="M387" s="38">
        <f t="shared" si="19"/>
        <v>0</v>
      </c>
      <c r="N387" s="38">
        <f t="shared" si="19"/>
        <v>0</v>
      </c>
      <c r="O387" s="38">
        <f t="shared" si="19"/>
        <v>0</v>
      </c>
      <c r="P387" s="38">
        <f t="shared" si="19"/>
        <v>0</v>
      </c>
      <c r="Q387" s="38">
        <f t="shared" si="19"/>
        <v>0</v>
      </c>
      <c r="R387" s="38">
        <f t="shared" si="19"/>
        <v>0</v>
      </c>
      <c r="S387" s="7"/>
    </row>
    <row r="388" spans="1:19" s="43" customFormat="1" ht="12" hidden="1" customHeight="1" x14ac:dyDescent="0.3">
      <c r="A388" s="7"/>
      <c r="B388" s="20"/>
      <c r="C388" s="31" t="str">
        <f>'Asset Schedule'!C383</f>
        <v>Bus 151</v>
      </c>
      <c r="D388" s="31"/>
      <c r="E388" s="39">
        <f>'Asset Schedule'!F383</f>
        <v>0</v>
      </c>
      <c r="F388" s="39">
        <f>'Asset Schedule'!G383</f>
        <v>0</v>
      </c>
      <c r="G388" s="25">
        <f>'Asset Schedule'!R383</f>
        <v>0</v>
      </c>
      <c r="H388" s="25"/>
      <c r="I388" s="31"/>
      <c r="J388" s="38">
        <f t="shared" si="19"/>
        <v>0</v>
      </c>
      <c r="K388" s="38">
        <f t="shared" si="19"/>
        <v>0</v>
      </c>
      <c r="L388" s="38">
        <f t="shared" si="19"/>
        <v>0</v>
      </c>
      <c r="M388" s="38">
        <f t="shared" si="19"/>
        <v>0</v>
      </c>
      <c r="N388" s="38">
        <f t="shared" si="19"/>
        <v>0</v>
      </c>
      <c r="O388" s="38">
        <f t="shared" si="19"/>
        <v>0</v>
      </c>
      <c r="P388" s="38">
        <f t="shared" si="19"/>
        <v>0</v>
      </c>
      <c r="Q388" s="38">
        <f t="shared" si="19"/>
        <v>0</v>
      </c>
      <c r="R388" s="38">
        <f t="shared" si="19"/>
        <v>0</v>
      </c>
      <c r="S388" s="7"/>
    </row>
    <row r="389" spans="1:19" s="43" customFormat="1" ht="12" hidden="1" customHeight="1" x14ac:dyDescent="0.3">
      <c r="A389" s="7"/>
      <c r="B389" s="20"/>
      <c r="C389" s="31" t="str">
        <f>'Asset Schedule'!C384</f>
        <v>Bus 152</v>
      </c>
      <c r="D389" s="31"/>
      <c r="E389" s="39">
        <f>'Asset Schedule'!F384</f>
        <v>0</v>
      </c>
      <c r="F389" s="39">
        <f>'Asset Schedule'!G384</f>
        <v>0</v>
      </c>
      <c r="G389" s="25">
        <f>'Asset Schedule'!R384</f>
        <v>0</v>
      </c>
      <c r="H389" s="25"/>
      <c r="I389" s="31"/>
      <c r="J389" s="38">
        <f t="shared" si="19"/>
        <v>0</v>
      </c>
      <c r="K389" s="38">
        <f t="shared" si="19"/>
        <v>0</v>
      </c>
      <c r="L389" s="38">
        <f t="shared" si="19"/>
        <v>0</v>
      </c>
      <c r="M389" s="38">
        <f t="shared" si="19"/>
        <v>0</v>
      </c>
      <c r="N389" s="38">
        <f t="shared" si="19"/>
        <v>0</v>
      </c>
      <c r="O389" s="38">
        <f t="shared" si="19"/>
        <v>0</v>
      </c>
      <c r="P389" s="38">
        <f t="shared" si="19"/>
        <v>0</v>
      </c>
      <c r="Q389" s="38">
        <f t="shared" si="19"/>
        <v>0</v>
      </c>
      <c r="R389" s="38">
        <f t="shared" si="19"/>
        <v>0</v>
      </c>
      <c r="S389" s="7"/>
    </row>
    <row r="390" spans="1:19" s="43" customFormat="1" ht="12" hidden="1" customHeight="1" x14ac:dyDescent="0.3">
      <c r="A390" s="7"/>
      <c r="B390" s="20"/>
      <c r="C390" s="31" t="str">
        <f>'Asset Schedule'!C385</f>
        <v>Bus 153</v>
      </c>
      <c r="D390" s="31"/>
      <c r="E390" s="39">
        <f>'Asset Schedule'!F385</f>
        <v>0</v>
      </c>
      <c r="F390" s="39">
        <f>'Asset Schedule'!G385</f>
        <v>0</v>
      </c>
      <c r="G390" s="25">
        <f>'Asset Schedule'!R385</f>
        <v>0</v>
      </c>
      <c r="H390" s="25"/>
      <c r="I390" s="31"/>
      <c r="J390" s="38">
        <f t="shared" si="19"/>
        <v>0</v>
      </c>
      <c r="K390" s="38">
        <f t="shared" si="19"/>
        <v>0</v>
      </c>
      <c r="L390" s="38">
        <f t="shared" si="19"/>
        <v>0</v>
      </c>
      <c r="M390" s="38">
        <f t="shared" si="19"/>
        <v>0</v>
      </c>
      <c r="N390" s="38">
        <f t="shared" si="19"/>
        <v>0</v>
      </c>
      <c r="O390" s="38">
        <f t="shared" si="19"/>
        <v>0</v>
      </c>
      <c r="P390" s="38">
        <f t="shared" si="19"/>
        <v>0</v>
      </c>
      <c r="Q390" s="38">
        <f t="shared" si="19"/>
        <v>0</v>
      </c>
      <c r="R390" s="38">
        <f t="shared" si="19"/>
        <v>0</v>
      </c>
      <c r="S390" s="7"/>
    </row>
    <row r="391" spans="1:19" s="43" customFormat="1" ht="12" hidden="1" customHeight="1" x14ac:dyDescent="0.3">
      <c r="A391" s="7"/>
      <c r="B391" s="20"/>
      <c r="C391" s="31" t="str">
        <f>'Asset Schedule'!C386</f>
        <v>Bus 154</v>
      </c>
      <c r="D391" s="31"/>
      <c r="E391" s="39">
        <f>'Asset Schedule'!F386</f>
        <v>0</v>
      </c>
      <c r="F391" s="39">
        <f>'Asset Schedule'!G386</f>
        <v>0</v>
      </c>
      <c r="G391" s="25">
        <f>'Asset Schedule'!R386</f>
        <v>0</v>
      </c>
      <c r="H391" s="25"/>
      <c r="I391" s="31"/>
      <c r="J391" s="38">
        <f t="shared" si="19"/>
        <v>0</v>
      </c>
      <c r="K391" s="38">
        <f t="shared" si="19"/>
        <v>0</v>
      </c>
      <c r="L391" s="38">
        <f t="shared" si="19"/>
        <v>0</v>
      </c>
      <c r="M391" s="38">
        <f t="shared" si="19"/>
        <v>0</v>
      </c>
      <c r="N391" s="38">
        <f t="shared" si="19"/>
        <v>0</v>
      </c>
      <c r="O391" s="38">
        <f t="shared" si="19"/>
        <v>0</v>
      </c>
      <c r="P391" s="38">
        <f t="shared" si="19"/>
        <v>0</v>
      </c>
      <c r="Q391" s="38">
        <f t="shared" si="19"/>
        <v>0</v>
      </c>
      <c r="R391" s="38">
        <f t="shared" si="19"/>
        <v>0</v>
      </c>
      <c r="S391" s="7"/>
    </row>
    <row r="392" spans="1:19" s="43" customFormat="1" ht="12" hidden="1" customHeight="1" x14ac:dyDescent="0.3">
      <c r="A392" s="7"/>
      <c r="B392" s="20"/>
      <c r="C392" s="31" t="str">
        <f>'Asset Schedule'!C387</f>
        <v>Bus 155</v>
      </c>
      <c r="D392" s="31"/>
      <c r="E392" s="39">
        <f>'Asset Schedule'!F387</f>
        <v>0</v>
      </c>
      <c r="F392" s="39">
        <f>'Asset Schedule'!G387</f>
        <v>0</v>
      </c>
      <c r="G392" s="25">
        <f>'Asset Schedule'!R387</f>
        <v>0</v>
      </c>
      <c r="H392" s="25"/>
      <c r="I392" s="31"/>
      <c r="J392" s="38">
        <f t="shared" si="19"/>
        <v>0</v>
      </c>
      <c r="K392" s="38">
        <f t="shared" si="19"/>
        <v>0</v>
      </c>
      <c r="L392" s="38">
        <f t="shared" si="19"/>
        <v>0</v>
      </c>
      <c r="M392" s="38">
        <f t="shared" si="19"/>
        <v>0</v>
      </c>
      <c r="N392" s="38">
        <f t="shared" si="19"/>
        <v>0</v>
      </c>
      <c r="O392" s="38">
        <f t="shared" si="19"/>
        <v>0</v>
      </c>
      <c r="P392" s="38">
        <f t="shared" si="19"/>
        <v>0</v>
      </c>
      <c r="Q392" s="38">
        <f t="shared" si="19"/>
        <v>0</v>
      </c>
      <c r="R392" s="38">
        <f t="shared" si="19"/>
        <v>0</v>
      </c>
      <c r="S392" s="7"/>
    </row>
    <row r="393" spans="1:19" s="43" customFormat="1" ht="12" hidden="1" customHeight="1" x14ac:dyDescent="0.3">
      <c r="A393" s="7"/>
      <c r="B393" s="20"/>
      <c r="C393" s="31" t="str">
        <f>'Asset Schedule'!C388</f>
        <v>Bus 156</v>
      </c>
      <c r="D393" s="31"/>
      <c r="E393" s="39">
        <f>'Asset Schedule'!F388</f>
        <v>0</v>
      </c>
      <c r="F393" s="39">
        <f>'Asset Schedule'!G388</f>
        <v>0</v>
      </c>
      <c r="G393" s="25">
        <f>'Asset Schedule'!R388</f>
        <v>0</v>
      </c>
      <c r="H393" s="25"/>
      <c r="I393" s="31"/>
      <c r="J393" s="38">
        <f t="shared" si="19"/>
        <v>0</v>
      </c>
      <c r="K393" s="38">
        <f t="shared" si="19"/>
        <v>0</v>
      </c>
      <c r="L393" s="38">
        <f t="shared" si="19"/>
        <v>0</v>
      </c>
      <c r="M393" s="38">
        <f t="shared" si="19"/>
        <v>0</v>
      </c>
      <c r="N393" s="38">
        <f t="shared" si="19"/>
        <v>0</v>
      </c>
      <c r="O393" s="38">
        <f t="shared" si="19"/>
        <v>0</v>
      </c>
      <c r="P393" s="38">
        <f t="shared" si="19"/>
        <v>0</v>
      </c>
      <c r="Q393" s="38">
        <f t="shared" si="19"/>
        <v>0</v>
      </c>
      <c r="R393" s="38">
        <f t="shared" si="19"/>
        <v>0</v>
      </c>
      <c r="S393" s="7"/>
    </row>
    <row r="394" spans="1:19" s="43" customFormat="1" ht="12" hidden="1" customHeight="1" x14ac:dyDescent="0.3">
      <c r="A394" s="7"/>
      <c r="B394" s="20"/>
      <c r="C394" s="31" t="str">
        <f>'Asset Schedule'!C389</f>
        <v>Bus 157</v>
      </c>
      <c r="D394" s="31"/>
      <c r="E394" s="39">
        <f>'Asset Schedule'!F389</f>
        <v>0</v>
      </c>
      <c r="F394" s="39">
        <f>'Asset Schedule'!G389</f>
        <v>0</v>
      </c>
      <c r="G394" s="25">
        <f>'Asset Schedule'!R389</f>
        <v>0</v>
      </c>
      <c r="H394" s="25"/>
      <c r="I394" s="31"/>
      <c r="J394" s="38">
        <f t="shared" si="19"/>
        <v>0</v>
      </c>
      <c r="K394" s="38">
        <f t="shared" si="19"/>
        <v>0</v>
      </c>
      <c r="L394" s="38">
        <f t="shared" si="19"/>
        <v>0</v>
      </c>
      <c r="M394" s="38">
        <f t="shared" si="19"/>
        <v>0</v>
      </c>
      <c r="N394" s="38">
        <f t="shared" si="19"/>
        <v>0</v>
      </c>
      <c r="O394" s="38">
        <f t="shared" si="19"/>
        <v>0</v>
      </c>
      <c r="P394" s="38">
        <f t="shared" si="19"/>
        <v>0</v>
      </c>
      <c r="Q394" s="38">
        <f t="shared" si="19"/>
        <v>0</v>
      </c>
      <c r="R394" s="38">
        <f t="shared" si="19"/>
        <v>0</v>
      </c>
      <c r="S394" s="7"/>
    </row>
    <row r="395" spans="1:19" s="43" customFormat="1" ht="12" hidden="1" customHeight="1" x14ac:dyDescent="0.3">
      <c r="A395" s="7"/>
      <c r="B395" s="20"/>
      <c r="C395" s="31" t="str">
        <f>'Asset Schedule'!C390</f>
        <v>Bus 158</v>
      </c>
      <c r="D395" s="31"/>
      <c r="E395" s="39">
        <f>'Asset Schedule'!F390</f>
        <v>0</v>
      </c>
      <c r="F395" s="39">
        <f>'Asset Schedule'!G390</f>
        <v>0</v>
      </c>
      <c r="G395" s="25">
        <f>'Asset Schedule'!R390</f>
        <v>0</v>
      </c>
      <c r="H395" s="25"/>
      <c r="I395" s="31"/>
      <c r="J395" s="38">
        <f t="shared" si="19"/>
        <v>0</v>
      </c>
      <c r="K395" s="38">
        <f t="shared" si="19"/>
        <v>0</v>
      </c>
      <c r="L395" s="38">
        <f t="shared" si="19"/>
        <v>0</v>
      </c>
      <c r="M395" s="38">
        <f t="shared" ref="J395:R423" si="20">IF(AND($E395&lt;=M$3,$F395&gt;=M$3),1,0)</f>
        <v>0</v>
      </c>
      <c r="N395" s="38">
        <f t="shared" si="20"/>
        <v>0</v>
      </c>
      <c r="O395" s="38">
        <f t="shared" si="20"/>
        <v>0</v>
      </c>
      <c r="P395" s="38">
        <f t="shared" si="20"/>
        <v>0</v>
      </c>
      <c r="Q395" s="38">
        <f t="shared" si="20"/>
        <v>0</v>
      </c>
      <c r="R395" s="38">
        <f t="shared" si="20"/>
        <v>0</v>
      </c>
      <c r="S395" s="7"/>
    </row>
    <row r="396" spans="1:19" s="43" customFormat="1" ht="12" hidden="1" customHeight="1" x14ac:dyDescent="0.3">
      <c r="A396" s="7"/>
      <c r="B396" s="20"/>
      <c r="C396" s="31" t="str">
        <f>'Asset Schedule'!C391</f>
        <v>Bus 159</v>
      </c>
      <c r="D396" s="31"/>
      <c r="E396" s="39">
        <f>'Asset Schedule'!F391</f>
        <v>0</v>
      </c>
      <c r="F396" s="39">
        <f>'Asset Schedule'!G391</f>
        <v>0</v>
      </c>
      <c r="G396" s="25">
        <f>'Asset Schedule'!R391</f>
        <v>0</v>
      </c>
      <c r="H396" s="25"/>
      <c r="I396" s="31"/>
      <c r="J396" s="38">
        <f t="shared" si="20"/>
        <v>0</v>
      </c>
      <c r="K396" s="38">
        <f t="shared" si="20"/>
        <v>0</v>
      </c>
      <c r="L396" s="38">
        <f t="shared" si="20"/>
        <v>0</v>
      </c>
      <c r="M396" s="38">
        <f t="shared" si="20"/>
        <v>0</v>
      </c>
      <c r="N396" s="38">
        <f t="shared" si="20"/>
        <v>0</v>
      </c>
      <c r="O396" s="38">
        <f t="shared" si="20"/>
        <v>0</v>
      </c>
      <c r="P396" s="38">
        <f t="shared" si="20"/>
        <v>0</v>
      </c>
      <c r="Q396" s="38">
        <f t="shared" si="20"/>
        <v>0</v>
      </c>
      <c r="R396" s="38">
        <f t="shared" si="20"/>
        <v>0</v>
      </c>
      <c r="S396" s="7"/>
    </row>
    <row r="397" spans="1:19" s="43" customFormat="1" ht="12" hidden="1" customHeight="1" x14ac:dyDescent="0.3">
      <c r="A397" s="7"/>
      <c r="B397" s="20"/>
      <c r="C397" s="31" t="str">
        <f>'Asset Schedule'!C392</f>
        <v>Bus 160</v>
      </c>
      <c r="D397" s="31"/>
      <c r="E397" s="39">
        <f>'Asset Schedule'!F392</f>
        <v>0</v>
      </c>
      <c r="F397" s="39">
        <f>'Asset Schedule'!G392</f>
        <v>0</v>
      </c>
      <c r="G397" s="25">
        <f>'Asset Schedule'!R392</f>
        <v>0</v>
      </c>
      <c r="H397" s="25"/>
      <c r="I397" s="31"/>
      <c r="J397" s="38">
        <f t="shared" si="20"/>
        <v>0</v>
      </c>
      <c r="K397" s="38">
        <f t="shared" si="20"/>
        <v>0</v>
      </c>
      <c r="L397" s="38">
        <f t="shared" si="20"/>
        <v>0</v>
      </c>
      <c r="M397" s="38">
        <f t="shared" si="20"/>
        <v>0</v>
      </c>
      <c r="N397" s="38">
        <f t="shared" si="20"/>
        <v>0</v>
      </c>
      <c r="O397" s="38">
        <f t="shared" si="20"/>
        <v>0</v>
      </c>
      <c r="P397" s="38">
        <f t="shared" si="20"/>
        <v>0</v>
      </c>
      <c r="Q397" s="38">
        <f t="shared" si="20"/>
        <v>0</v>
      </c>
      <c r="R397" s="38">
        <f t="shared" si="20"/>
        <v>0</v>
      </c>
      <c r="S397" s="7"/>
    </row>
    <row r="398" spans="1:19" s="43" customFormat="1" ht="12" hidden="1" customHeight="1" x14ac:dyDescent="0.3">
      <c r="A398" s="7"/>
      <c r="B398" s="20"/>
      <c r="C398" s="31" t="str">
        <f>'Asset Schedule'!C393</f>
        <v>Bus 161</v>
      </c>
      <c r="D398" s="31"/>
      <c r="E398" s="39">
        <f>'Asset Schedule'!F393</f>
        <v>0</v>
      </c>
      <c r="F398" s="39">
        <f>'Asset Schedule'!G393</f>
        <v>0</v>
      </c>
      <c r="G398" s="25">
        <f>'Asset Schedule'!R393</f>
        <v>0</v>
      </c>
      <c r="H398" s="25"/>
      <c r="I398" s="31"/>
      <c r="J398" s="38">
        <f t="shared" si="20"/>
        <v>0</v>
      </c>
      <c r="K398" s="38">
        <f t="shared" si="20"/>
        <v>0</v>
      </c>
      <c r="L398" s="38">
        <f t="shared" si="20"/>
        <v>0</v>
      </c>
      <c r="M398" s="38">
        <f t="shared" si="20"/>
        <v>0</v>
      </c>
      <c r="N398" s="38">
        <f t="shared" si="20"/>
        <v>0</v>
      </c>
      <c r="O398" s="38">
        <f t="shared" si="20"/>
        <v>0</v>
      </c>
      <c r="P398" s="38">
        <f t="shared" si="20"/>
        <v>0</v>
      </c>
      <c r="Q398" s="38">
        <f t="shared" si="20"/>
        <v>0</v>
      </c>
      <c r="R398" s="38">
        <f t="shared" si="20"/>
        <v>0</v>
      </c>
      <c r="S398" s="7"/>
    </row>
    <row r="399" spans="1:19" s="43" customFormat="1" ht="12" hidden="1" customHeight="1" x14ac:dyDescent="0.3">
      <c r="A399" s="7"/>
      <c r="B399" s="20"/>
      <c r="C399" s="31" t="str">
        <f>'Asset Schedule'!C394</f>
        <v>Bus 162</v>
      </c>
      <c r="D399" s="31"/>
      <c r="E399" s="39">
        <f>'Asset Schedule'!F394</f>
        <v>0</v>
      </c>
      <c r="F399" s="39">
        <f>'Asset Schedule'!G394</f>
        <v>0</v>
      </c>
      <c r="G399" s="25">
        <f>'Asset Schedule'!R394</f>
        <v>0</v>
      </c>
      <c r="H399" s="25"/>
      <c r="I399" s="31"/>
      <c r="J399" s="38">
        <f t="shared" si="20"/>
        <v>0</v>
      </c>
      <c r="K399" s="38">
        <f t="shared" si="20"/>
        <v>0</v>
      </c>
      <c r="L399" s="38">
        <f t="shared" si="20"/>
        <v>0</v>
      </c>
      <c r="M399" s="38">
        <f t="shared" si="20"/>
        <v>0</v>
      </c>
      <c r="N399" s="38">
        <f t="shared" si="20"/>
        <v>0</v>
      </c>
      <c r="O399" s="38">
        <f t="shared" si="20"/>
        <v>0</v>
      </c>
      <c r="P399" s="38">
        <f t="shared" si="20"/>
        <v>0</v>
      </c>
      <c r="Q399" s="38">
        <f t="shared" si="20"/>
        <v>0</v>
      </c>
      <c r="R399" s="38">
        <f t="shared" si="20"/>
        <v>0</v>
      </c>
      <c r="S399" s="7"/>
    </row>
    <row r="400" spans="1:19" s="43" customFormat="1" ht="12" hidden="1" customHeight="1" x14ac:dyDescent="0.3">
      <c r="A400" s="7"/>
      <c r="B400" s="20"/>
      <c r="C400" s="31" t="str">
        <f>'Asset Schedule'!C395</f>
        <v>Bus 163</v>
      </c>
      <c r="D400" s="31"/>
      <c r="E400" s="39">
        <f>'Asset Schedule'!F395</f>
        <v>0</v>
      </c>
      <c r="F400" s="39">
        <f>'Asset Schedule'!G395</f>
        <v>0</v>
      </c>
      <c r="G400" s="25">
        <f>'Asset Schedule'!R395</f>
        <v>0</v>
      </c>
      <c r="H400" s="25"/>
      <c r="I400" s="31"/>
      <c r="J400" s="38">
        <f t="shared" si="20"/>
        <v>0</v>
      </c>
      <c r="K400" s="38">
        <f t="shared" si="20"/>
        <v>0</v>
      </c>
      <c r="L400" s="38">
        <f t="shared" si="20"/>
        <v>0</v>
      </c>
      <c r="M400" s="38">
        <f t="shared" si="20"/>
        <v>0</v>
      </c>
      <c r="N400" s="38">
        <f t="shared" si="20"/>
        <v>0</v>
      </c>
      <c r="O400" s="38">
        <f t="shared" si="20"/>
        <v>0</v>
      </c>
      <c r="P400" s="38">
        <f t="shared" si="20"/>
        <v>0</v>
      </c>
      <c r="Q400" s="38">
        <f t="shared" si="20"/>
        <v>0</v>
      </c>
      <c r="R400" s="38">
        <f t="shared" si="20"/>
        <v>0</v>
      </c>
      <c r="S400" s="7"/>
    </row>
    <row r="401" spans="1:19" s="43" customFormat="1" ht="12" hidden="1" customHeight="1" x14ac:dyDescent="0.3">
      <c r="A401" s="7"/>
      <c r="B401" s="20"/>
      <c r="C401" s="31" t="str">
        <f>'Asset Schedule'!C396</f>
        <v>Bus 164</v>
      </c>
      <c r="D401" s="31"/>
      <c r="E401" s="39">
        <f>'Asset Schedule'!F396</f>
        <v>0</v>
      </c>
      <c r="F401" s="39">
        <f>'Asset Schedule'!G396</f>
        <v>0</v>
      </c>
      <c r="G401" s="25">
        <f>'Asset Schedule'!R396</f>
        <v>0</v>
      </c>
      <c r="H401" s="25"/>
      <c r="I401" s="31"/>
      <c r="J401" s="38">
        <f t="shared" si="20"/>
        <v>0</v>
      </c>
      <c r="K401" s="38">
        <f t="shared" si="20"/>
        <v>0</v>
      </c>
      <c r="L401" s="38">
        <f t="shared" si="20"/>
        <v>0</v>
      </c>
      <c r="M401" s="38">
        <f t="shared" si="20"/>
        <v>0</v>
      </c>
      <c r="N401" s="38">
        <f t="shared" si="20"/>
        <v>0</v>
      </c>
      <c r="O401" s="38">
        <f t="shared" si="20"/>
        <v>0</v>
      </c>
      <c r="P401" s="38">
        <f t="shared" si="20"/>
        <v>0</v>
      </c>
      <c r="Q401" s="38">
        <f t="shared" si="20"/>
        <v>0</v>
      </c>
      <c r="R401" s="38">
        <f t="shared" si="20"/>
        <v>0</v>
      </c>
      <c r="S401" s="7"/>
    </row>
    <row r="402" spans="1:19" s="43" customFormat="1" ht="12" hidden="1" customHeight="1" x14ac:dyDescent="0.3">
      <c r="A402" s="7"/>
      <c r="B402" s="20"/>
      <c r="C402" s="31" t="str">
        <f>'Asset Schedule'!C397</f>
        <v>Bus 165</v>
      </c>
      <c r="D402" s="31"/>
      <c r="E402" s="39">
        <f>'Asset Schedule'!F397</f>
        <v>0</v>
      </c>
      <c r="F402" s="39">
        <f>'Asset Schedule'!G397</f>
        <v>0</v>
      </c>
      <c r="G402" s="25">
        <f>'Asset Schedule'!R397</f>
        <v>0</v>
      </c>
      <c r="H402" s="25"/>
      <c r="I402" s="31"/>
      <c r="J402" s="38">
        <f t="shared" si="20"/>
        <v>0</v>
      </c>
      <c r="K402" s="38">
        <f t="shared" si="20"/>
        <v>0</v>
      </c>
      <c r="L402" s="38">
        <f t="shared" si="20"/>
        <v>0</v>
      </c>
      <c r="M402" s="38">
        <f t="shared" si="20"/>
        <v>0</v>
      </c>
      <c r="N402" s="38">
        <f t="shared" si="20"/>
        <v>0</v>
      </c>
      <c r="O402" s="38">
        <f t="shared" si="20"/>
        <v>0</v>
      </c>
      <c r="P402" s="38">
        <f t="shared" si="20"/>
        <v>0</v>
      </c>
      <c r="Q402" s="38">
        <f t="shared" si="20"/>
        <v>0</v>
      </c>
      <c r="R402" s="38">
        <f t="shared" si="20"/>
        <v>0</v>
      </c>
      <c r="S402" s="7"/>
    </row>
    <row r="403" spans="1:19" s="43" customFormat="1" ht="12" hidden="1" customHeight="1" x14ac:dyDescent="0.3">
      <c r="A403" s="7"/>
      <c r="B403" s="20"/>
      <c r="C403" s="31" t="str">
        <f>'Asset Schedule'!C398</f>
        <v>Bus 166</v>
      </c>
      <c r="D403" s="31"/>
      <c r="E403" s="39">
        <f>'Asset Schedule'!F398</f>
        <v>0</v>
      </c>
      <c r="F403" s="39">
        <f>'Asset Schedule'!G398</f>
        <v>0</v>
      </c>
      <c r="G403" s="25">
        <f>'Asset Schedule'!R398</f>
        <v>0</v>
      </c>
      <c r="H403" s="25"/>
      <c r="I403" s="31"/>
      <c r="J403" s="38">
        <f t="shared" si="20"/>
        <v>0</v>
      </c>
      <c r="K403" s="38">
        <f t="shared" si="20"/>
        <v>0</v>
      </c>
      <c r="L403" s="38">
        <f t="shared" si="20"/>
        <v>0</v>
      </c>
      <c r="M403" s="38">
        <f t="shared" si="20"/>
        <v>0</v>
      </c>
      <c r="N403" s="38">
        <f t="shared" si="20"/>
        <v>0</v>
      </c>
      <c r="O403" s="38">
        <f t="shared" si="20"/>
        <v>0</v>
      </c>
      <c r="P403" s="38">
        <f t="shared" si="20"/>
        <v>0</v>
      </c>
      <c r="Q403" s="38">
        <f t="shared" si="20"/>
        <v>0</v>
      </c>
      <c r="R403" s="38">
        <f t="shared" si="20"/>
        <v>0</v>
      </c>
      <c r="S403" s="7"/>
    </row>
    <row r="404" spans="1:19" s="43" customFormat="1" ht="12" hidden="1" customHeight="1" x14ac:dyDescent="0.3">
      <c r="A404" s="7"/>
      <c r="B404" s="20"/>
      <c r="C404" s="31" t="str">
        <f>'Asset Schedule'!C399</f>
        <v>Bus 167</v>
      </c>
      <c r="D404" s="31"/>
      <c r="E404" s="39">
        <f>'Asset Schedule'!F399</f>
        <v>0</v>
      </c>
      <c r="F404" s="39">
        <f>'Asset Schedule'!G399</f>
        <v>0</v>
      </c>
      <c r="G404" s="25">
        <f>'Asset Schedule'!R399</f>
        <v>0</v>
      </c>
      <c r="H404" s="25"/>
      <c r="I404" s="31"/>
      <c r="J404" s="38">
        <f t="shared" si="20"/>
        <v>0</v>
      </c>
      <c r="K404" s="38">
        <f t="shared" si="20"/>
        <v>0</v>
      </c>
      <c r="L404" s="38">
        <f t="shared" si="20"/>
        <v>0</v>
      </c>
      <c r="M404" s="38">
        <f t="shared" si="20"/>
        <v>0</v>
      </c>
      <c r="N404" s="38">
        <f t="shared" si="20"/>
        <v>0</v>
      </c>
      <c r="O404" s="38">
        <f t="shared" si="20"/>
        <v>0</v>
      </c>
      <c r="P404" s="38">
        <f t="shared" si="20"/>
        <v>0</v>
      </c>
      <c r="Q404" s="38">
        <f t="shared" si="20"/>
        <v>0</v>
      </c>
      <c r="R404" s="38">
        <f t="shared" si="20"/>
        <v>0</v>
      </c>
      <c r="S404" s="7"/>
    </row>
    <row r="405" spans="1:19" s="43" customFormat="1" ht="12" hidden="1" customHeight="1" x14ac:dyDescent="0.3">
      <c r="A405" s="7"/>
      <c r="B405" s="20"/>
      <c r="C405" s="31" t="str">
        <f>'Asset Schedule'!C400</f>
        <v>Bus 168</v>
      </c>
      <c r="D405" s="31"/>
      <c r="E405" s="39">
        <f>'Asset Schedule'!F400</f>
        <v>0</v>
      </c>
      <c r="F405" s="39">
        <f>'Asset Schedule'!G400</f>
        <v>0</v>
      </c>
      <c r="G405" s="25">
        <f>'Asset Schedule'!R400</f>
        <v>0</v>
      </c>
      <c r="H405" s="25"/>
      <c r="I405" s="31"/>
      <c r="J405" s="38">
        <f t="shared" si="20"/>
        <v>0</v>
      </c>
      <c r="K405" s="38">
        <f t="shared" si="20"/>
        <v>0</v>
      </c>
      <c r="L405" s="38">
        <f t="shared" si="20"/>
        <v>0</v>
      </c>
      <c r="M405" s="38">
        <f t="shared" si="20"/>
        <v>0</v>
      </c>
      <c r="N405" s="38">
        <f t="shared" si="20"/>
        <v>0</v>
      </c>
      <c r="O405" s="38">
        <f t="shared" si="20"/>
        <v>0</v>
      </c>
      <c r="P405" s="38">
        <f t="shared" si="20"/>
        <v>0</v>
      </c>
      <c r="Q405" s="38">
        <f t="shared" si="20"/>
        <v>0</v>
      </c>
      <c r="R405" s="38">
        <f t="shared" si="20"/>
        <v>0</v>
      </c>
      <c r="S405" s="7"/>
    </row>
    <row r="406" spans="1:19" s="43" customFormat="1" ht="12" hidden="1" customHeight="1" x14ac:dyDescent="0.3">
      <c r="A406" s="7"/>
      <c r="B406" s="20"/>
      <c r="C406" s="31" t="str">
        <f>'Asset Schedule'!C401</f>
        <v>Bus 169</v>
      </c>
      <c r="D406" s="31"/>
      <c r="E406" s="39">
        <f>'Asset Schedule'!F401</f>
        <v>0</v>
      </c>
      <c r="F406" s="39">
        <f>'Asset Schedule'!G401</f>
        <v>0</v>
      </c>
      <c r="G406" s="25">
        <f>'Asset Schedule'!R401</f>
        <v>0</v>
      </c>
      <c r="H406" s="25"/>
      <c r="I406" s="31"/>
      <c r="J406" s="38">
        <f t="shared" si="20"/>
        <v>0</v>
      </c>
      <c r="K406" s="38">
        <f t="shared" si="20"/>
        <v>0</v>
      </c>
      <c r="L406" s="38">
        <f t="shared" si="20"/>
        <v>0</v>
      </c>
      <c r="M406" s="38">
        <f t="shared" si="20"/>
        <v>0</v>
      </c>
      <c r="N406" s="38">
        <f t="shared" si="20"/>
        <v>0</v>
      </c>
      <c r="O406" s="38">
        <f t="shared" si="20"/>
        <v>0</v>
      </c>
      <c r="P406" s="38">
        <f t="shared" si="20"/>
        <v>0</v>
      </c>
      <c r="Q406" s="38">
        <f t="shared" si="20"/>
        <v>0</v>
      </c>
      <c r="R406" s="38">
        <f t="shared" si="20"/>
        <v>0</v>
      </c>
      <c r="S406" s="7"/>
    </row>
    <row r="407" spans="1:19" s="43" customFormat="1" ht="12" hidden="1" customHeight="1" x14ac:dyDescent="0.3">
      <c r="A407" s="7"/>
      <c r="B407" s="20"/>
      <c r="C407" s="31" t="str">
        <f>'Asset Schedule'!C402</f>
        <v>Bus 170</v>
      </c>
      <c r="D407" s="31"/>
      <c r="E407" s="39">
        <f>'Asset Schedule'!F402</f>
        <v>0</v>
      </c>
      <c r="F407" s="39">
        <f>'Asset Schedule'!G402</f>
        <v>0</v>
      </c>
      <c r="G407" s="25">
        <f>'Asset Schedule'!R402</f>
        <v>0</v>
      </c>
      <c r="H407" s="25"/>
      <c r="I407" s="31"/>
      <c r="J407" s="38">
        <f t="shared" si="20"/>
        <v>0</v>
      </c>
      <c r="K407" s="38">
        <f t="shared" si="20"/>
        <v>0</v>
      </c>
      <c r="L407" s="38">
        <f t="shared" si="20"/>
        <v>0</v>
      </c>
      <c r="M407" s="38">
        <f t="shared" si="20"/>
        <v>0</v>
      </c>
      <c r="N407" s="38">
        <f t="shared" si="20"/>
        <v>0</v>
      </c>
      <c r="O407" s="38">
        <f t="shared" si="20"/>
        <v>0</v>
      </c>
      <c r="P407" s="38">
        <f t="shared" si="20"/>
        <v>0</v>
      </c>
      <c r="Q407" s="38">
        <f t="shared" si="20"/>
        <v>0</v>
      </c>
      <c r="R407" s="38">
        <f t="shared" si="20"/>
        <v>0</v>
      </c>
      <c r="S407" s="7"/>
    </row>
    <row r="408" spans="1:19" s="43" customFormat="1" ht="12" hidden="1" customHeight="1" x14ac:dyDescent="0.3">
      <c r="A408" s="7"/>
      <c r="B408" s="20"/>
      <c r="C408" s="31" t="str">
        <f>'Asset Schedule'!C403</f>
        <v>Bus 171</v>
      </c>
      <c r="D408" s="31"/>
      <c r="E408" s="39">
        <f>'Asset Schedule'!F403</f>
        <v>0</v>
      </c>
      <c r="F408" s="39">
        <f>'Asset Schedule'!G403</f>
        <v>0</v>
      </c>
      <c r="G408" s="25">
        <f>'Asset Schedule'!R403</f>
        <v>0</v>
      </c>
      <c r="H408" s="25"/>
      <c r="I408" s="31"/>
      <c r="J408" s="38">
        <f t="shared" si="20"/>
        <v>0</v>
      </c>
      <c r="K408" s="38">
        <f t="shared" si="20"/>
        <v>0</v>
      </c>
      <c r="L408" s="38">
        <f t="shared" si="20"/>
        <v>0</v>
      </c>
      <c r="M408" s="38">
        <f t="shared" si="20"/>
        <v>0</v>
      </c>
      <c r="N408" s="38">
        <f t="shared" si="20"/>
        <v>0</v>
      </c>
      <c r="O408" s="38">
        <f t="shared" si="20"/>
        <v>0</v>
      </c>
      <c r="P408" s="38">
        <f t="shared" si="20"/>
        <v>0</v>
      </c>
      <c r="Q408" s="38">
        <f t="shared" si="20"/>
        <v>0</v>
      </c>
      <c r="R408" s="38">
        <f t="shared" si="20"/>
        <v>0</v>
      </c>
      <c r="S408" s="7"/>
    </row>
    <row r="409" spans="1:19" s="43" customFormat="1" ht="12" hidden="1" customHeight="1" x14ac:dyDescent="0.3">
      <c r="A409" s="7"/>
      <c r="B409" s="20"/>
      <c r="C409" s="31" t="str">
        <f>'Asset Schedule'!C404</f>
        <v>Bus 172</v>
      </c>
      <c r="D409" s="31"/>
      <c r="E409" s="39">
        <f>'Asset Schedule'!F404</f>
        <v>0</v>
      </c>
      <c r="F409" s="39">
        <f>'Asset Schedule'!G404</f>
        <v>0</v>
      </c>
      <c r="G409" s="25">
        <f>'Asset Schedule'!R404</f>
        <v>0</v>
      </c>
      <c r="H409" s="25"/>
      <c r="I409" s="31"/>
      <c r="J409" s="38">
        <f t="shared" si="20"/>
        <v>0</v>
      </c>
      <c r="K409" s="38">
        <f t="shared" si="20"/>
        <v>0</v>
      </c>
      <c r="L409" s="38">
        <f t="shared" si="20"/>
        <v>0</v>
      </c>
      <c r="M409" s="38">
        <f t="shared" si="20"/>
        <v>0</v>
      </c>
      <c r="N409" s="38">
        <f t="shared" si="20"/>
        <v>0</v>
      </c>
      <c r="O409" s="38">
        <f t="shared" si="20"/>
        <v>0</v>
      </c>
      <c r="P409" s="38">
        <f t="shared" si="20"/>
        <v>0</v>
      </c>
      <c r="Q409" s="38">
        <f t="shared" si="20"/>
        <v>0</v>
      </c>
      <c r="R409" s="38">
        <f t="shared" si="20"/>
        <v>0</v>
      </c>
      <c r="S409" s="7"/>
    </row>
    <row r="410" spans="1:19" s="43" customFormat="1" ht="12" hidden="1" customHeight="1" x14ac:dyDescent="0.3">
      <c r="A410" s="7"/>
      <c r="B410" s="20"/>
      <c r="C410" s="31" t="str">
        <f>'Asset Schedule'!C405</f>
        <v>Bus 173</v>
      </c>
      <c r="D410" s="31"/>
      <c r="E410" s="39">
        <f>'Asset Schedule'!F405</f>
        <v>0</v>
      </c>
      <c r="F410" s="39">
        <f>'Asset Schedule'!G405</f>
        <v>0</v>
      </c>
      <c r="G410" s="25">
        <f>'Asset Schedule'!R405</f>
        <v>0</v>
      </c>
      <c r="H410" s="25"/>
      <c r="I410" s="31"/>
      <c r="J410" s="38">
        <f t="shared" si="20"/>
        <v>0</v>
      </c>
      <c r="K410" s="38">
        <f t="shared" si="20"/>
        <v>0</v>
      </c>
      <c r="L410" s="38">
        <f t="shared" si="20"/>
        <v>0</v>
      </c>
      <c r="M410" s="38">
        <f t="shared" si="20"/>
        <v>0</v>
      </c>
      <c r="N410" s="38">
        <f t="shared" si="20"/>
        <v>0</v>
      </c>
      <c r="O410" s="38">
        <f t="shared" si="20"/>
        <v>0</v>
      </c>
      <c r="P410" s="38">
        <f t="shared" si="20"/>
        <v>0</v>
      </c>
      <c r="Q410" s="38">
        <f t="shared" si="20"/>
        <v>0</v>
      </c>
      <c r="R410" s="38">
        <f t="shared" si="20"/>
        <v>0</v>
      </c>
      <c r="S410" s="7"/>
    </row>
    <row r="411" spans="1:19" s="43" customFormat="1" ht="12" hidden="1" customHeight="1" x14ac:dyDescent="0.3">
      <c r="A411" s="7"/>
      <c r="B411" s="20"/>
      <c r="C411" s="31" t="str">
        <f>'Asset Schedule'!C406</f>
        <v>Bus 174</v>
      </c>
      <c r="D411" s="31"/>
      <c r="E411" s="39">
        <f>'Asset Schedule'!F406</f>
        <v>0</v>
      </c>
      <c r="F411" s="39">
        <f>'Asset Schedule'!G406</f>
        <v>0</v>
      </c>
      <c r="G411" s="25">
        <f>'Asset Schedule'!R406</f>
        <v>0</v>
      </c>
      <c r="H411" s="25"/>
      <c r="I411" s="31"/>
      <c r="J411" s="38">
        <f t="shared" si="20"/>
        <v>0</v>
      </c>
      <c r="K411" s="38">
        <f t="shared" si="20"/>
        <v>0</v>
      </c>
      <c r="L411" s="38">
        <f t="shared" si="20"/>
        <v>0</v>
      </c>
      <c r="M411" s="38">
        <f t="shared" si="20"/>
        <v>0</v>
      </c>
      <c r="N411" s="38">
        <f t="shared" si="20"/>
        <v>0</v>
      </c>
      <c r="O411" s="38">
        <f t="shared" si="20"/>
        <v>0</v>
      </c>
      <c r="P411" s="38">
        <f t="shared" si="20"/>
        <v>0</v>
      </c>
      <c r="Q411" s="38">
        <f t="shared" si="20"/>
        <v>0</v>
      </c>
      <c r="R411" s="38">
        <f t="shared" si="20"/>
        <v>0</v>
      </c>
      <c r="S411" s="7"/>
    </row>
    <row r="412" spans="1:19" s="43" customFormat="1" ht="12" hidden="1" customHeight="1" x14ac:dyDescent="0.3">
      <c r="A412" s="7"/>
      <c r="B412" s="20"/>
      <c r="C412" s="31" t="str">
        <f>'Asset Schedule'!C407</f>
        <v>Bus 175</v>
      </c>
      <c r="D412" s="31"/>
      <c r="E412" s="39">
        <f>'Asset Schedule'!F407</f>
        <v>0</v>
      </c>
      <c r="F412" s="39">
        <f>'Asset Schedule'!G407</f>
        <v>0</v>
      </c>
      <c r="G412" s="25">
        <f>'Asset Schedule'!R407</f>
        <v>0</v>
      </c>
      <c r="H412" s="25"/>
      <c r="I412" s="31"/>
      <c r="J412" s="38">
        <f t="shared" si="20"/>
        <v>0</v>
      </c>
      <c r="K412" s="38">
        <f t="shared" si="20"/>
        <v>0</v>
      </c>
      <c r="L412" s="38">
        <f t="shared" si="20"/>
        <v>0</v>
      </c>
      <c r="M412" s="38">
        <f t="shared" si="20"/>
        <v>0</v>
      </c>
      <c r="N412" s="38">
        <f t="shared" si="20"/>
        <v>0</v>
      </c>
      <c r="O412" s="38">
        <f t="shared" si="20"/>
        <v>0</v>
      </c>
      <c r="P412" s="38">
        <f t="shared" si="20"/>
        <v>0</v>
      </c>
      <c r="Q412" s="38">
        <f t="shared" si="20"/>
        <v>0</v>
      </c>
      <c r="R412" s="38">
        <f t="shared" si="20"/>
        <v>0</v>
      </c>
      <c r="S412" s="7"/>
    </row>
    <row r="413" spans="1:19" s="43" customFormat="1" ht="12" hidden="1" customHeight="1" x14ac:dyDescent="0.3">
      <c r="A413" s="7"/>
      <c r="B413" s="20"/>
      <c r="C413" s="31" t="str">
        <f>'Asset Schedule'!C408</f>
        <v>Bus 176</v>
      </c>
      <c r="D413" s="31"/>
      <c r="E413" s="39">
        <f>'Asset Schedule'!F408</f>
        <v>0</v>
      </c>
      <c r="F413" s="39">
        <f>'Asset Schedule'!G408</f>
        <v>0</v>
      </c>
      <c r="G413" s="25">
        <f>'Asset Schedule'!R408</f>
        <v>0</v>
      </c>
      <c r="H413" s="25"/>
      <c r="I413" s="31"/>
      <c r="J413" s="38">
        <f t="shared" si="20"/>
        <v>0</v>
      </c>
      <c r="K413" s="38">
        <f t="shared" si="20"/>
        <v>0</v>
      </c>
      <c r="L413" s="38">
        <f t="shared" si="20"/>
        <v>0</v>
      </c>
      <c r="M413" s="38">
        <f t="shared" si="20"/>
        <v>0</v>
      </c>
      <c r="N413" s="38">
        <f t="shared" si="20"/>
        <v>0</v>
      </c>
      <c r="O413" s="38">
        <f t="shared" si="20"/>
        <v>0</v>
      </c>
      <c r="P413" s="38">
        <f t="shared" si="20"/>
        <v>0</v>
      </c>
      <c r="Q413" s="38">
        <f t="shared" si="20"/>
        <v>0</v>
      </c>
      <c r="R413" s="38">
        <f t="shared" si="20"/>
        <v>0</v>
      </c>
      <c r="S413" s="7"/>
    </row>
    <row r="414" spans="1:19" s="43" customFormat="1" ht="12" hidden="1" customHeight="1" x14ac:dyDescent="0.3">
      <c r="A414" s="7"/>
      <c r="B414" s="20"/>
      <c r="C414" s="31" t="str">
        <f>'Asset Schedule'!C409</f>
        <v>Bus 177</v>
      </c>
      <c r="D414" s="31"/>
      <c r="E414" s="39">
        <f>'Asset Schedule'!F409</f>
        <v>0</v>
      </c>
      <c r="F414" s="39">
        <f>'Asset Schedule'!G409</f>
        <v>0</v>
      </c>
      <c r="G414" s="25">
        <f>'Asset Schedule'!R409</f>
        <v>0</v>
      </c>
      <c r="H414" s="25"/>
      <c r="I414" s="31"/>
      <c r="J414" s="38">
        <f t="shared" si="20"/>
        <v>0</v>
      </c>
      <c r="K414" s="38">
        <f t="shared" si="20"/>
        <v>0</v>
      </c>
      <c r="L414" s="38">
        <f t="shared" si="20"/>
        <v>0</v>
      </c>
      <c r="M414" s="38">
        <f t="shared" si="20"/>
        <v>0</v>
      </c>
      <c r="N414" s="38">
        <f t="shared" si="20"/>
        <v>0</v>
      </c>
      <c r="O414" s="38">
        <f t="shared" si="20"/>
        <v>0</v>
      </c>
      <c r="P414" s="38">
        <f t="shared" si="20"/>
        <v>0</v>
      </c>
      <c r="Q414" s="38">
        <f t="shared" si="20"/>
        <v>0</v>
      </c>
      <c r="R414" s="38">
        <f t="shared" si="20"/>
        <v>0</v>
      </c>
      <c r="S414" s="7"/>
    </row>
    <row r="415" spans="1:19" s="43" customFormat="1" ht="12" hidden="1" customHeight="1" x14ac:dyDescent="0.3">
      <c r="A415" s="7"/>
      <c r="B415" s="20"/>
      <c r="C415" s="31" t="str">
        <f>'Asset Schedule'!C410</f>
        <v>Bus 178</v>
      </c>
      <c r="D415" s="31"/>
      <c r="E415" s="39">
        <f>'Asset Schedule'!F410</f>
        <v>0</v>
      </c>
      <c r="F415" s="39">
        <f>'Asset Schedule'!G410</f>
        <v>0</v>
      </c>
      <c r="G415" s="25">
        <f>'Asset Schedule'!R410</f>
        <v>0</v>
      </c>
      <c r="H415" s="25"/>
      <c r="I415" s="31"/>
      <c r="J415" s="38">
        <f t="shared" si="20"/>
        <v>0</v>
      </c>
      <c r="K415" s="38">
        <f t="shared" si="20"/>
        <v>0</v>
      </c>
      <c r="L415" s="38">
        <f t="shared" si="20"/>
        <v>0</v>
      </c>
      <c r="M415" s="38">
        <f t="shared" si="20"/>
        <v>0</v>
      </c>
      <c r="N415" s="38">
        <f t="shared" si="20"/>
        <v>0</v>
      </c>
      <c r="O415" s="38">
        <f t="shared" si="20"/>
        <v>0</v>
      </c>
      <c r="P415" s="38">
        <f t="shared" si="20"/>
        <v>0</v>
      </c>
      <c r="Q415" s="38">
        <f t="shared" si="20"/>
        <v>0</v>
      </c>
      <c r="R415" s="38">
        <f t="shared" si="20"/>
        <v>0</v>
      </c>
      <c r="S415" s="7"/>
    </row>
    <row r="416" spans="1:19" s="43" customFormat="1" ht="12" hidden="1" customHeight="1" x14ac:dyDescent="0.3">
      <c r="A416" s="7"/>
      <c r="B416" s="20"/>
      <c r="C416" s="31" t="str">
        <f>'Asset Schedule'!C411</f>
        <v>Bus 179</v>
      </c>
      <c r="D416" s="31"/>
      <c r="E416" s="39">
        <f>'Asset Schedule'!F411</f>
        <v>0</v>
      </c>
      <c r="F416" s="39">
        <f>'Asset Schedule'!G411</f>
        <v>0</v>
      </c>
      <c r="G416" s="25">
        <f>'Asset Schedule'!R411</f>
        <v>0</v>
      </c>
      <c r="H416" s="25"/>
      <c r="I416" s="31"/>
      <c r="J416" s="38">
        <f t="shared" si="20"/>
        <v>0</v>
      </c>
      <c r="K416" s="38">
        <f t="shared" si="20"/>
        <v>0</v>
      </c>
      <c r="L416" s="38">
        <f t="shared" si="20"/>
        <v>0</v>
      </c>
      <c r="M416" s="38">
        <f t="shared" si="20"/>
        <v>0</v>
      </c>
      <c r="N416" s="38">
        <f t="shared" si="20"/>
        <v>0</v>
      </c>
      <c r="O416" s="38">
        <f t="shared" si="20"/>
        <v>0</v>
      </c>
      <c r="P416" s="38">
        <f t="shared" si="20"/>
        <v>0</v>
      </c>
      <c r="Q416" s="38">
        <f t="shared" si="20"/>
        <v>0</v>
      </c>
      <c r="R416" s="38">
        <f t="shared" si="20"/>
        <v>0</v>
      </c>
      <c r="S416" s="7"/>
    </row>
    <row r="417" spans="1:19" s="43" customFormat="1" ht="12" hidden="1" customHeight="1" x14ac:dyDescent="0.3">
      <c r="A417" s="7"/>
      <c r="B417" s="20"/>
      <c r="C417" s="31" t="str">
        <f>'Asset Schedule'!C412</f>
        <v>Bus 180</v>
      </c>
      <c r="D417" s="31"/>
      <c r="E417" s="39">
        <f>'Asset Schedule'!F412</f>
        <v>0</v>
      </c>
      <c r="F417" s="39">
        <f>'Asset Schedule'!G412</f>
        <v>0</v>
      </c>
      <c r="G417" s="25">
        <f>'Asset Schedule'!R412</f>
        <v>0</v>
      </c>
      <c r="H417" s="25"/>
      <c r="I417" s="31"/>
      <c r="J417" s="38">
        <f t="shared" si="20"/>
        <v>0</v>
      </c>
      <c r="K417" s="38">
        <f t="shared" si="20"/>
        <v>0</v>
      </c>
      <c r="L417" s="38">
        <f t="shared" si="20"/>
        <v>0</v>
      </c>
      <c r="M417" s="38">
        <f t="shared" si="20"/>
        <v>0</v>
      </c>
      <c r="N417" s="38">
        <f t="shared" si="20"/>
        <v>0</v>
      </c>
      <c r="O417" s="38">
        <f t="shared" si="20"/>
        <v>0</v>
      </c>
      <c r="P417" s="38">
        <f t="shared" si="20"/>
        <v>0</v>
      </c>
      <c r="Q417" s="38">
        <f t="shared" si="20"/>
        <v>0</v>
      </c>
      <c r="R417" s="38">
        <f t="shared" si="20"/>
        <v>0</v>
      </c>
      <c r="S417" s="7"/>
    </row>
    <row r="418" spans="1:19" s="43" customFormat="1" ht="12" hidden="1" customHeight="1" x14ac:dyDescent="0.3">
      <c r="A418" s="7"/>
      <c r="B418" s="20"/>
      <c r="C418" s="31" t="str">
        <f>'Asset Schedule'!C413</f>
        <v>Bus 181</v>
      </c>
      <c r="D418" s="31"/>
      <c r="E418" s="39">
        <f>'Asset Schedule'!F413</f>
        <v>0</v>
      </c>
      <c r="F418" s="39">
        <f>'Asset Schedule'!G413</f>
        <v>0</v>
      </c>
      <c r="G418" s="25">
        <f>'Asset Schedule'!R413</f>
        <v>0</v>
      </c>
      <c r="H418" s="25"/>
      <c r="I418" s="31"/>
      <c r="J418" s="38">
        <f t="shared" si="20"/>
        <v>0</v>
      </c>
      <c r="K418" s="38">
        <f t="shared" si="20"/>
        <v>0</v>
      </c>
      <c r="L418" s="38">
        <f t="shared" si="20"/>
        <v>0</v>
      </c>
      <c r="M418" s="38">
        <f t="shared" si="20"/>
        <v>0</v>
      </c>
      <c r="N418" s="38">
        <f t="shared" si="20"/>
        <v>0</v>
      </c>
      <c r="O418" s="38">
        <f t="shared" si="20"/>
        <v>0</v>
      </c>
      <c r="P418" s="38">
        <f t="shared" si="20"/>
        <v>0</v>
      </c>
      <c r="Q418" s="38">
        <f t="shared" si="20"/>
        <v>0</v>
      </c>
      <c r="R418" s="38">
        <f t="shared" si="20"/>
        <v>0</v>
      </c>
      <c r="S418" s="7"/>
    </row>
    <row r="419" spans="1:19" s="43" customFormat="1" ht="12" hidden="1" customHeight="1" x14ac:dyDescent="0.3">
      <c r="A419" s="7"/>
      <c r="B419" s="20"/>
      <c r="C419" s="31" t="str">
        <f>'Asset Schedule'!C414</f>
        <v>Bus 182</v>
      </c>
      <c r="D419" s="31"/>
      <c r="E419" s="39">
        <f>'Asset Schedule'!F414</f>
        <v>0</v>
      </c>
      <c r="F419" s="39">
        <f>'Asset Schedule'!G414</f>
        <v>0</v>
      </c>
      <c r="G419" s="25">
        <f>'Asset Schedule'!R414</f>
        <v>0</v>
      </c>
      <c r="H419" s="25"/>
      <c r="I419" s="31"/>
      <c r="J419" s="38">
        <f t="shared" si="20"/>
        <v>0</v>
      </c>
      <c r="K419" s="38">
        <f t="shared" si="20"/>
        <v>0</v>
      </c>
      <c r="L419" s="38">
        <f t="shared" si="20"/>
        <v>0</v>
      </c>
      <c r="M419" s="38">
        <f t="shared" si="20"/>
        <v>0</v>
      </c>
      <c r="N419" s="38">
        <f t="shared" si="20"/>
        <v>0</v>
      </c>
      <c r="O419" s="38">
        <f t="shared" si="20"/>
        <v>0</v>
      </c>
      <c r="P419" s="38">
        <f t="shared" si="20"/>
        <v>0</v>
      </c>
      <c r="Q419" s="38">
        <f t="shared" si="20"/>
        <v>0</v>
      </c>
      <c r="R419" s="38">
        <f t="shared" si="20"/>
        <v>0</v>
      </c>
      <c r="S419" s="7"/>
    </row>
    <row r="420" spans="1:19" s="43" customFormat="1" ht="12" hidden="1" customHeight="1" x14ac:dyDescent="0.3">
      <c r="A420" s="7"/>
      <c r="B420" s="20"/>
      <c r="C420" s="31" t="str">
        <f>'Asset Schedule'!C415</f>
        <v>Bus 183</v>
      </c>
      <c r="D420" s="31"/>
      <c r="E420" s="39">
        <f>'Asset Schedule'!F415</f>
        <v>0</v>
      </c>
      <c r="F420" s="39">
        <f>'Asset Schedule'!G415</f>
        <v>0</v>
      </c>
      <c r="G420" s="25">
        <f>'Asset Schedule'!R415</f>
        <v>0</v>
      </c>
      <c r="H420" s="25"/>
      <c r="I420" s="31"/>
      <c r="J420" s="38">
        <f t="shared" si="20"/>
        <v>0</v>
      </c>
      <c r="K420" s="38">
        <f t="shared" si="20"/>
        <v>0</v>
      </c>
      <c r="L420" s="38">
        <f t="shared" si="20"/>
        <v>0</v>
      </c>
      <c r="M420" s="38">
        <f t="shared" si="20"/>
        <v>0</v>
      </c>
      <c r="N420" s="38">
        <f t="shared" si="20"/>
        <v>0</v>
      </c>
      <c r="O420" s="38">
        <f t="shared" si="20"/>
        <v>0</v>
      </c>
      <c r="P420" s="38">
        <f t="shared" si="20"/>
        <v>0</v>
      </c>
      <c r="Q420" s="38">
        <f t="shared" si="20"/>
        <v>0</v>
      </c>
      <c r="R420" s="38">
        <f t="shared" si="20"/>
        <v>0</v>
      </c>
      <c r="S420" s="7"/>
    </row>
    <row r="421" spans="1:19" s="43" customFormat="1" ht="12" hidden="1" customHeight="1" x14ac:dyDescent="0.3">
      <c r="A421" s="7"/>
      <c r="B421" s="20"/>
      <c r="C421" s="31" t="str">
        <f>'Asset Schedule'!C416</f>
        <v>Bus 184</v>
      </c>
      <c r="D421" s="31"/>
      <c r="E421" s="39">
        <f>'Asset Schedule'!F416</f>
        <v>0</v>
      </c>
      <c r="F421" s="39">
        <f>'Asset Schedule'!G416</f>
        <v>0</v>
      </c>
      <c r="G421" s="25">
        <f>'Asset Schedule'!R416</f>
        <v>0</v>
      </c>
      <c r="H421" s="25"/>
      <c r="I421" s="31"/>
      <c r="J421" s="38">
        <f t="shared" si="20"/>
        <v>0</v>
      </c>
      <c r="K421" s="38">
        <f t="shared" si="20"/>
        <v>0</v>
      </c>
      <c r="L421" s="38">
        <f t="shared" si="20"/>
        <v>0</v>
      </c>
      <c r="M421" s="38">
        <f t="shared" si="20"/>
        <v>0</v>
      </c>
      <c r="N421" s="38">
        <f t="shared" si="20"/>
        <v>0</v>
      </c>
      <c r="O421" s="38">
        <f t="shared" si="20"/>
        <v>0</v>
      </c>
      <c r="P421" s="38">
        <f t="shared" si="20"/>
        <v>0</v>
      </c>
      <c r="Q421" s="38">
        <f t="shared" si="20"/>
        <v>0</v>
      </c>
      <c r="R421" s="38">
        <f t="shared" si="20"/>
        <v>0</v>
      </c>
      <c r="S421" s="7"/>
    </row>
    <row r="422" spans="1:19" s="43" customFormat="1" ht="12" hidden="1" customHeight="1" x14ac:dyDescent="0.3">
      <c r="A422" s="7"/>
      <c r="B422" s="20"/>
      <c r="C422" s="31" t="str">
        <f>'Asset Schedule'!C417</f>
        <v>Bus 185</v>
      </c>
      <c r="D422" s="31"/>
      <c r="E422" s="39">
        <f>'Asset Schedule'!F417</f>
        <v>0</v>
      </c>
      <c r="F422" s="39">
        <f>'Asset Schedule'!G417</f>
        <v>0</v>
      </c>
      <c r="G422" s="25">
        <f>'Asset Schedule'!R417</f>
        <v>0</v>
      </c>
      <c r="H422" s="25"/>
      <c r="I422" s="31"/>
      <c r="J422" s="38">
        <f t="shared" si="20"/>
        <v>0</v>
      </c>
      <c r="K422" s="38">
        <f t="shared" si="20"/>
        <v>0</v>
      </c>
      <c r="L422" s="38">
        <f t="shared" si="20"/>
        <v>0</v>
      </c>
      <c r="M422" s="38">
        <f t="shared" si="20"/>
        <v>0</v>
      </c>
      <c r="N422" s="38">
        <f t="shared" si="20"/>
        <v>0</v>
      </c>
      <c r="O422" s="38">
        <f t="shared" si="20"/>
        <v>0</v>
      </c>
      <c r="P422" s="38">
        <f t="shared" si="20"/>
        <v>0</v>
      </c>
      <c r="Q422" s="38">
        <f t="shared" si="20"/>
        <v>0</v>
      </c>
      <c r="R422" s="38">
        <f t="shared" si="20"/>
        <v>0</v>
      </c>
      <c r="S422" s="7"/>
    </row>
    <row r="423" spans="1:19" s="43" customFormat="1" ht="12" hidden="1" customHeight="1" x14ac:dyDescent="0.3">
      <c r="A423" s="7"/>
      <c r="B423" s="20"/>
      <c r="C423" s="31" t="str">
        <f>'Asset Schedule'!C418</f>
        <v>Bus 186</v>
      </c>
      <c r="D423" s="31"/>
      <c r="E423" s="39">
        <f>'Asset Schedule'!F418</f>
        <v>0</v>
      </c>
      <c r="F423" s="39">
        <f>'Asset Schedule'!G418</f>
        <v>0</v>
      </c>
      <c r="G423" s="25">
        <f>'Asset Schedule'!R418</f>
        <v>0</v>
      </c>
      <c r="H423" s="25"/>
      <c r="I423" s="31"/>
      <c r="J423" s="38">
        <f t="shared" si="20"/>
        <v>0</v>
      </c>
      <c r="K423" s="38">
        <f t="shared" si="20"/>
        <v>0</v>
      </c>
      <c r="L423" s="38">
        <f t="shared" si="20"/>
        <v>0</v>
      </c>
      <c r="M423" s="38">
        <f t="shared" si="20"/>
        <v>0</v>
      </c>
      <c r="N423" s="38">
        <f t="shared" si="20"/>
        <v>0</v>
      </c>
      <c r="O423" s="38">
        <f t="shared" si="20"/>
        <v>0</v>
      </c>
      <c r="P423" s="38">
        <f t="shared" ref="J423:R439" si="21">IF(AND($E423&lt;=P$3,$F423&gt;=P$3),1,0)</f>
        <v>0</v>
      </c>
      <c r="Q423" s="38">
        <f t="shared" si="21"/>
        <v>0</v>
      </c>
      <c r="R423" s="38">
        <f t="shared" si="21"/>
        <v>0</v>
      </c>
      <c r="S423" s="7"/>
    </row>
    <row r="424" spans="1:19" s="43" customFormat="1" ht="12" hidden="1" customHeight="1" x14ac:dyDescent="0.3">
      <c r="A424" s="7"/>
      <c r="B424" s="20"/>
      <c r="C424" s="31" t="str">
        <f>'Asset Schedule'!C419</f>
        <v>Bus 187</v>
      </c>
      <c r="D424" s="31"/>
      <c r="E424" s="39">
        <f>'Asset Schedule'!F419</f>
        <v>0</v>
      </c>
      <c r="F424" s="39">
        <f>'Asset Schedule'!G419</f>
        <v>0</v>
      </c>
      <c r="G424" s="25">
        <f>'Asset Schedule'!R419</f>
        <v>0</v>
      </c>
      <c r="H424" s="25"/>
      <c r="I424" s="31"/>
      <c r="J424" s="38">
        <f t="shared" si="21"/>
        <v>0</v>
      </c>
      <c r="K424" s="38">
        <f t="shared" si="21"/>
        <v>0</v>
      </c>
      <c r="L424" s="38">
        <f t="shared" si="21"/>
        <v>0</v>
      </c>
      <c r="M424" s="38">
        <f t="shared" si="21"/>
        <v>0</v>
      </c>
      <c r="N424" s="38">
        <f t="shared" si="21"/>
        <v>0</v>
      </c>
      <c r="O424" s="38">
        <f t="shared" si="21"/>
        <v>0</v>
      </c>
      <c r="P424" s="38">
        <f t="shared" si="21"/>
        <v>0</v>
      </c>
      <c r="Q424" s="38">
        <f t="shared" si="21"/>
        <v>0</v>
      </c>
      <c r="R424" s="38">
        <f t="shared" si="21"/>
        <v>0</v>
      </c>
      <c r="S424" s="7"/>
    </row>
    <row r="425" spans="1:19" s="43" customFormat="1" ht="12" hidden="1" customHeight="1" x14ac:dyDescent="0.3">
      <c r="A425" s="7"/>
      <c r="B425" s="20"/>
      <c r="C425" s="31" t="str">
        <f>'Asset Schedule'!C420</f>
        <v>Bus 188</v>
      </c>
      <c r="D425" s="31"/>
      <c r="E425" s="39">
        <f>'Asset Schedule'!F420</f>
        <v>0</v>
      </c>
      <c r="F425" s="39">
        <f>'Asset Schedule'!G420</f>
        <v>0</v>
      </c>
      <c r="G425" s="25">
        <f>'Asset Schedule'!R420</f>
        <v>0</v>
      </c>
      <c r="H425" s="25"/>
      <c r="I425" s="31"/>
      <c r="J425" s="38">
        <f t="shared" si="21"/>
        <v>0</v>
      </c>
      <c r="K425" s="38">
        <f t="shared" si="21"/>
        <v>0</v>
      </c>
      <c r="L425" s="38">
        <f t="shared" si="21"/>
        <v>0</v>
      </c>
      <c r="M425" s="38">
        <f t="shared" si="21"/>
        <v>0</v>
      </c>
      <c r="N425" s="38">
        <f t="shared" si="21"/>
        <v>0</v>
      </c>
      <c r="O425" s="38">
        <f t="shared" si="21"/>
        <v>0</v>
      </c>
      <c r="P425" s="38">
        <f t="shared" si="21"/>
        <v>0</v>
      </c>
      <c r="Q425" s="38">
        <f t="shared" si="21"/>
        <v>0</v>
      </c>
      <c r="R425" s="38">
        <f t="shared" si="21"/>
        <v>0</v>
      </c>
      <c r="S425" s="7"/>
    </row>
    <row r="426" spans="1:19" s="43" customFormat="1" ht="12" hidden="1" customHeight="1" x14ac:dyDescent="0.3">
      <c r="A426" s="7"/>
      <c r="B426" s="20"/>
      <c r="C426" s="31" t="str">
        <f>'Asset Schedule'!C421</f>
        <v>Bus 189</v>
      </c>
      <c r="D426" s="31"/>
      <c r="E426" s="39">
        <f>'Asset Schedule'!F421</f>
        <v>0</v>
      </c>
      <c r="F426" s="39">
        <f>'Asset Schedule'!G421</f>
        <v>0</v>
      </c>
      <c r="G426" s="25">
        <f>'Asset Schedule'!R421</f>
        <v>0</v>
      </c>
      <c r="H426" s="25"/>
      <c r="I426" s="31"/>
      <c r="J426" s="38">
        <f t="shared" si="21"/>
        <v>0</v>
      </c>
      <c r="K426" s="38">
        <f t="shared" si="21"/>
        <v>0</v>
      </c>
      <c r="L426" s="38">
        <f t="shared" si="21"/>
        <v>0</v>
      </c>
      <c r="M426" s="38">
        <f t="shared" si="21"/>
        <v>0</v>
      </c>
      <c r="N426" s="38">
        <f t="shared" si="21"/>
        <v>0</v>
      </c>
      <c r="O426" s="38">
        <f t="shared" si="21"/>
        <v>0</v>
      </c>
      <c r="P426" s="38">
        <f t="shared" si="21"/>
        <v>0</v>
      </c>
      <c r="Q426" s="38">
        <f t="shared" si="21"/>
        <v>0</v>
      </c>
      <c r="R426" s="38">
        <f t="shared" si="21"/>
        <v>0</v>
      </c>
      <c r="S426" s="7"/>
    </row>
    <row r="427" spans="1:19" s="43" customFormat="1" ht="12" hidden="1" customHeight="1" x14ac:dyDescent="0.3">
      <c r="A427" s="7"/>
      <c r="B427" s="20"/>
      <c r="C427" s="31" t="str">
        <f>'Asset Schedule'!C422</f>
        <v>Bus 190</v>
      </c>
      <c r="D427" s="31"/>
      <c r="E427" s="39">
        <f>'Asset Schedule'!F422</f>
        <v>0</v>
      </c>
      <c r="F427" s="39">
        <f>'Asset Schedule'!G422</f>
        <v>0</v>
      </c>
      <c r="G427" s="25">
        <f>'Asset Schedule'!R422</f>
        <v>0</v>
      </c>
      <c r="H427" s="25"/>
      <c r="I427" s="31"/>
      <c r="J427" s="38">
        <f t="shared" si="21"/>
        <v>0</v>
      </c>
      <c r="K427" s="38">
        <f t="shared" si="21"/>
        <v>0</v>
      </c>
      <c r="L427" s="38">
        <f t="shared" si="21"/>
        <v>0</v>
      </c>
      <c r="M427" s="38">
        <f t="shared" si="21"/>
        <v>0</v>
      </c>
      <c r="N427" s="38">
        <f t="shared" si="21"/>
        <v>0</v>
      </c>
      <c r="O427" s="38">
        <f t="shared" si="21"/>
        <v>0</v>
      </c>
      <c r="P427" s="38">
        <f t="shared" si="21"/>
        <v>0</v>
      </c>
      <c r="Q427" s="38">
        <f t="shared" si="21"/>
        <v>0</v>
      </c>
      <c r="R427" s="38">
        <f t="shared" si="21"/>
        <v>0</v>
      </c>
      <c r="S427" s="7"/>
    </row>
    <row r="428" spans="1:19" s="43" customFormat="1" ht="12" hidden="1" customHeight="1" x14ac:dyDescent="0.3">
      <c r="A428" s="7"/>
      <c r="B428" s="20"/>
      <c r="C428" s="31" t="str">
        <f>'Asset Schedule'!C423</f>
        <v>Bus 191</v>
      </c>
      <c r="D428" s="31"/>
      <c r="E428" s="39">
        <f>'Asset Schedule'!F423</f>
        <v>0</v>
      </c>
      <c r="F428" s="39">
        <f>'Asset Schedule'!G423</f>
        <v>0</v>
      </c>
      <c r="G428" s="25">
        <f>'Asset Schedule'!R423</f>
        <v>0</v>
      </c>
      <c r="H428" s="25"/>
      <c r="I428" s="31"/>
      <c r="J428" s="38">
        <f t="shared" si="21"/>
        <v>0</v>
      </c>
      <c r="K428" s="38">
        <f t="shared" si="21"/>
        <v>0</v>
      </c>
      <c r="L428" s="38">
        <f t="shared" si="21"/>
        <v>0</v>
      </c>
      <c r="M428" s="38">
        <f t="shared" si="21"/>
        <v>0</v>
      </c>
      <c r="N428" s="38">
        <f t="shared" si="21"/>
        <v>0</v>
      </c>
      <c r="O428" s="38">
        <f t="shared" si="21"/>
        <v>0</v>
      </c>
      <c r="P428" s="38">
        <f t="shared" si="21"/>
        <v>0</v>
      </c>
      <c r="Q428" s="38">
        <f t="shared" si="21"/>
        <v>0</v>
      </c>
      <c r="R428" s="38">
        <f t="shared" si="21"/>
        <v>0</v>
      </c>
      <c r="S428" s="7"/>
    </row>
    <row r="429" spans="1:19" s="43" customFormat="1" ht="12" hidden="1" customHeight="1" x14ac:dyDescent="0.3">
      <c r="A429" s="7"/>
      <c r="B429" s="20"/>
      <c r="C429" s="31" t="str">
        <f>'Asset Schedule'!C424</f>
        <v>Bus 192</v>
      </c>
      <c r="D429" s="31"/>
      <c r="E429" s="39">
        <f>'Asset Schedule'!F424</f>
        <v>0</v>
      </c>
      <c r="F429" s="39">
        <f>'Asset Schedule'!G424</f>
        <v>0</v>
      </c>
      <c r="G429" s="25">
        <f>'Asset Schedule'!R424</f>
        <v>0</v>
      </c>
      <c r="H429" s="25"/>
      <c r="I429" s="31"/>
      <c r="J429" s="38">
        <f t="shared" si="21"/>
        <v>0</v>
      </c>
      <c r="K429" s="38">
        <f t="shared" si="21"/>
        <v>0</v>
      </c>
      <c r="L429" s="38">
        <f t="shared" si="21"/>
        <v>0</v>
      </c>
      <c r="M429" s="38">
        <f t="shared" si="21"/>
        <v>0</v>
      </c>
      <c r="N429" s="38">
        <f t="shared" si="21"/>
        <v>0</v>
      </c>
      <c r="O429" s="38">
        <f t="shared" si="21"/>
        <v>0</v>
      </c>
      <c r="P429" s="38">
        <f t="shared" si="21"/>
        <v>0</v>
      </c>
      <c r="Q429" s="38">
        <f t="shared" si="21"/>
        <v>0</v>
      </c>
      <c r="R429" s="38">
        <f t="shared" si="21"/>
        <v>0</v>
      </c>
      <c r="S429" s="7"/>
    </row>
    <row r="430" spans="1:19" s="43" customFormat="1" ht="12" hidden="1" customHeight="1" x14ac:dyDescent="0.3">
      <c r="A430" s="7"/>
      <c r="B430" s="20"/>
      <c r="C430" s="31" t="str">
        <f>'Asset Schedule'!C425</f>
        <v>Bus 193</v>
      </c>
      <c r="D430" s="31"/>
      <c r="E430" s="39">
        <f>'Asset Schedule'!F425</f>
        <v>0</v>
      </c>
      <c r="F430" s="39">
        <f>'Asset Schedule'!G425</f>
        <v>0</v>
      </c>
      <c r="G430" s="25">
        <f>'Asset Schedule'!R425</f>
        <v>0</v>
      </c>
      <c r="H430" s="25"/>
      <c r="I430" s="31"/>
      <c r="J430" s="38">
        <f t="shared" si="21"/>
        <v>0</v>
      </c>
      <c r="K430" s="38">
        <f t="shared" si="21"/>
        <v>0</v>
      </c>
      <c r="L430" s="38">
        <f t="shared" si="21"/>
        <v>0</v>
      </c>
      <c r="M430" s="38">
        <f t="shared" si="21"/>
        <v>0</v>
      </c>
      <c r="N430" s="38">
        <f t="shared" si="21"/>
        <v>0</v>
      </c>
      <c r="O430" s="38">
        <f t="shared" si="21"/>
        <v>0</v>
      </c>
      <c r="P430" s="38">
        <f t="shared" si="21"/>
        <v>0</v>
      </c>
      <c r="Q430" s="38">
        <f t="shared" si="21"/>
        <v>0</v>
      </c>
      <c r="R430" s="38">
        <f t="shared" si="21"/>
        <v>0</v>
      </c>
      <c r="S430" s="7"/>
    </row>
    <row r="431" spans="1:19" s="43" customFormat="1" ht="12" hidden="1" customHeight="1" x14ac:dyDescent="0.3">
      <c r="A431" s="7"/>
      <c r="B431" s="20"/>
      <c r="C431" s="31" t="str">
        <f>'Asset Schedule'!C426</f>
        <v>Bus 194</v>
      </c>
      <c r="D431" s="31"/>
      <c r="E431" s="39">
        <f>'Asset Schedule'!F426</f>
        <v>0</v>
      </c>
      <c r="F431" s="39">
        <f>'Asset Schedule'!G426</f>
        <v>0</v>
      </c>
      <c r="G431" s="25">
        <f>'Asset Schedule'!R426</f>
        <v>0</v>
      </c>
      <c r="H431" s="25"/>
      <c r="I431" s="31"/>
      <c r="J431" s="38">
        <f t="shared" si="21"/>
        <v>0</v>
      </c>
      <c r="K431" s="38">
        <f t="shared" si="21"/>
        <v>0</v>
      </c>
      <c r="L431" s="38">
        <f t="shared" si="21"/>
        <v>0</v>
      </c>
      <c r="M431" s="38">
        <f t="shared" si="21"/>
        <v>0</v>
      </c>
      <c r="N431" s="38">
        <f t="shared" si="21"/>
        <v>0</v>
      </c>
      <c r="O431" s="38">
        <f t="shared" si="21"/>
        <v>0</v>
      </c>
      <c r="P431" s="38">
        <f t="shared" si="21"/>
        <v>0</v>
      </c>
      <c r="Q431" s="38">
        <f t="shared" si="21"/>
        <v>0</v>
      </c>
      <c r="R431" s="38">
        <f t="shared" si="21"/>
        <v>0</v>
      </c>
      <c r="S431" s="7"/>
    </row>
    <row r="432" spans="1:19" s="43" customFormat="1" ht="12" hidden="1" customHeight="1" x14ac:dyDescent="0.3">
      <c r="A432" s="7"/>
      <c r="B432" s="20"/>
      <c r="C432" s="31" t="str">
        <f>'Asset Schedule'!C427</f>
        <v>Bus 195</v>
      </c>
      <c r="D432" s="31"/>
      <c r="E432" s="39">
        <f>'Asset Schedule'!F427</f>
        <v>0</v>
      </c>
      <c r="F432" s="39">
        <f>'Asset Schedule'!G427</f>
        <v>0</v>
      </c>
      <c r="G432" s="25">
        <f>'Asset Schedule'!R427</f>
        <v>0</v>
      </c>
      <c r="H432" s="25"/>
      <c r="I432" s="31"/>
      <c r="J432" s="38">
        <f t="shared" si="21"/>
        <v>0</v>
      </c>
      <c r="K432" s="38">
        <f t="shared" si="21"/>
        <v>0</v>
      </c>
      <c r="L432" s="38">
        <f t="shared" si="21"/>
        <v>0</v>
      </c>
      <c r="M432" s="38">
        <f t="shared" si="21"/>
        <v>0</v>
      </c>
      <c r="N432" s="38">
        <f t="shared" si="21"/>
        <v>0</v>
      </c>
      <c r="O432" s="38">
        <f t="shared" si="21"/>
        <v>0</v>
      </c>
      <c r="P432" s="38">
        <f t="shared" si="21"/>
        <v>0</v>
      </c>
      <c r="Q432" s="38">
        <f t="shared" si="21"/>
        <v>0</v>
      </c>
      <c r="R432" s="38">
        <f t="shared" si="21"/>
        <v>0</v>
      </c>
      <c r="S432" s="7"/>
    </row>
    <row r="433" spans="1:19" s="43" customFormat="1" ht="12" hidden="1" customHeight="1" x14ac:dyDescent="0.3">
      <c r="A433" s="7"/>
      <c r="B433" s="20"/>
      <c r="C433" s="31" t="str">
        <f>'Asset Schedule'!C428</f>
        <v>Bus 196</v>
      </c>
      <c r="D433" s="31"/>
      <c r="E433" s="39">
        <f>'Asset Schedule'!F428</f>
        <v>0</v>
      </c>
      <c r="F433" s="39">
        <f>'Asset Schedule'!G428</f>
        <v>0</v>
      </c>
      <c r="G433" s="25">
        <f>'Asset Schedule'!R428</f>
        <v>0</v>
      </c>
      <c r="H433" s="25"/>
      <c r="I433" s="31"/>
      <c r="J433" s="38">
        <f t="shared" si="21"/>
        <v>0</v>
      </c>
      <c r="K433" s="38">
        <f t="shared" si="21"/>
        <v>0</v>
      </c>
      <c r="L433" s="38">
        <f t="shared" si="21"/>
        <v>0</v>
      </c>
      <c r="M433" s="38">
        <f t="shared" si="21"/>
        <v>0</v>
      </c>
      <c r="N433" s="38">
        <f t="shared" si="21"/>
        <v>0</v>
      </c>
      <c r="O433" s="38">
        <f t="shared" si="21"/>
        <v>0</v>
      </c>
      <c r="P433" s="38">
        <f t="shared" si="21"/>
        <v>0</v>
      </c>
      <c r="Q433" s="38">
        <f t="shared" si="21"/>
        <v>0</v>
      </c>
      <c r="R433" s="38">
        <f t="shared" si="21"/>
        <v>0</v>
      </c>
      <c r="S433" s="7"/>
    </row>
    <row r="434" spans="1:19" s="43" customFormat="1" ht="12" hidden="1" customHeight="1" x14ac:dyDescent="0.3">
      <c r="A434" s="7"/>
      <c r="B434" s="20"/>
      <c r="C434" s="31" t="str">
        <f>'Asset Schedule'!C429</f>
        <v>Bus 197</v>
      </c>
      <c r="D434" s="31"/>
      <c r="E434" s="39">
        <f>'Asset Schedule'!F429</f>
        <v>0</v>
      </c>
      <c r="F434" s="39">
        <f>'Asset Schedule'!G429</f>
        <v>0</v>
      </c>
      <c r="G434" s="25">
        <f>'Asset Schedule'!R429</f>
        <v>0</v>
      </c>
      <c r="H434" s="25"/>
      <c r="I434" s="31"/>
      <c r="J434" s="38">
        <f t="shared" si="21"/>
        <v>0</v>
      </c>
      <c r="K434" s="38">
        <f t="shared" si="21"/>
        <v>0</v>
      </c>
      <c r="L434" s="38">
        <f t="shared" si="21"/>
        <v>0</v>
      </c>
      <c r="M434" s="38">
        <f t="shared" si="21"/>
        <v>0</v>
      </c>
      <c r="N434" s="38">
        <f t="shared" si="21"/>
        <v>0</v>
      </c>
      <c r="O434" s="38">
        <f t="shared" si="21"/>
        <v>0</v>
      </c>
      <c r="P434" s="38">
        <f t="shared" si="21"/>
        <v>0</v>
      </c>
      <c r="Q434" s="38">
        <f t="shared" si="21"/>
        <v>0</v>
      </c>
      <c r="R434" s="38">
        <f t="shared" si="21"/>
        <v>0</v>
      </c>
      <c r="S434" s="7"/>
    </row>
    <row r="435" spans="1:19" s="43" customFormat="1" ht="12" hidden="1" customHeight="1" x14ac:dyDescent="0.3">
      <c r="A435" s="7"/>
      <c r="B435" s="20"/>
      <c r="C435" s="31" t="str">
        <f>'Asset Schedule'!C430</f>
        <v>Bus 198</v>
      </c>
      <c r="D435" s="31"/>
      <c r="E435" s="39">
        <f>'Asset Schedule'!F430</f>
        <v>0</v>
      </c>
      <c r="F435" s="39">
        <f>'Asset Schedule'!G430</f>
        <v>0</v>
      </c>
      <c r="G435" s="25">
        <f>'Asset Schedule'!R430</f>
        <v>0</v>
      </c>
      <c r="H435" s="25"/>
      <c r="I435" s="31"/>
      <c r="J435" s="38">
        <f t="shared" si="21"/>
        <v>0</v>
      </c>
      <c r="K435" s="38">
        <f t="shared" si="21"/>
        <v>0</v>
      </c>
      <c r="L435" s="38">
        <f t="shared" si="21"/>
        <v>0</v>
      </c>
      <c r="M435" s="38">
        <f t="shared" si="21"/>
        <v>0</v>
      </c>
      <c r="N435" s="38">
        <f t="shared" si="21"/>
        <v>0</v>
      </c>
      <c r="O435" s="38">
        <f t="shared" si="21"/>
        <v>0</v>
      </c>
      <c r="P435" s="38">
        <f t="shared" si="21"/>
        <v>0</v>
      </c>
      <c r="Q435" s="38">
        <f t="shared" si="21"/>
        <v>0</v>
      </c>
      <c r="R435" s="38">
        <f t="shared" si="21"/>
        <v>0</v>
      </c>
      <c r="S435" s="7"/>
    </row>
    <row r="436" spans="1:19" s="43" customFormat="1" ht="12" hidden="1" customHeight="1" x14ac:dyDescent="0.3">
      <c r="A436" s="7"/>
      <c r="B436" s="20"/>
      <c r="C436" s="31" t="str">
        <f>'Asset Schedule'!C431</f>
        <v>Bus 199</v>
      </c>
      <c r="D436" s="31"/>
      <c r="E436" s="39">
        <f>'Asset Schedule'!F431</f>
        <v>0</v>
      </c>
      <c r="F436" s="39">
        <f>'Asset Schedule'!G431</f>
        <v>0</v>
      </c>
      <c r="G436" s="25">
        <f>'Asset Schedule'!R431</f>
        <v>0</v>
      </c>
      <c r="H436" s="25"/>
      <c r="I436" s="31"/>
      <c r="J436" s="38">
        <f t="shared" si="21"/>
        <v>0</v>
      </c>
      <c r="K436" s="38">
        <f t="shared" si="21"/>
        <v>0</v>
      </c>
      <c r="L436" s="38">
        <f t="shared" si="21"/>
        <v>0</v>
      </c>
      <c r="M436" s="38">
        <f t="shared" si="21"/>
        <v>0</v>
      </c>
      <c r="N436" s="38">
        <f t="shared" si="21"/>
        <v>0</v>
      </c>
      <c r="O436" s="38">
        <f t="shared" si="21"/>
        <v>0</v>
      </c>
      <c r="P436" s="38">
        <f t="shared" si="21"/>
        <v>0</v>
      </c>
      <c r="Q436" s="38">
        <f t="shared" si="21"/>
        <v>0</v>
      </c>
      <c r="R436" s="38">
        <f t="shared" si="21"/>
        <v>0</v>
      </c>
      <c r="S436" s="7"/>
    </row>
    <row r="437" spans="1:19" s="43" customFormat="1" ht="12" hidden="1" customHeight="1" x14ac:dyDescent="0.3">
      <c r="A437" s="7"/>
      <c r="B437" s="20"/>
      <c r="C437" s="31" t="str">
        <f>'Asset Schedule'!C432</f>
        <v>Bus 200</v>
      </c>
      <c r="D437" s="31"/>
      <c r="E437" s="39">
        <f>'Asset Schedule'!F432</f>
        <v>0</v>
      </c>
      <c r="F437" s="39">
        <f>'Asset Schedule'!G432</f>
        <v>0</v>
      </c>
      <c r="G437" s="25">
        <f>'Asset Schedule'!R432</f>
        <v>0</v>
      </c>
      <c r="H437" s="25"/>
      <c r="I437" s="31"/>
      <c r="J437" s="38">
        <f t="shared" si="21"/>
        <v>0</v>
      </c>
      <c r="K437" s="38">
        <f t="shared" si="21"/>
        <v>0</v>
      </c>
      <c r="L437" s="38">
        <f t="shared" si="21"/>
        <v>0</v>
      </c>
      <c r="M437" s="38">
        <f t="shared" si="21"/>
        <v>0</v>
      </c>
      <c r="N437" s="38">
        <f t="shared" si="21"/>
        <v>0</v>
      </c>
      <c r="O437" s="38">
        <f t="shared" si="21"/>
        <v>0</v>
      </c>
      <c r="P437" s="38">
        <f t="shared" si="21"/>
        <v>0</v>
      </c>
      <c r="Q437" s="38">
        <f t="shared" si="21"/>
        <v>0</v>
      </c>
      <c r="R437" s="38">
        <f t="shared" si="21"/>
        <v>0</v>
      </c>
      <c r="S437" s="7"/>
    </row>
    <row r="438" spans="1:19" s="43" customFormat="1" ht="12" hidden="1" customHeight="1" x14ac:dyDescent="0.3">
      <c r="A438" s="7"/>
      <c r="B438" s="20"/>
      <c r="C438" s="31" t="str">
        <f>'Asset Schedule'!C433</f>
        <v>[Spare]</v>
      </c>
      <c r="D438" s="31"/>
      <c r="E438" s="39">
        <f>'Asset Schedule'!F433</f>
        <v>0</v>
      </c>
      <c r="F438" s="39">
        <f>'Asset Schedule'!G433</f>
        <v>0</v>
      </c>
      <c r="G438" s="25">
        <f>'Asset Schedule'!R433</f>
        <v>0</v>
      </c>
      <c r="H438" s="25"/>
      <c r="I438" s="31"/>
      <c r="J438" s="38">
        <f t="shared" si="21"/>
        <v>0</v>
      </c>
      <c r="K438" s="38">
        <f t="shared" si="21"/>
        <v>0</v>
      </c>
      <c r="L438" s="38">
        <f t="shared" si="21"/>
        <v>0</v>
      </c>
      <c r="M438" s="38">
        <f t="shared" si="21"/>
        <v>0</v>
      </c>
      <c r="N438" s="38">
        <f t="shared" si="21"/>
        <v>0</v>
      </c>
      <c r="O438" s="38">
        <f t="shared" si="21"/>
        <v>0</v>
      </c>
      <c r="P438" s="38">
        <f t="shared" si="21"/>
        <v>0</v>
      </c>
      <c r="Q438" s="38">
        <f t="shared" si="21"/>
        <v>0</v>
      </c>
      <c r="R438" s="38">
        <f t="shared" si="21"/>
        <v>0</v>
      </c>
      <c r="S438" s="7"/>
    </row>
    <row r="439" spans="1:19" s="43" customFormat="1" ht="12" hidden="1" customHeight="1" x14ac:dyDescent="0.3">
      <c r="A439" s="7"/>
      <c r="B439" s="20"/>
      <c r="C439" s="31" t="str">
        <f>'Asset Schedule'!C434</f>
        <v>[Spare]</v>
      </c>
      <c r="D439" s="31"/>
      <c r="E439" s="39">
        <f>'Asset Schedule'!F434</f>
        <v>0</v>
      </c>
      <c r="F439" s="39">
        <f>'Asset Schedule'!G434</f>
        <v>0</v>
      </c>
      <c r="G439" s="25">
        <f>'Asset Schedule'!R434</f>
        <v>0</v>
      </c>
      <c r="H439" s="25"/>
      <c r="I439" s="31"/>
      <c r="J439" s="38">
        <f t="shared" si="21"/>
        <v>0</v>
      </c>
      <c r="K439" s="38">
        <f t="shared" si="21"/>
        <v>0</v>
      </c>
      <c r="L439" s="38">
        <f t="shared" si="21"/>
        <v>0</v>
      </c>
      <c r="M439" s="38">
        <f t="shared" si="21"/>
        <v>0</v>
      </c>
      <c r="N439" s="38">
        <f t="shared" si="21"/>
        <v>0</v>
      </c>
      <c r="O439" s="38">
        <f t="shared" si="21"/>
        <v>0</v>
      </c>
      <c r="P439" s="38">
        <f t="shared" si="21"/>
        <v>0</v>
      </c>
      <c r="Q439" s="38">
        <f t="shared" si="21"/>
        <v>0</v>
      </c>
      <c r="R439" s="38">
        <f t="shared" si="21"/>
        <v>0</v>
      </c>
      <c r="S439" s="7"/>
    </row>
    <row r="440" spans="1:19" s="43" customFormat="1" ht="12" hidden="1" customHeight="1" x14ac:dyDescent="0.3">
      <c r="A440" s="7"/>
      <c r="B440" s="20"/>
      <c r="C440" s="31" t="str">
        <f>'Asset Schedule'!C435</f>
        <v>[Spare]</v>
      </c>
      <c r="D440" s="31"/>
      <c r="E440" s="39">
        <f>'Asset Schedule'!F435</f>
        <v>0</v>
      </c>
      <c r="F440" s="39">
        <f>'Asset Schedule'!G435</f>
        <v>0</v>
      </c>
      <c r="G440" s="25">
        <f>'Asset Schedule'!R435</f>
        <v>0</v>
      </c>
      <c r="H440" s="25"/>
      <c r="I440" s="31"/>
      <c r="J440" s="38">
        <f t="shared" ref="J440:R457" si="22">IF(AND($E440&lt;=J$3,$F440&gt;=J$3),1,0)</f>
        <v>0</v>
      </c>
      <c r="K440" s="38">
        <f t="shared" si="22"/>
        <v>0</v>
      </c>
      <c r="L440" s="38">
        <f t="shared" si="22"/>
        <v>0</v>
      </c>
      <c r="M440" s="38">
        <f t="shared" si="22"/>
        <v>0</v>
      </c>
      <c r="N440" s="38">
        <f t="shared" si="22"/>
        <v>0</v>
      </c>
      <c r="O440" s="38">
        <f t="shared" si="22"/>
        <v>0</v>
      </c>
      <c r="P440" s="38">
        <f t="shared" si="22"/>
        <v>0</v>
      </c>
      <c r="Q440" s="38">
        <f t="shared" si="22"/>
        <v>0</v>
      </c>
      <c r="R440" s="38">
        <f t="shared" si="22"/>
        <v>0</v>
      </c>
      <c r="S440" s="7"/>
    </row>
    <row r="441" spans="1:19" s="43" customFormat="1" ht="12" hidden="1" customHeight="1" x14ac:dyDescent="0.3">
      <c r="A441" s="7"/>
      <c r="B441" s="20"/>
      <c r="C441" s="31" t="str">
        <f>'Asset Schedule'!C436</f>
        <v>[Spare]</v>
      </c>
      <c r="D441" s="31"/>
      <c r="E441" s="39">
        <f>'Asset Schedule'!F436</f>
        <v>0</v>
      </c>
      <c r="F441" s="39">
        <f>'Asset Schedule'!G436</f>
        <v>0</v>
      </c>
      <c r="G441" s="25">
        <f>'Asset Schedule'!R436</f>
        <v>0</v>
      </c>
      <c r="H441" s="25"/>
      <c r="I441" s="31"/>
      <c r="J441" s="38">
        <f t="shared" si="22"/>
        <v>0</v>
      </c>
      <c r="K441" s="38">
        <f t="shared" si="22"/>
        <v>0</v>
      </c>
      <c r="L441" s="38">
        <f t="shared" si="22"/>
        <v>0</v>
      </c>
      <c r="M441" s="38">
        <f t="shared" si="22"/>
        <v>0</v>
      </c>
      <c r="N441" s="38">
        <f t="shared" si="22"/>
        <v>0</v>
      </c>
      <c r="O441" s="38">
        <f t="shared" si="22"/>
        <v>0</v>
      </c>
      <c r="P441" s="38">
        <f t="shared" si="22"/>
        <v>0</v>
      </c>
      <c r="Q441" s="38">
        <f t="shared" si="22"/>
        <v>0</v>
      </c>
      <c r="R441" s="38">
        <f t="shared" si="22"/>
        <v>0</v>
      </c>
      <c r="S441" s="7"/>
    </row>
    <row r="442" spans="1:19" s="43" customFormat="1" ht="12" hidden="1" customHeight="1" x14ac:dyDescent="0.3">
      <c r="A442" s="7"/>
      <c r="B442" s="20"/>
      <c r="C442" s="31" t="str">
        <f>'Asset Schedule'!C437</f>
        <v>[Spare]</v>
      </c>
      <c r="D442" s="31"/>
      <c r="E442" s="39">
        <f>'Asset Schedule'!F437</f>
        <v>0</v>
      </c>
      <c r="F442" s="39">
        <f>'Asset Schedule'!G437</f>
        <v>0</v>
      </c>
      <c r="G442" s="25">
        <f>'Asset Schedule'!R437</f>
        <v>0</v>
      </c>
      <c r="H442" s="25"/>
      <c r="I442" s="31"/>
      <c r="J442" s="38">
        <f t="shared" si="22"/>
        <v>0</v>
      </c>
      <c r="K442" s="38">
        <f t="shared" si="22"/>
        <v>0</v>
      </c>
      <c r="L442" s="38">
        <f t="shared" si="22"/>
        <v>0</v>
      </c>
      <c r="M442" s="38">
        <f t="shared" si="22"/>
        <v>0</v>
      </c>
      <c r="N442" s="38">
        <f t="shared" si="22"/>
        <v>0</v>
      </c>
      <c r="O442" s="38">
        <f t="shared" si="22"/>
        <v>0</v>
      </c>
      <c r="P442" s="38">
        <f t="shared" si="22"/>
        <v>0</v>
      </c>
      <c r="Q442" s="38">
        <f t="shared" si="22"/>
        <v>0</v>
      </c>
      <c r="R442" s="38">
        <f t="shared" si="22"/>
        <v>0</v>
      </c>
      <c r="S442" s="7"/>
    </row>
    <row r="443" spans="1:19" s="43" customFormat="1" ht="12" hidden="1" customHeight="1" x14ac:dyDescent="0.3">
      <c r="A443" s="7"/>
      <c r="B443" s="20"/>
      <c r="C443" s="31" t="str">
        <f>'Asset Schedule'!C438</f>
        <v>[Spare]</v>
      </c>
      <c r="D443" s="31"/>
      <c r="E443" s="39">
        <f>'Asset Schedule'!F438</f>
        <v>0</v>
      </c>
      <c r="F443" s="39">
        <f>'Asset Schedule'!G438</f>
        <v>0</v>
      </c>
      <c r="G443" s="25">
        <f>'Asset Schedule'!R438</f>
        <v>0</v>
      </c>
      <c r="H443" s="25"/>
      <c r="I443" s="31"/>
      <c r="J443" s="38">
        <f t="shared" si="22"/>
        <v>0</v>
      </c>
      <c r="K443" s="38">
        <f t="shared" si="22"/>
        <v>0</v>
      </c>
      <c r="L443" s="38">
        <f t="shared" si="22"/>
        <v>0</v>
      </c>
      <c r="M443" s="38">
        <f t="shared" si="22"/>
        <v>0</v>
      </c>
      <c r="N443" s="38">
        <f t="shared" si="22"/>
        <v>0</v>
      </c>
      <c r="O443" s="38">
        <f t="shared" si="22"/>
        <v>0</v>
      </c>
      <c r="P443" s="38">
        <f t="shared" si="22"/>
        <v>0</v>
      </c>
      <c r="Q443" s="38">
        <f t="shared" si="22"/>
        <v>0</v>
      </c>
      <c r="R443" s="38">
        <f t="shared" si="22"/>
        <v>0</v>
      </c>
      <c r="S443" s="7"/>
    </row>
    <row r="444" spans="1:19" s="43" customFormat="1" ht="12" hidden="1" customHeight="1" x14ac:dyDescent="0.3">
      <c r="A444" s="7"/>
      <c r="B444" s="20"/>
      <c r="C444" s="31" t="str">
        <f>'Asset Schedule'!C439</f>
        <v>[Spare]</v>
      </c>
      <c r="D444" s="31"/>
      <c r="E444" s="39">
        <f>'Asset Schedule'!F439</f>
        <v>0</v>
      </c>
      <c r="F444" s="39">
        <f>'Asset Schedule'!G439</f>
        <v>0</v>
      </c>
      <c r="G444" s="25">
        <f>'Asset Schedule'!R439</f>
        <v>0</v>
      </c>
      <c r="H444" s="25"/>
      <c r="I444" s="31"/>
      <c r="J444" s="38">
        <f t="shared" si="22"/>
        <v>0</v>
      </c>
      <c r="K444" s="38">
        <f t="shared" si="22"/>
        <v>0</v>
      </c>
      <c r="L444" s="38">
        <f t="shared" si="22"/>
        <v>0</v>
      </c>
      <c r="M444" s="38">
        <f t="shared" si="22"/>
        <v>0</v>
      </c>
      <c r="N444" s="38">
        <f t="shared" si="22"/>
        <v>0</v>
      </c>
      <c r="O444" s="38">
        <f t="shared" si="22"/>
        <v>0</v>
      </c>
      <c r="P444" s="38">
        <f t="shared" si="22"/>
        <v>0</v>
      </c>
      <c r="Q444" s="38">
        <f t="shared" si="22"/>
        <v>0</v>
      </c>
      <c r="R444" s="38">
        <f t="shared" si="22"/>
        <v>0</v>
      </c>
      <c r="S444" s="7"/>
    </row>
    <row r="445" spans="1:19" s="43" customFormat="1" ht="12" hidden="1" customHeight="1" x14ac:dyDescent="0.3">
      <c r="A445" s="7"/>
      <c r="B445" s="20"/>
      <c r="C445" s="31" t="str">
        <f>'Asset Schedule'!C440</f>
        <v>[Spare]</v>
      </c>
      <c r="D445" s="31"/>
      <c r="E445" s="39">
        <f>'Asset Schedule'!F440</f>
        <v>0</v>
      </c>
      <c r="F445" s="39">
        <f>'Asset Schedule'!G440</f>
        <v>0</v>
      </c>
      <c r="G445" s="25">
        <f>'Asset Schedule'!R440</f>
        <v>0</v>
      </c>
      <c r="H445" s="25"/>
      <c r="I445" s="31"/>
      <c r="J445" s="38">
        <f t="shared" si="22"/>
        <v>0</v>
      </c>
      <c r="K445" s="38">
        <f t="shared" si="22"/>
        <v>0</v>
      </c>
      <c r="L445" s="38">
        <f t="shared" si="22"/>
        <v>0</v>
      </c>
      <c r="M445" s="38">
        <f t="shared" si="22"/>
        <v>0</v>
      </c>
      <c r="N445" s="38">
        <f t="shared" si="22"/>
        <v>0</v>
      </c>
      <c r="O445" s="38">
        <f t="shared" si="22"/>
        <v>0</v>
      </c>
      <c r="P445" s="38">
        <f t="shared" si="22"/>
        <v>0</v>
      </c>
      <c r="Q445" s="38">
        <f t="shared" si="22"/>
        <v>0</v>
      </c>
      <c r="R445" s="38">
        <f t="shared" si="22"/>
        <v>0</v>
      </c>
      <c r="S445" s="7"/>
    </row>
    <row r="446" spans="1:19" s="43" customFormat="1" ht="12" hidden="1" customHeight="1" x14ac:dyDescent="0.3">
      <c r="A446" s="7"/>
      <c r="B446" s="20"/>
      <c r="C446" s="31" t="str">
        <f>'Asset Schedule'!C441</f>
        <v>[Spare]</v>
      </c>
      <c r="D446" s="31"/>
      <c r="E446" s="39">
        <f>'Asset Schedule'!F441</f>
        <v>0</v>
      </c>
      <c r="F446" s="39">
        <f>'Asset Schedule'!G441</f>
        <v>0</v>
      </c>
      <c r="G446" s="25">
        <f>'Asset Schedule'!R441</f>
        <v>0</v>
      </c>
      <c r="H446" s="25"/>
      <c r="I446" s="31"/>
      <c r="J446" s="38">
        <f t="shared" si="22"/>
        <v>0</v>
      </c>
      <c r="K446" s="38">
        <f t="shared" si="22"/>
        <v>0</v>
      </c>
      <c r="L446" s="38">
        <f t="shared" si="22"/>
        <v>0</v>
      </c>
      <c r="M446" s="38">
        <f t="shared" si="22"/>
        <v>0</v>
      </c>
      <c r="N446" s="38">
        <f t="shared" si="22"/>
        <v>0</v>
      </c>
      <c r="O446" s="38">
        <f t="shared" si="22"/>
        <v>0</v>
      </c>
      <c r="P446" s="38">
        <f t="shared" si="22"/>
        <v>0</v>
      </c>
      <c r="Q446" s="38">
        <f t="shared" si="22"/>
        <v>0</v>
      </c>
      <c r="R446" s="38">
        <f t="shared" si="22"/>
        <v>0</v>
      </c>
      <c r="S446" s="7"/>
    </row>
    <row r="447" spans="1:19" s="43" customFormat="1" ht="12" hidden="1" customHeight="1" x14ac:dyDescent="0.3">
      <c r="A447" s="7"/>
      <c r="B447" s="20"/>
      <c r="C447" s="31" t="str">
        <f>'Asset Schedule'!C442</f>
        <v>[Spare]</v>
      </c>
      <c r="D447" s="31"/>
      <c r="E447" s="39">
        <f>'Asset Schedule'!F442</f>
        <v>0</v>
      </c>
      <c r="F447" s="39">
        <f>'Asset Schedule'!G442</f>
        <v>0</v>
      </c>
      <c r="G447" s="25">
        <f>'Asset Schedule'!R442</f>
        <v>0</v>
      </c>
      <c r="H447" s="25"/>
      <c r="I447" s="31"/>
      <c r="J447" s="38">
        <f t="shared" si="22"/>
        <v>0</v>
      </c>
      <c r="K447" s="38">
        <f t="shared" si="22"/>
        <v>0</v>
      </c>
      <c r="L447" s="38">
        <f t="shared" si="22"/>
        <v>0</v>
      </c>
      <c r="M447" s="38">
        <f t="shared" si="22"/>
        <v>0</v>
      </c>
      <c r="N447" s="38">
        <f t="shared" si="22"/>
        <v>0</v>
      </c>
      <c r="O447" s="38">
        <f t="shared" si="22"/>
        <v>0</v>
      </c>
      <c r="P447" s="38">
        <f t="shared" si="22"/>
        <v>0</v>
      </c>
      <c r="Q447" s="38">
        <f t="shared" si="22"/>
        <v>0</v>
      </c>
      <c r="R447" s="38">
        <f t="shared" si="22"/>
        <v>0</v>
      </c>
      <c r="S447" s="7"/>
    </row>
    <row r="448" spans="1:19" s="43" customFormat="1" ht="12" hidden="1" customHeight="1" x14ac:dyDescent="0.3">
      <c r="A448" s="7"/>
      <c r="B448" s="20"/>
      <c r="C448" s="31" t="str">
        <f>'Asset Schedule'!C443</f>
        <v>[Spare]</v>
      </c>
      <c r="D448" s="31"/>
      <c r="E448" s="39">
        <f>'Asset Schedule'!F443</f>
        <v>0</v>
      </c>
      <c r="F448" s="39">
        <f>'Asset Schedule'!G443</f>
        <v>0</v>
      </c>
      <c r="G448" s="25">
        <f>'Asset Schedule'!R443</f>
        <v>0</v>
      </c>
      <c r="H448" s="25"/>
      <c r="I448" s="31"/>
      <c r="J448" s="38">
        <f t="shared" si="22"/>
        <v>0</v>
      </c>
      <c r="K448" s="38">
        <f t="shared" si="22"/>
        <v>0</v>
      </c>
      <c r="L448" s="38">
        <f t="shared" si="22"/>
        <v>0</v>
      </c>
      <c r="M448" s="38">
        <f t="shared" si="22"/>
        <v>0</v>
      </c>
      <c r="N448" s="38">
        <f t="shared" si="22"/>
        <v>0</v>
      </c>
      <c r="O448" s="38">
        <f t="shared" si="22"/>
        <v>0</v>
      </c>
      <c r="P448" s="38">
        <f t="shared" si="22"/>
        <v>0</v>
      </c>
      <c r="Q448" s="38">
        <f t="shared" si="22"/>
        <v>0</v>
      </c>
      <c r="R448" s="38">
        <f t="shared" si="22"/>
        <v>0</v>
      </c>
      <c r="S448" s="7"/>
    </row>
    <row r="449" spans="1:19" s="43" customFormat="1" ht="12" hidden="1" customHeight="1" x14ac:dyDescent="0.3">
      <c r="A449" s="7"/>
      <c r="B449" s="20"/>
      <c r="C449" s="31" t="str">
        <f>'Asset Schedule'!C444</f>
        <v>[Spare]</v>
      </c>
      <c r="D449" s="31"/>
      <c r="E449" s="39">
        <f>'Asset Schedule'!F444</f>
        <v>0</v>
      </c>
      <c r="F449" s="39">
        <f>'Asset Schedule'!G444</f>
        <v>0</v>
      </c>
      <c r="G449" s="25">
        <f>'Asset Schedule'!R444</f>
        <v>0</v>
      </c>
      <c r="H449" s="25"/>
      <c r="I449" s="31"/>
      <c r="J449" s="38">
        <f t="shared" si="22"/>
        <v>0</v>
      </c>
      <c r="K449" s="38">
        <f t="shared" si="22"/>
        <v>0</v>
      </c>
      <c r="L449" s="38">
        <f t="shared" si="22"/>
        <v>0</v>
      </c>
      <c r="M449" s="38">
        <f t="shared" si="22"/>
        <v>0</v>
      </c>
      <c r="N449" s="38">
        <f t="shared" si="22"/>
        <v>0</v>
      </c>
      <c r="O449" s="38">
        <f t="shared" si="22"/>
        <v>0</v>
      </c>
      <c r="P449" s="38">
        <f t="shared" si="22"/>
        <v>0</v>
      </c>
      <c r="Q449" s="38">
        <f t="shared" si="22"/>
        <v>0</v>
      </c>
      <c r="R449" s="38">
        <f t="shared" si="22"/>
        <v>0</v>
      </c>
      <c r="S449" s="7"/>
    </row>
    <row r="450" spans="1:19" s="43" customFormat="1" ht="12" hidden="1" customHeight="1" x14ac:dyDescent="0.3">
      <c r="A450" s="7"/>
      <c r="B450" s="20"/>
      <c r="C450" s="31" t="str">
        <f>'Asset Schedule'!C445</f>
        <v>[Spare]</v>
      </c>
      <c r="D450" s="31"/>
      <c r="E450" s="39">
        <f>'Asset Schedule'!F445</f>
        <v>0</v>
      </c>
      <c r="F450" s="39">
        <f>'Asset Schedule'!G445</f>
        <v>0</v>
      </c>
      <c r="G450" s="25">
        <f>'Asset Schedule'!R445</f>
        <v>0</v>
      </c>
      <c r="H450" s="25"/>
      <c r="I450" s="31"/>
      <c r="J450" s="38">
        <f t="shared" si="22"/>
        <v>0</v>
      </c>
      <c r="K450" s="38">
        <f t="shared" si="22"/>
        <v>0</v>
      </c>
      <c r="L450" s="38">
        <f t="shared" si="22"/>
        <v>0</v>
      </c>
      <c r="M450" s="38">
        <f t="shared" si="22"/>
        <v>0</v>
      </c>
      <c r="N450" s="38">
        <f t="shared" si="22"/>
        <v>0</v>
      </c>
      <c r="O450" s="38">
        <f t="shared" si="22"/>
        <v>0</v>
      </c>
      <c r="P450" s="38">
        <f t="shared" si="22"/>
        <v>0</v>
      </c>
      <c r="Q450" s="38">
        <f t="shared" si="22"/>
        <v>0</v>
      </c>
      <c r="R450" s="38">
        <f t="shared" si="22"/>
        <v>0</v>
      </c>
      <c r="S450" s="7"/>
    </row>
    <row r="451" spans="1:19" s="43" customFormat="1" ht="12" hidden="1" customHeight="1" x14ac:dyDescent="0.3">
      <c r="A451" s="7"/>
      <c r="B451" s="20"/>
      <c r="C451" s="31" t="str">
        <f>'Asset Schedule'!C446</f>
        <v>[Spare]</v>
      </c>
      <c r="D451" s="31"/>
      <c r="E451" s="39">
        <f>'Asset Schedule'!F446</f>
        <v>0</v>
      </c>
      <c r="F451" s="39">
        <f>'Asset Schedule'!G446</f>
        <v>0</v>
      </c>
      <c r="G451" s="25">
        <f>'Asset Schedule'!R446</f>
        <v>0</v>
      </c>
      <c r="H451" s="25"/>
      <c r="I451" s="31"/>
      <c r="J451" s="38">
        <f t="shared" si="22"/>
        <v>0</v>
      </c>
      <c r="K451" s="38">
        <f t="shared" si="22"/>
        <v>0</v>
      </c>
      <c r="L451" s="38">
        <f t="shared" si="22"/>
        <v>0</v>
      </c>
      <c r="M451" s="38">
        <f t="shared" si="22"/>
        <v>0</v>
      </c>
      <c r="N451" s="38">
        <f t="shared" si="22"/>
        <v>0</v>
      </c>
      <c r="O451" s="38">
        <f t="shared" si="22"/>
        <v>0</v>
      </c>
      <c r="P451" s="38">
        <f t="shared" si="22"/>
        <v>0</v>
      </c>
      <c r="Q451" s="38">
        <f t="shared" si="22"/>
        <v>0</v>
      </c>
      <c r="R451" s="38">
        <f t="shared" si="22"/>
        <v>0</v>
      </c>
      <c r="S451" s="7"/>
    </row>
    <row r="452" spans="1:19" s="43" customFormat="1" ht="12" hidden="1" customHeight="1" x14ac:dyDescent="0.3">
      <c r="A452" s="7"/>
      <c r="B452" s="20"/>
      <c r="C452" s="31" t="str">
        <f>'Asset Schedule'!C447</f>
        <v>[Spare]</v>
      </c>
      <c r="D452" s="31"/>
      <c r="E452" s="39">
        <f>'Asset Schedule'!F447</f>
        <v>0</v>
      </c>
      <c r="F452" s="39">
        <f>'Asset Schedule'!G447</f>
        <v>0</v>
      </c>
      <c r="G452" s="25">
        <f>'Asset Schedule'!R447</f>
        <v>0</v>
      </c>
      <c r="H452" s="25"/>
      <c r="I452" s="31"/>
      <c r="J452" s="38">
        <f t="shared" si="22"/>
        <v>0</v>
      </c>
      <c r="K452" s="38">
        <f t="shared" si="22"/>
        <v>0</v>
      </c>
      <c r="L452" s="38">
        <f t="shared" si="22"/>
        <v>0</v>
      </c>
      <c r="M452" s="38">
        <f t="shared" si="22"/>
        <v>0</v>
      </c>
      <c r="N452" s="38">
        <f t="shared" si="22"/>
        <v>0</v>
      </c>
      <c r="O452" s="38">
        <f t="shared" si="22"/>
        <v>0</v>
      </c>
      <c r="P452" s="38">
        <f t="shared" si="22"/>
        <v>0</v>
      </c>
      <c r="Q452" s="38">
        <f t="shared" si="22"/>
        <v>0</v>
      </c>
      <c r="R452" s="38">
        <f t="shared" si="22"/>
        <v>0</v>
      </c>
      <c r="S452" s="7"/>
    </row>
    <row r="453" spans="1:19" s="43" customFormat="1" ht="12" hidden="1" customHeight="1" x14ac:dyDescent="0.3">
      <c r="A453" s="7"/>
      <c r="B453" s="20"/>
      <c r="C453" s="31" t="str">
        <f>'Asset Schedule'!C448</f>
        <v>[Spare]</v>
      </c>
      <c r="D453" s="31"/>
      <c r="E453" s="39">
        <f>'Asset Schedule'!F448</f>
        <v>0</v>
      </c>
      <c r="F453" s="39">
        <f>'Asset Schedule'!G448</f>
        <v>0</v>
      </c>
      <c r="G453" s="25">
        <f>'Asset Schedule'!R448</f>
        <v>0</v>
      </c>
      <c r="H453" s="25"/>
      <c r="I453" s="31"/>
      <c r="J453" s="38">
        <f t="shared" si="22"/>
        <v>0</v>
      </c>
      <c r="K453" s="38">
        <f t="shared" si="22"/>
        <v>0</v>
      </c>
      <c r="L453" s="38">
        <f t="shared" si="22"/>
        <v>0</v>
      </c>
      <c r="M453" s="38">
        <f t="shared" si="22"/>
        <v>0</v>
      </c>
      <c r="N453" s="38">
        <f t="shared" si="22"/>
        <v>0</v>
      </c>
      <c r="O453" s="38">
        <f t="shared" si="22"/>
        <v>0</v>
      </c>
      <c r="P453" s="38">
        <f t="shared" si="22"/>
        <v>0</v>
      </c>
      <c r="Q453" s="38">
        <f t="shared" si="22"/>
        <v>0</v>
      </c>
      <c r="R453" s="38">
        <f t="shared" si="22"/>
        <v>0</v>
      </c>
      <c r="S453" s="7"/>
    </row>
    <row r="454" spans="1:19" s="43" customFormat="1" ht="12" hidden="1" customHeight="1" x14ac:dyDescent="0.3">
      <c r="A454" s="7"/>
      <c r="B454" s="20"/>
      <c r="C454" s="31" t="str">
        <f>'Asset Schedule'!C449</f>
        <v>[Spare]</v>
      </c>
      <c r="D454" s="31"/>
      <c r="E454" s="39">
        <f>'Asset Schedule'!F449</f>
        <v>0</v>
      </c>
      <c r="F454" s="39">
        <f>'Asset Schedule'!G449</f>
        <v>0</v>
      </c>
      <c r="G454" s="25">
        <f>'Asset Schedule'!R449</f>
        <v>0</v>
      </c>
      <c r="H454" s="25"/>
      <c r="I454" s="31"/>
      <c r="J454" s="38">
        <f t="shared" si="22"/>
        <v>0</v>
      </c>
      <c r="K454" s="38">
        <f t="shared" si="22"/>
        <v>0</v>
      </c>
      <c r="L454" s="38">
        <f t="shared" si="22"/>
        <v>0</v>
      </c>
      <c r="M454" s="38">
        <f t="shared" si="22"/>
        <v>0</v>
      </c>
      <c r="N454" s="38">
        <f t="shared" si="22"/>
        <v>0</v>
      </c>
      <c r="O454" s="38">
        <f t="shared" si="22"/>
        <v>0</v>
      </c>
      <c r="P454" s="38">
        <f t="shared" si="22"/>
        <v>0</v>
      </c>
      <c r="Q454" s="38">
        <f t="shared" si="22"/>
        <v>0</v>
      </c>
      <c r="R454" s="38">
        <f t="shared" si="22"/>
        <v>0</v>
      </c>
      <c r="S454" s="7"/>
    </row>
    <row r="455" spans="1:19" s="43" customFormat="1" ht="12" hidden="1" customHeight="1" x14ac:dyDescent="0.3">
      <c r="A455" s="7"/>
      <c r="B455" s="20"/>
      <c r="C455" s="31" t="str">
        <f>'Asset Schedule'!C450</f>
        <v>[Spare]</v>
      </c>
      <c r="D455" s="31"/>
      <c r="E455" s="39">
        <f>'Asset Schedule'!F450</f>
        <v>0</v>
      </c>
      <c r="F455" s="39">
        <f>'Asset Schedule'!G450</f>
        <v>0</v>
      </c>
      <c r="G455" s="25">
        <f>'Asset Schedule'!R450</f>
        <v>0</v>
      </c>
      <c r="H455" s="25"/>
      <c r="I455" s="31"/>
      <c r="J455" s="38">
        <f t="shared" si="22"/>
        <v>0</v>
      </c>
      <c r="K455" s="38">
        <f t="shared" si="22"/>
        <v>0</v>
      </c>
      <c r="L455" s="38">
        <f t="shared" si="22"/>
        <v>0</v>
      </c>
      <c r="M455" s="38">
        <f t="shared" si="22"/>
        <v>0</v>
      </c>
      <c r="N455" s="38">
        <f t="shared" si="22"/>
        <v>0</v>
      </c>
      <c r="O455" s="38">
        <f t="shared" si="22"/>
        <v>0</v>
      </c>
      <c r="P455" s="38">
        <f t="shared" si="22"/>
        <v>0</v>
      </c>
      <c r="Q455" s="38">
        <f t="shared" si="22"/>
        <v>0</v>
      </c>
      <c r="R455" s="38">
        <f t="shared" si="22"/>
        <v>0</v>
      </c>
      <c r="S455" s="7"/>
    </row>
    <row r="456" spans="1:19" s="43" customFormat="1" ht="12" hidden="1" customHeight="1" x14ac:dyDescent="0.3">
      <c r="A456" s="7"/>
      <c r="B456" s="20"/>
      <c r="C456" s="31" t="str">
        <f>'Asset Schedule'!C451</f>
        <v>[Spare]</v>
      </c>
      <c r="D456" s="31"/>
      <c r="E456" s="39">
        <f>'Asset Schedule'!F451</f>
        <v>0</v>
      </c>
      <c r="F456" s="39">
        <f>'Asset Schedule'!G451</f>
        <v>0</v>
      </c>
      <c r="G456" s="25">
        <f>'Asset Schedule'!R451</f>
        <v>0</v>
      </c>
      <c r="H456" s="25"/>
      <c r="I456" s="31"/>
      <c r="J456" s="38">
        <f t="shared" si="22"/>
        <v>0</v>
      </c>
      <c r="K456" s="38">
        <f t="shared" si="22"/>
        <v>0</v>
      </c>
      <c r="L456" s="38">
        <f t="shared" si="22"/>
        <v>0</v>
      </c>
      <c r="M456" s="38">
        <f t="shared" si="22"/>
        <v>0</v>
      </c>
      <c r="N456" s="38">
        <f t="shared" si="22"/>
        <v>0</v>
      </c>
      <c r="O456" s="38">
        <f t="shared" si="22"/>
        <v>0</v>
      </c>
      <c r="P456" s="38">
        <f t="shared" si="22"/>
        <v>0</v>
      </c>
      <c r="Q456" s="38">
        <f t="shared" si="22"/>
        <v>0</v>
      </c>
      <c r="R456" s="38">
        <f t="shared" si="22"/>
        <v>0</v>
      </c>
      <c r="S456" s="7"/>
    </row>
    <row r="457" spans="1:19" s="43" customFormat="1" ht="12" customHeight="1" x14ac:dyDescent="0.3">
      <c r="A457" s="7"/>
      <c r="B457" s="20"/>
      <c r="C457" s="31" t="str">
        <f>'Asset Schedule'!C452</f>
        <v>[Spare]</v>
      </c>
      <c r="D457" s="31"/>
      <c r="E457" s="39">
        <f>'Asset Schedule'!F452</f>
        <v>0</v>
      </c>
      <c r="F457" s="39">
        <f>'Asset Schedule'!G452</f>
        <v>0</v>
      </c>
      <c r="G457" s="25">
        <f>'Asset Schedule'!R452</f>
        <v>0</v>
      </c>
      <c r="H457" s="25"/>
      <c r="I457" s="31"/>
      <c r="J457" s="38">
        <f t="shared" si="22"/>
        <v>0</v>
      </c>
      <c r="K457" s="38">
        <f t="shared" si="22"/>
        <v>0</v>
      </c>
      <c r="L457" s="38">
        <f t="shared" si="22"/>
        <v>0</v>
      </c>
      <c r="M457" s="38">
        <f t="shared" si="22"/>
        <v>0</v>
      </c>
      <c r="N457" s="38">
        <f t="shared" si="22"/>
        <v>0</v>
      </c>
      <c r="O457" s="38">
        <f t="shared" si="22"/>
        <v>0</v>
      </c>
      <c r="P457" s="38">
        <f t="shared" si="22"/>
        <v>0</v>
      </c>
      <c r="Q457" s="38">
        <f t="shared" si="22"/>
        <v>0</v>
      </c>
      <c r="R457" s="38">
        <f t="shared" si="22"/>
        <v>0</v>
      </c>
      <c r="S457" s="7"/>
    </row>
    <row r="458" spans="1:19" s="43" customFormat="1" ht="12" customHeight="1" x14ac:dyDescent="0.3">
      <c r="A458" s="7"/>
      <c r="B458" s="20"/>
      <c r="C458" s="31"/>
      <c r="D458" s="31"/>
      <c r="E458" s="31"/>
      <c r="F458" s="31"/>
      <c r="G458" s="31"/>
      <c r="H458" s="31"/>
      <c r="I458" s="31"/>
      <c r="J458" s="38"/>
      <c r="K458" s="38"/>
      <c r="L458" s="38"/>
      <c r="M458" s="38"/>
      <c r="N458" s="38"/>
      <c r="O458" s="38"/>
      <c r="P458" s="38"/>
      <c r="Q458" s="38"/>
      <c r="R458" s="38"/>
      <c r="S458" s="7"/>
    </row>
    <row r="459" spans="1:19" s="43" customFormat="1" ht="12" customHeight="1" x14ac:dyDescent="0.3">
      <c r="A459" s="7"/>
      <c r="B459" s="20"/>
      <c r="C459" s="30" t="s">
        <v>227</v>
      </c>
      <c r="D459" s="30"/>
      <c r="E459" s="31"/>
      <c r="F459" s="31"/>
      <c r="G459" s="31"/>
      <c r="H459" s="31"/>
      <c r="I459" s="31"/>
      <c r="J459" s="42">
        <f>SUMIF($G$238:$G$457,"PVR",J238:J457)</f>
        <v>0</v>
      </c>
      <c r="K459" s="42">
        <f t="shared" ref="K459:R459" si="23">SUMIF($G$238:$G$457,"PVR",K238:K457)</f>
        <v>0</v>
      </c>
      <c r="L459" s="42">
        <f t="shared" si="23"/>
        <v>0</v>
      </c>
      <c r="M459" s="42">
        <f t="shared" si="23"/>
        <v>0</v>
      </c>
      <c r="N459" s="42">
        <f t="shared" si="23"/>
        <v>0</v>
      </c>
      <c r="O459" s="42">
        <f t="shared" si="23"/>
        <v>0</v>
      </c>
      <c r="P459" s="42">
        <f t="shared" si="23"/>
        <v>0</v>
      </c>
      <c r="Q459" s="42">
        <f t="shared" si="23"/>
        <v>0</v>
      </c>
      <c r="R459" s="42">
        <f t="shared" si="23"/>
        <v>0</v>
      </c>
      <c r="S459" s="7"/>
    </row>
    <row r="460" spans="1:19" s="43" customFormat="1" ht="12" customHeight="1" x14ac:dyDescent="0.3">
      <c r="A460" s="7"/>
      <c r="B460" s="20"/>
      <c r="C460" s="31"/>
      <c r="D460" s="31"/>
      <c r="E460" s="31"/>
      <c r="F460" s="31"/>
      <c r="G460" s="31"/>
      <c r="H460" s="31"/>
      <c r="I460" s="31"/>
      <c r="J460" s="38"/>
      <c r="K460" s="38"/>
      <c r="L460" s="38"/>
      <c r="M460" s="38"/>
      <c r="N460" s="38"/>
      <c r="O460" s="38"/>
      <c r="P460" s="38"/>
      <c r="Q460" s="38"/>
      <c r="R460" s="38"/>
      <c r="S460" s="7"/>
    </row>
    <row r="461" spans="1:19" s="46" customFormat="1" ht="12" customHeight="1" x14ac:dyDescent="0.3">
      <c r="A461" s="17"/>
      <c r="B461" s="5" t="s">
        <v>228</v>
      </c>
      <c r="C461" s="18"/>
      <c r="D461" s="18"/>
      <c r="E461" s="18"/>
      <c r="F461" s="18"/>
      <c r="G461" s="18"/>
      <c r="H461" s="18"/>
      <c r="I461" s="18"/>
      <c r="J461" s="18"/>
      <c r="K461" s="18"/>
      <c r="L461" s="18"/>
      <c r="M461" s="18"/>
      <c r="N461" s="18"/>
      <c r="O461" s="18"/>
      <c r="P461" s="18"/>
      <c r="Q461" s="18"/>
      <c r="R461" s="18"/>
      <c r="S461" s="19"/>
    </row>
    <row r="462" spans="1:19" s="43" customFormat="1" ht="12" customHeight="1" x14ac:dyDescent="0.3">
      <c r="A462" s="3"/>
      <c r="B462" s="6"/>
      <c r="C462" s="3"/>
      <c r="D462" s="3"/>
      <c r="E462" s="6"/>
      <c r="F462" s="6"/>
      <c r="G462" s="6"/>
      <c r="H462" s="6"/>
      <c r="I462" s="6"/>
      <c r="J462" s="6"/>
      <c r="K462" s="6"/>
      <c r="L462" s="6"/>
      <c r="M462" s="6"/>
      <c r="N462" s="6"/>
      <c r="O462" s="6"/>
      <c r="P462" s="6"/>
      <c r="Q462" s="6"/>
      <c r="R462" s="6"/>
      <c r="S462" s="7"/>
    </row>
    <row r="463" spans="1:19" s="33" customFormat="1" ht="12" customHeight="1" x14ac:dyDescent="0.3">
      <c r="A463" s="3"/>
      <c r="B463" s="22" t="s">
        <v>13</v>
      </c>
      <c r="C463" s="22"/>
      <c r="D463" s="22"/>
      <c r="E463" s="24"/>
      <c r="F463" s="24"/>
      <c r="G463" s="23"/>
      <c r="H463" s="23"/>
      <c r="I463" s="23"/>
      <c r="J463" s="23"/>
      <c r="K463" s="23"/>
      <c r="L463" s="23"/>
      <c r="M463" s="23"/>
      <c r="N463" s="23"/>
      <c r="O463" s="23"/>
      <c r="P463" s="23"/>
      <c r="Q463" s="23"/>
      <c r="R463" s="23"/>
      <c r="S463" s="7"/>
    </row>
    <row r="464" spans="1:19" s="43" customFormat="1" ht="12" customHeight="1" x14ac:dyDescent="0.3">
      <c r="A464" s="3"/>
      <c r="B464" s="6"/>
      <c r="C464" s="3"/>
      <c r="D464" s="3"/>
      <c r="E464" s="6"/>
      <c r="F464" s="6"/>
      <c r="G464" s="6"/>
      <c r="H464" s="6"/>
      <c r="I464" s="6"/>
      <c r="J464" s="6"/>
      <c r="K464" s="6"/>
      <c r="L464" s="6"/>
      <c r="M464" s="6"/>
      <c r="N464" s="6"/>
      <c r="O464" s="6"/>
      <c r="P464" s="6"/>
      <c r="Q464" s="6"/>
      <c r="R464" s="6"/>
      <c r="S464" s="7"/>
    </row>
    <row r="465" spans="1:19" s="43" customFormat="1" ht="14.25" customHeight="1" x14ac:dyDescent="0.3">
      <c r="A465" s="3"/>
      <c r="B465" s="6"/>
      <c r="C465" s="161" t="s">
        <v>23</v>
      </c>
      <c r="D465" s="31"/>
      <c r="E465" s="161" t="s">
        <v>229</v>
      </c>
      <c r="F465" s="161" t="s">
        <v>5</v>
      </c>
      <c r="G465" s="27"/>
      <c r="H465" s="27"/>
      <c r="I465" s="27"/>
      <c r="J465" s="38"/>
      <c r="K465" s="38"/>
      <c r="L465" s="38"/>
      <c r="M465" s="38"/>
      <c r="N465" s="38"/>
      <c r="O465" s="38"/>
      <c r="P465" s="38"/>
      <c r="Q465" s="38"/>
      <c r="R465" s="38"/>
      <c r="S465" s="7"/>
    </row>
    <row r="466" spans="1:19" s="43" customFormat="1" ht="12" customHeight="1" x14ac:dyDescent="0.3">
      <c r="A466" s="7"/>
      <c r="B466" s="20"/>
      <c r="C466" s="31" t="str">
        <f>'Asset Schedule'!C9</f>
        <v>Bus 1</v>
      </c>
      <c r="D466" s="31"/>
      <c r="E466" s="172">
        <f>'Asset Schedule'!J9</f>
        <v>0</v>
      </c>
      <c r="F466" s="39">
        <f>'Asset Schedule'!F9</f>
        <v>0</v>
      </c>
      <c r="G466" s="27"/>
      <c r="H466" s="27"/>
      <c r="I466" s="31"/>
      <c r="J466" s="171" t="str">
        <f>IF(J11=1,$E466+(K$3-$F466)/Time!$J$8,"")</f>
        <v/>
      </c>
      <c r="K466" s="171" t="str">
        <f>IF(K11=1,$E466+(L$3-$F466)/Time!$J$8,"")</f>
        <v/>
      </c>
      <c r="L466" s="171" t="str">
        <f>IF(L11=1,$E466+(M$3-$F466)/Time!$J$8,"")</f>
        <v/>
      </c>
      <c r="M466" s="171" t="str">
        <f>IF(M11=1,$E466+(N$3-$F466)/Time!$J$8,"")</f>
        <v/>
      </c>
      <c r="N466" s="171" t="str">
        <f>IF(N11=1,$E466+(O$3-$F466)/Time!$J$8,"")</f>
        <v/>
      </c>
      <c r="O466" s="171" t="str">
        <f>IF(O11=1,$E466+(P$3-$F466)/Time!$J$8,"")</f>
        <v/>
      </c>
      <c r="P466" s="171" t="str">
        <f>IF(P11=1,$E466+(Q$3-$F466)/Time!$J$8,"")</f>
        <v/>
      </c>
      <c r="Q466" s="171" t="str">
        <f>IF(Q11=1,$E466+(R$3-$F466)/Time!$J$8,"")</f>
        <v/>
      </c>
      <c r="R466" s="171" t="str">
        <f>IF(R11=1,$E466+(S$3-$F466)/Time!$J$8,"")</f>
        <v/>
      </c>
      <c r="S466" s="7"/>
    </row>
    <row r="467" spans="1:19" s="43" customFormat="1" ht="12" customHeight="1" x14ac:dyDescent="0.3">
      <c r="A467" s="7"/>
      <c r="B467" s="20"/>
      <c r="C467" s="31" t="str">
        <f>'Asset Schedule'!C10</f>
        <v>Bus 2</v>
      </c>
      <c r="D467" s="31"/>
      <c r="E467" s="172">
        <f>'Asset Schedule'!J10</f>
        <v>0</v>
      </c>
      <c r="F467" s="39">
        <f>'Asset Schedule'!F10</f>
        <v>0</v>
      </c>
      <c r="G467" s="27"/>
      <c r="H467" s="27"/>
      <c r="I467" s="31"/>
      <c r="J467" s="171" t="str">
        <f>IF(J12=1,$E467+(K$3-$F467)/Time!$J$8,"")</f>
        <v/>
      </c>
      <c r="K467" s="171" t="str">
        <f>IF(K12=1,$E467+(L$3-$F467)/Time!$J$8,"")</f>
        <v/>
      </c>
      <c r="L467" s="171" t="str">
        <f>IF(L12=1,$E467+(M$3-$F467)/Time!$J$8,"")</f>
        <v/>
      </c>
      <c r="M467" s="171" t="str">
        <f>IF(M12=1,$E467+(N$3-$F467)/Time!$J$8,"")</f>
        <v/>
      </c>
      <c r="N467" s="171" t="str">
        <f>IF(N12=1,$E467+(O$3-$F467)/Time!$J$8,"")</f>
        <v/>
      </c>
      <c r="O467" s="171" t="str">
        <f>IF(O12=1,$E467+(P$3-$F467)/Time!$J$8,"")</f>
        <v/>
      </c>
      <c r="P467" s="171" t="str">
        <f>IF(P12=1,$E467+(Q$3-$F467)/Time!$J$8,"")</f>
        <v/>
      </c>
      <c r="Q467" s="171" t="str">
        <f>IF(Q12=1,$E467+(R$3-$F467)/Time!$J$8,"")</f>
        <v/>
      </c>
      <c r="R467" s="171" t="str">
        <f>IF(R12=1,$E467+(S$3-$F467)/Time!$J$8,"")</f>
        <v/>
      </c>
      <c r="S467" s="7"/>
    </row>
    <row r="468" spans="1:19" s="43" customFormat="1" ht="12" customHeight="1" x14ac:dyDescent="0.3">
      <c r="A468" s="7"/>
      <c r="B468" s="20"/>
      <c r="C468" s="31" t="str">
        <f>'Asset Schedule'!C11</f>
        <v>Bus 3</v>
      </c>
      <c r="D468" s="31"/>
      <c r="E468" s="172">
        <f>'Asset Schedule'!J11</f>
        <v>0</v>
      </c>
      <c r="F468" s="39">
        <f>'Asset Schedule'!F11</f>
        <v>0</v>
      </c>
      <c r="G468" s="27"/>
      <c r="H468" s="27"/>
      <c r="I468" s="31"/>
      <c r="J468" s="171" t="str">
        <f>IF(J13=1,$E468+(K$3-$F468)/Time!$J$8,"")</f>
        <v/>
      </c>
      <c r="K468" s="171" t="str">
        <f>IF(K13=1,$E468+(L$3-$F468)/Time!$J$8,"")</f>
        <v/>
      </c>
      <c r="L468" s="171" t="str">
        <f>IF(L13=1,$E468+(M$3-$F468)/Time!$J$8,"")</f>
        <v/>
      </c>
      <c r="M468" s="171" t="str">
        <f>IF(M13=1,$E468+(N$3-$F468)/Time!$J$8,"")</f>
        <v/>
      </c>
      <c r="N468" s="171" t="str">
        <f>IF(N13=1,$E468+(O$3-$F468)/Time!$J$8,"")</f>
        <v/>
      </c>
      <c r="O468" s="171" t="str">
        <f>IF(O13=1,$E468+(P$3-$F468)/Time!$J$8,"")</f>
        <v/>
      </c>
      <c r="P468" s="171" t="str">
        <f>IF(P13=1,$E468+(Q$3-$F468)/Time!$J$8,"")</f>
        <v/>
      </c>
      <c r="Q468" s="171" t="str">
        <f>IF(Q13=1,$E468+(R$3-$F468)/Time!$J$8,"")</f>
        <v/>
      </c>
      <c r="R468" s="171" t="str">
        <f>IF(R13=1,$E468+(S$3-$F468)/Time!$J$8,"")</f>
        <v/>
      </c>
      <c r="S468" s="7"/>
    </row>
    <row r="469" spans="1:19" s="43" customFormat="1" ht="12" customHeight="1" x14ac:dyDescent="0.3">
      <c r="A469" s="7"/>
      <c r="B469" s="20"/>
      <c r="C469" s="31" t="str">
        <f>'Asset Schedule'!C12</f>
        <v>Bus 4</v>
      </c>
      <c r="D469" s="31"/>
      <c r="E469" s="172">
        <f>'Asset Schedule'!J12</f>
        <v>0</v>
      </c>
      <c r="F469" s="39">
        <f>'Asset Schedule'!F12</f>
        <v>0</v>
      </c>
      <c r="G469" s="27"/>
      <c r="H469" s="27"/>
      <c r="I469" s="31"/>
      <c r="J469" s="171" t="str">
        <f>IF(J14=1,$E469+(K$3-$F469)/Time!$J$8,"")</f>
        <v/>
      </c>
      <c r="K469" s="171" t="str">
        <f>IF(K14=1,$E469+(L$3-$F469)/Time!$J$8,"")</f>
        <v/>
      </c>
      <c r="L469" s="171" t="str">
        <f>IF(L14=1,$E469+(M$3-$F469)/Time!$J$8,"")</f>
        <v/>
      </c>
      <c r="M469" s="171" t="str">
        <f>IF(M14=1,$E469+(N$3-$F469)/Time!$J$8,"")</f>
        <v/>
      </c>
      <c r="N469" s="171" t="str">
        <f>IF(N14=1,$E469+(O$3-$F469)/Time!$J$8,"")</f>
        <v/>
      </c>
      <c r="O469" s="171" t="str">
        <f>IF(O14=1,$E469+(P$3-$F469)/Time!$J$8,"")</f>
        <v/>
      </c>
      <c r="P469" s="171" t="str">
        <f>IF(P14=1,$E469+(Q$3-$F469)/Time!$J$8,"")</f>
        <v/>
      </c>
      <c r="Q469" s="171" t="str">
        <f>IF(Q14=1,$E469+(R$3-$F469)/Time!$J$8,"")</f>
        <v/>
      </c>
      <c r="R469" s="171" t="str">
        <f>IF(R14=1,$E469+(S$3-$F469)/Time!$J$8,"")</f>
        <v/>
      </c>
      <c r="S469" s="7"/>
    </row>
    <row r="470" spans="1:19" s="43" customFormat="1" ht="12" customHeight="1" x14ac:dyDescent="0.3">
      <c r="A470" s="7"/>
      <c r="B470" s="20"/>
      <c r="C470" s="31" t="str">
        <f>'Asset Schedule'!C13</f>
        <v>Bus 5</v>
      </c>
      <c r="D470" s="31"/>
      <c r="E470" s="172">
        <f>'Asset Schedule'!J13</f>
        <v>0</v>
      </c>
      <c r="F470" s="39">
        <f>'Asset Schedule'!F13</f>
        <v>0</v>
      </c>
      <c r="G470" s="27"/>
      <c r="H470" s="27"/>
      <c r="I470" s="31"/>
      <c r="J470" s="171" t="str">
        <f>IF(J15=1,$E470+(K$3-$F470)/Time!$J$8,"")</f>
        <v/>
      </c>
      <c r="K470" s="171" t="str">
        <f>IF(K15=1,$E470+(L$3-$F470)/Time!$J$8,"")</f>
        <v/>
      </c>
      <c r="L470" s="171" t="str">
        <f>IF(L15=1,$E470+(M$3-$F470)/Time!$J$8,"")</f>
        <v/>
      </c>
      <c r="M470" s="171" t="str">
        <f>IF(M15=1,$E470+(N$3-$F470)/Time!$J$8,"")</f>
        <v/>
      </c>
      <c r="N470" s="171" t="str">
        <f>IF(N15=1,$E470+(O$3-$F470)/Time!$J$8,"")</f>
        <v/>
      </c>
      <c r="O470" s="171" t="str">
        <f>IF(O15=1,$E470+(P$3-$F470)/Time!$J$8,"")</f>
        <v/>
      </c>
      <c r="P470" s="171" t="str">
        <f>IF(P15=1,$E470+(Q$3-$F470)/Time!$J$8,"")</f>
        <v/>
      </c>
      <c r="Q470" s="171" t="str">
        <f>IF(Q15=1,$E470+(R$3-$F470)/Time!$J$8,"")</f>
        <v/>
      </c>
      <c r="R470" s="171" t="str">
        <f>IF(R15=1,$E470+(S$3-$F470)/Time!$J$8,"")</f>
        <v/>
      </c>
      <c r="S470" s="7"/>
    </row>
    <row r="471" spans="1:19" s="43" customFormat="1" ht="12" customHeight="1" x14ac:dyDescent="0.3">
      <c r="A471" s="7"/>
      <c r="B471" s="20"/>
      <c r="C471" s="31" t="str">
        <f>'Asset Schedule'!C14</f>
        <v>Bus 6</v>
      </c>
      <c r="D471" s="31"/>
      <c r="E471" s="172">
        <f>'Asset Schedule'!J14</f>
        <v>0</v>
      </c>
      <c r="F471" s="39">
        <f>'Asset Schedule'!F14</f>
        <v>0</v>
      </c>
      <c r="G471" s="27"/>
      <c r="H471" s="27"/>
      <c r="I471" s="31"/>
      <c r="J471" s="171" t="str">
        <f>IF(J16=1,$E471+(K$3-$F471)/Time!$J$8,"")</f>
        <v/>
      </c>
      <c r="K471" s="171" t="str">
        <f>IF(K16=1,$E471+(L$3-$F471)/Time!$J$8,"")</f>
        <v/>
      </c>
      <c r="L471" s="171" t="str">
        <f>IF(L16=1,$E471+(M$3-$F471)/Time!$J$8,"")</f>
        <v/>
      </c>
      <c r="M471" s="171" t="str">
        <f>IF(M16=1,$E471+(N$3-$F471)/Time!$J$8,"")</f>
        <v/>
      </c>
      <c r="N471" s="171" t="str">
        <f>IF(N16=1,$E471+(O$3-$F471)/Time!$J$8,"")</f>
        <v/>
      </c>
      <c r="O471" s="171" t="str">
        <f>IF(O16=1,$E471+(P$3-$F471)/Time!$J$8,"")</f>
        <v/>
      </c>
      <c r="P471" s="171" t="str">
        <f>IF(P16=1,$E471+(Q$3-$F471)/Time!$J$8,"")</f>
        <v/>
      </c>
      <c r="Q471" s="171" t="str">
        <f>IF(Q16=1,$E471+(R$3-$F471)/Time!$J$8,"")</f>
        <v/>
      </c>
      <c r="R471" s="171" t="str">
        <f>IF(R16=1,$E471+(S$3-$F471)/Time!$J$8,"")</f>
        <v/>
      </c>
      <c r="S471" s="7"/>
    </row>
    <row r="472" spans="1:19" s="43" customFormat="1" ht="12" customHeight="1" x14ac:dyDescent="0.3">
      <c r="A472" s="7"/>
      <c r="B472" s="20"/>
      <c r="C472" s="31" t="str">
        <f>'Asset Schedule'!C15</f>
        <v>Bus 7</v>
      </c>
      <c r="D472" s="31"/>
      <c r="E472" s="172">
        <f>'Asset Schedule'!J15</f>
        <v>0</v>
      </c>
      <c r="F472" s="39">
        <f>'Asset Schedule'!F15</f>
        <v>0</v>
      </c>
      <c r="G472" s="27"/>
      <c r="H472" s="27"/>
      <c r="I472" s="31"/>
      <c r="J472" s="171" t="str">
        <f>IF(J17=1,$E472+(K$3-$F472)/Time!$J$8,"")</f>
        <v/>
      </c>
      <c r="K472" s="171" t="str">
        <f>IF(K17=1,$E472+(L$3-$F472)/Time!$J$8,"")</f>
        <v/>
      </c>
      <c r="L472" s="171" t="str">
        <f>IF(L17=1,$E472+(M$3-$F472)/Time!$J$8,"")</f>
        <v/>
      </c>
      <c r="M472" s="171" t="str">
        <f>IF(M17=1,$E472+(N$3-$F472)/Time!$J$8,"")</f>
        <v/>
      </c>
      <c r="N472" s="171" t="str">
        <f>IF(N17=1,$E472+(O$3-$F472)/Time!$J$8,"")</f>
        <v/>
      </c>
      <c r="O472" s="171" t="str">
        <f>IF(O17=1,$E472+(P$3-$F472)/Time!$J$8,"")</f>
        <v/>
      </c>
      <c r="P472" s="171" t="str">
        <f>IF(P17=1,$E472+(Q$3-$F472)/Time!$J$8,"")</f>
        <v/>
      </c>
      <c r="Q472" s="171" t="str">
        <f>IF(Q17=1,$E472+(R$3-$F472)/Time!$J$8,"")</f>
        <v/>
      </c>
      <c r="R472" s="171" t="str">
        <f>IF(R17=1,$E472+(S$3-$F472)/Time!$J$8,"")</f>
        <v/>
      </c>
      <c r="S472" s="7"/>
    </row>
    <row r="473" spans="1:19" s="43" customFormat="1" ht="12" customHeight="1" x14ac:dyDescent="0.3">
      <c r="A473" s="7"/>
      <c r="B473" s="20"/>
      <c r="C473" s="31" t="str">
        <f>'Asset Schedule'!C16</f>
        <v>Bus 8</v>
      </c>
      <c r="D473" s="31"/>
      <c r="E473" s="172">
        <f>'Asset Schedule'!J16</f>
        <v>0</v>
      </c>
      <c r="F473" s="39">
        <f>'Asset Schedule'!F16</f>
        <v>0</v>
      </c>
      <c r="G473" s="27"/>
      <c r="H473" s="27"/>
      <c r="I473" s="31"/>
      <c r="J473" s="171" t="str">
        <f>IF(J18=1,$E473+(K$3-$F473)/Time!$J$8,"")</f>
        <v/>
      </c>
      <c r="K473" s="171" t="str">
        <f>IF(K18=1,$E473+(L$3-$F473)/Time!$J$8,"")</f>
        <v/>
      </c>
      <c r="L473" s="171" t="str">
        <f>IF(L18=1,$E473+(M$3-$F473)/Time!$J$8,"")</f>
        <v/>
      </c>
      <c r="M473" s="171" t="str">
        <f>IF(M18=1,$E473+(N$3-$F473)/Time!$J$8,"")</f>
        <v/>
      </c>
      <c r="N473" s="171" t="str">
        <f>IF(N18=1,$E473+(O$3-$F473)/Time!$J$8,"")</f>
        <v/>
      </c>
      <c r="O473" s="171" t="str">
        <f>IF(O18=1,$E473+(P$3-$F473)/Time!$J$8,"")</f>
        <v/>
      </c>
      <c r="P473" s="171" t="str">
        <f>IF(P18=1,$E473+(Q$3-$F473)/Time!$J$8,"")</f>
        <v/>
      </c>
      <c r="Q473" s="171" t="str">
        <f>IF(Q18=1,$E473+(R$3-$F473)/Time!$J$8,"")</f>
        <v/>
      </c>
      <c r="R473" s="171" t="str">
        <f>IF(R18=1,$E473+(S$3-$F473)/Time!$J$8,"")</f>
        <v/>
      </c>
      <c r="S473" s="7"/>
    </row>
    <row r="474" spans="1:19" s="43" customFormat="1" ht="12" customHeight="1" x14ac:dyDescent="0.3">
      <c r="A474" s="7"/>
      <c r="B474" s="20"/>
      <c r="C474" s="31" t="str">
        <f>'Asset Schedule'!C17</f>
        <v>Bus 9</v>
      </c>
      <c r="D474" s="31"/>
      <c r="E474" s="172">
        <f>'Asset Schedule'!J17</f>
        <v>0</v>
      </c>
      <c r="F474" s="39">
        <f>'Asset Schedule'!F17</f>
        <v>0</v>
      </c>
      <c r="G474" s="27"/>
      <c r="H474" s="27"/>
      <c r="I474" s="31"/>
      <c r="J474" s="171" t="str">
        <f>IF(J19=1,$E474+(K$3-$F474)/Time!$J$8,"")</f>
        <v/>
      </c>
      <c r="K474" s="171" t="str">
        <f>IF(K19=1,$E474+(L$3-$F474)/Time!$J$8,"")</f>
        <v/>
      </c>
      <c r="L474" s="171" t="str">
        <f>IF(L19=1,$E474+(M$3-$F474)/Time!$J$8,"")</f>
        <v/>
      </c>
      <c r="M474" s="171" t="str">
        <f>IF(M19=1,$E474+(N$3-$F474)/Time!$J$8,"")</f>
        <v/>
      </c>
      <c r="N474" s="171" t="str">
        <f>IF(N19=1,$E474+(O$3-$F474)/Time!$J$8,"")</f>
        <v/>
      </c>
      <c r="O474" s="171" t="str">
        <f>IF(O19=1,$E474+(P$3-$F474)/Time!$J$8,"")</f>
        <v/>
      </c>
      <c r="P474" s="171" t="str">
        <f>IF(P19=1,$E474+(Q$3-$F474)/Time!$J$8,"")</f>
        <v/>
      </c>
      <c r="Q474" s="171" t="str">
        <f>IF(Q19=1,$E474+(R$3-$F474)/Time!$J$8,"")</f>
        <v/>
      </c>
      <c r="R474" s="171" t="str">
        <f>IF(R19=1,$E474+(S$3-$F474)/Time!$J$8,"")</f>
        <v/>
      </c>
      <c r="S474" s="7"/>
    </row>
    <row r="475" spans="1:19" s="43" customFormat="1" ht="12" customHeight="1" x14ac:dyDescent="0.3">
      <c r="A475" s="7"/>
      <c r="B475" s="20"/>
      <c r="C475" s="31" t="str">
        <f>'Asset Schedule'!C18</f>
        <v>Bus 10</v>
      </c>
      <c r="D475" s="31"/>
      <c r="E475" s="172">
        <f>'Asset Schedule'!J18</f>
        <v>0</v>
      </c>
      <c r="F475" s="39">
        <f>'Asset Schedule'!F18</f>
        <v>0</v>
      </c>
      <c r="G475" s="27"/>
      <c r="H475" s="27"/>
      <c r="I475" s="31"/>
      <c r="J475" s="171" t="str">
        <f>IF(J20=1,$E475+(K$3-$F475)/Time!$J$8,"")</f>
        <v/>
      </c>
      <c r="K475" s="171" t="str">
        <f>IF(K20=1,$E475+(L$3-$F475)/Time!$J$8,"")</f>
        <v/>
      </c>
      <c r="L475" s="171" t="str">
        <f>IF(L20=1,$E475+(M$3-$F475)/Time!$J$8,"")</f>
        <v/>
      </c>
      <c r="M475" s="171" t="str">
        <f>IF(M20=1,$E475+(N$3-$F475)/Time!$J$8,"")</f>
        <v/>
      </c>
      <c r="N475" s="171" t="str">
        <f>IF(N20=1,$E475+(O$3-$F475)/Time!$J$8,"")</f>
        <v/>
      </c>
      <c r="O475" s="171" t="str">
        <f>IF(O20=1,$E475+(P$3-$F475)/Time!$J$8,"")</f>
        <v/>
      </c>
      <c r="P475" s="171" t="str">
        <f>IF(P20=1,$E475+(Q$3-$F475)/Time!$J$8,"")</f>
        <v/>
      </c>
      <c r="Q475" s="171" t="str">
        <f>IF(Q20=1,$E475+(R$3-$F475)/Time!$J$8,"")</f>
        <v/>
      </c>
      <c r="R475" s="171" t="str">
        <f>IF(R20=1,$E475+(S$3-$F475)/Time!$J$8,"")</f>
        <v/>
      </c>
      <c r="S475" s="7"/>
    </row>
    <row r="476" spans="1:19" s="43" customFormat="1" ht="12" customHeight="1" x14ac:dyDescent="0.3">
      <c r="A476" s="7"/>
      <c r="B476" s="20"/>
      <c r="C476" s="31" t="str">
        <f>'Asset Schedule'!C19</f>
        <v>Bus 11</v>
      </c>
      <c r="D476" s="31"/>
      <c r="E476" s="172">
        <f>'Asset Schedule'!J19</f>
        <v>0</v>
      </c>
      <c r="F476" s="39">
        <f>'Asset Schedule'!F19</f>
        <v>0</v>
      </c>
      <c r="G476" s="27"/>
      <c r="H476" s="27"/>
      <c r="I476" s="31"/>
      <c r="J476" s="171" t="str">
        <f>IF(J21=1,$E476+(K$3-$F476)/Time!$J$8,"")</f>
        <v/>
      </c>
      <c r="K476" s="171" t="str">
        <f>IF(K21=1,$E476+(L$3-$F476)/Time!$J$8,"")</f>
        <v/>
      </c>
      <c r="L476" s="171" t="str">
        <f>IF(L21=1,$E476+(M$3-$F476)/Time!$J$8,"")</f>
        <v/>
      </c>
      <c r="M476" s="171" t="str">
        <f>IF(M21=1,$E476+(N$3-$F476)/Time!$J$8,"")</f>
        <v/>
      </c>
      <c r="N476" s="171" t="str">
        <f>IF(N21=1,$E476+(O$3-$F476)/Time!$J$8,"")</f>
        <v/>
      </c>
      <c r="O476" s="171" t="str">
        <f>IF(O21=1,$E476+(P$3-$F476)/Time!$J$8,"")</f>
        <v/>
      </c>
      <c r="P476" s="171" t="str">
        <f>IF(P21=1,$E476+(Q$3-$F476)/Time!$J$8,"")</f>
        <v/>
      </c>
      <c r="Q476" s="171" t="str">
        <f>IF(Q21=1,$E476+(R$3-$F476)/Time!$J$8,"")</f>
        <v/>
      </c>
      <c r="R476" s="171" t="str">
        <f>IF(R21=1,$E476+(S$3-$F476)/Time!$J$8,"")</f>
        <v/>
      </c>
      <c r="S476" s="7"/>
    </row>
    <row r="477" spans="1:19" s="43" customFormat="1" ht="12" customHeight="1" x14ac:dyDescent="0.3">
      <c r="A477" s="7"/>
      <c r="B477" s="20"/>
      <c r="C477" s="31" t="str">
        <f>'Asset Schedule'!C20</f>
        <v>Bus 12</v>
      </c>
      <c r="D477" s="31"/>
      <c r="E477" s="172">
        <f>'Asset Schedule'!J20</f>
        <v>0</v>
      </c>
      <c r="F477" s="39">
        <f>'Asset Schedule'!F20</f>
        <v>0</v>
      </c>
      <c r="G477" s="27"/>
      <c r="H477" s="27"/>
      <c r="I477" s="31"/>
      <c r="J477" s="171" t="str">
        <f>IF(J22=1,$E477+(K$3-$F477)/Time!$J$8,"")</f>
        <v/>
      </c>
      <c r="K477" s="171" t="str">
        <f>IF(K22=1,$E477+(L$3-$F477)/Time!$J$8,"")</f>
        <v/>
      </c>
      <c r="L477" s="171" t="str">
        <f>IF(L22=1,$E477+(M$3-$F477)/Time!$J$8,"")</f>
        <v/>
      </c>
      <c r="M477" s="171" t="str">
        <f>IF(M22=1,$E477+(N$3-$F477)/Time!$J$8,"")</f>
        <v/>
      </c>
      <c r="N477" s="171" t="str">
        <f>IF(N22=1,$E477+(O$3-$F477)/Time!$J$8,"")</f>
        <v/>
      </c>
      <c r="O477" s="171" t="str">
        <f>IF(O22=1,$E477+(P$3-$F477)/Time!$J$8,"")</f>
        <v/>
      </c>
      <c r="P477" s="171" t="str">
        <f>IF(P22=1,$E477+(Q$3-$F477)/Time!$J$8,"")</f>
        <v/>
      </c>
      <c r="Q477" s="171" t="str">
        <f>IF(Q22=1,$E477+(R$3-$F477)/Time!$J$8,"")</f>
        <v/>
      </c>
      <c r="R477" s="171" t="str">
        <f>IF(R22=1,$E477+(S$3-$F477)/Time!$J$8,"")</f>
        <v/>
      </c>
      <c r="S477" s="7"/>
    </row>
    <row r="478" spans="1:19" s="43" customFormat="1" ht="12" customHeight="1" x14ac:dyDescent="0.3">
      <c r="A478" s="7"/>
      <c r="B478" s="20"/>
      <c r="C478" s="31" t="str">
        <f>'Asset Schedule'!C21</f>
        <v>Bus 13</v>
      </c>
      <c r="D478" s="31"/>
      <c r="E478" s="172">
        <f>'Asset Schedule'!J21</f>
        <v>0</v>
      </c>
      <c r="F478" s="39">
        <f>'Asset Schedule'!F21</f>
        <v>0</v>
      </c>
      <c r="G478" s="27"/>
      <c r="H478" s="27"/>
      <c r="I478" s="31"/>
      <c r="J478" s="171" t="str">
        <f>IF(J23=1,$E478+(K$3-$F478)/Time!$J$8,"")</f>
        <v/>
      </c>
      <c r="K478" s="171" t="str">
        <f>IF(K23=1,$E478+(L$3-$F478)/Time!$J$8,"")</f>
        <v/>
      </c>
      <c r="L478" s="171" t="str">
        <f>IF(L23=1,$E478+(M$3-$F478)/Time!$J$8,"")</f>
        <v/>
      </c>
      <c r="M478" s="171" t="str">
        <f>IF(M23=1,$E478+(N$3-$F478)/Time!$J$8,"")</f>
        <v/>
      </c>
      <c r="N478" s="171" t="str">
        <f>IF(N23=1,$E478+(O$3-$F478)/Time!$J$8,"")</f>
        <v/>
      </c>
      <c r="O478" s="171" t="str">
        <f>IF(O23=1,$E478+(P$3-$F478)/Time!$J$8,"")</f>
        <v/>
      </c>
      <c r="P478" s="171" t="str">
        <f>IF(P23=1,$E478+(Q$3-$F478)/Time!$J$8,"")</f>
        <v/>
      </c>
      <c r="Q478" s="171" t="str">
        <f>IF(Q23=1,$E478+(R$3-$F478)/Time!$J$8,"")</f>
        <v/>
      </c>
      <c r="R478" s="171" t="str">
        <f>IF(R23=1,$E478+(S$3-$F478)/Time!$J$8,"")</f>
        <v/>
      </c>
      <c r="S478" s="7"/>
    </row>
    <row r="479" spans="1:19" s="43" customFormat="1" ht="12" customHeight="1" x14ac:dyDescent="0.3">
      <c r="A479" s="7"/>
      <c r="B479" s="20"/>
      <c r="C479" s="31" t="str">
        <f>'Asset Schedule'!C22</f>
        <v>Bus 14</v>
      </c>
      <c r="D479" s="31"/>
      <c r="E479" s="172">
        <f>'Asset Schedule'!J22</f>
        <v>0</v>
      </c>
      <c r="F479" s="39">
        <f>'Asset Schedule'!F22</f>
        <v>0</v>
      </c>
      <c r="G479" s="27"/>
      <c r="H479" s="27"/>
      <c r="I479" s="31"/>
      <c r="J479" s="171" t="str">
        <f>IF(J24=1,$E479+(K$3-$F479)/Time!$J$8,"")</f>
        <v/>
      </c>
      <c r="K479" s="171" t="str">
        <f>IF(K24=1,$E479+(L$3-$F479)/Time!$J$8,"")</f>
        <v/>
      </c>
      <c r="L479" s="171" t="str">
        <f>IF(L24=1,$E479+(M$3-$F479)/Time!$J$8,"")</f>
        <v/>
      </c>
      <c r="M479" s="171" t="str">
        <f>IF(M24=1,$E479+(N$3-$F479)/Time!$J$8,"")</f>
        <v/>
      </c>
      <c r="N479" s="171" t="str">
        <f>IF(N24=1,$E479+(O$3-$F479)/Time!$J$8,"")</f>
        <v/>
      </c>
      <c r="O479" s="171" t="str">
        <f>IF(O24=1,$E479+(P$3-$F479)/Time!$J$8,"")</f>
        <v/>
      </c>
      <c r="P479" s="171" t="str">
        <f>IF(P24=1,$E479+(Q$3-$F479)/Time!$J$8,"")</f>
        <v/>
      </c>
      <c r="Q479" s="171" t="str">
        <f>IF(Q24=1,$E479+(R$3-$F479)/Time!$J$8,"")</f>
        <v/>
      </c>
      <c r="R479" s="171" t="str">
        <f>IF(R24=1,$E479+(S$3-$F479)/Time!$J$8,"")</f>
        <v/>
      </c>
      <c r="S479" s="7"/>
    </row>
    <row r="480" spans="1:19" s="43" customFormat="1" ht="12" customHeight="1" x14ac:dyDescent="0.3">
      <c r="A480" s="7"/>
      <c r="B480" s="20"/>
      <c r="C480" s="31" t="str">
        <f>'Asset Schedule'!C23</f>
        <v>Bus 15</v>
      </c>
      <c r="D480" s="31"/>
      <c r="E480" s="172">
        <f>'Asset Schedule'!J23</f>
        <v>0</v>
      </c>
      <c r="F480" s="39">
        <f>'Asset Schedule'!F23</f>
        <v>0</v>
      </c>
      <c r="G480" s="27"/>
      <c r="H480" s="27"/>
      <c r="I480" s="31"/>
      <c r="J480" s="171" t="str">
        <f>IF(J25=1,$E480+(K$3-$F480)/Time!$J$8,"")</f>
        <v/>
      </c>
      <c r="K480" s="171" t="str">
        <f>IF(K25=1,$E480+(L$3-$F480)/Time!$J$8,"")</f>
        <v/>
      </c>
      <c r="L480" s="171" t="str">
        <f>IF(L25=1,$E480+(M$3-$F480)/Time!$J$8,"")</f>
        <v/>
      </c>
      <c r="M480" s="171" t="str">
        <f>IF(M25=1,$E480+(N$3-$F480)/Time!$J$8,"")</f>
        <v/>
      </c>
      <c r="N480" s="171" t="str">
        <f>IF(N25=1,$E480+(O$3-$F480)/Time!$J$8,"")</f>
        <v/>
      </c>
      <c r="O480" s="171" t="str">
        <f>IF(O25=1,$E480+(P$3-$F480)/Time!$J$8,"")</f>
        <v/>
      </c>
      <c r="P480" s="171" t="str">
        <f>IF(P25=1,$E480+(Q$3-$F480)/Time!$J$8,"")</f>
        <v/>
      </c>
      <c r="Q480" s="171" t="str">
        <f>IF(Q25=1,$E480+(R$3-$F480)/Time!$J$8,"")</f>
        <v/>
      </c>
      <c r="R480" s="171" t="str">
        <f>IF(R25=1,$E480+(S$3-$F480)/Time!$J$8,"")</f>
        <v/>
      </c>
      <c r="S480" s="7"/>
    </row>
    <row r="481" spans="1:19" s="43" customFormat="1" ht="12" customHeight="1" x14ac:dyDescent="0.3">
      <c r="A481" s="7"/>
      <c r="B481" s="20"/>
      <c r="C481" s="31" t="str">
        <f>'Asset Schedule'!C24</f>
        <v>Bus 16</v>
      </c>
      <c r="D481" s="31"/>
      <c r="E481" s="172">
        <f>'Asset Schedule'!J24</f>
        <v>0</v>
      </c>
      <c r="F481" s="39">
        <f>'Asset Schedule'!F24</f>
        <v>0</v>
      </c>
      <c r="G481" s="27"/>
      <c r="H481" s="27"/>
      <c r="I481" s="31"/>
      <c r="J481" s="171" t="str">
        <f>IF(J26=1,$E481+(K$3-$F481)/Time!$J$8,"")</f>
        <v/>
      </c>
      <c r="K481" s="171" t="str">
        <f>IF(K26=1,$E481+(L$3-$F481)/Time!$J$8,"")</f>
        <v/>
      </c>
      <c r="L481" s="171" t="str">
        <f>IF(L26=1,$E481+(M$3-$F481)/Time!$J$8,"")</f>
        <v/>
      </c>
      <c r="M481" s="171" t="str">
        <f>IF(M26=1,$E481+(N$3-$F481)/Time!$J$8,"")</f>
        <v/>
      </c>
      <c r="N481" s="171" t="str">
        <f>IF(N26=1,$E481+(O$3-$F481)/Time!$J$8,"")</f>
        <v/>
      </c>
      <c r="O481" s="171" t="str">
        <f>IF(O26=1,$E481+(P$3-$F481)/Time!$J$8,"")</f>
        <v/>
      </c>
      <c r="P481" s="171" t="str">
        <f>IF(P26=1,$E481+(Q$3-$F481)/Time!$J$8,"")</f>
        <v/>
      </c>
      <c r="Q481" s="171" t="str">
        <f>IF(Q26=1,$E481+(R$3-$F481)/Time!$J$8,"")</f>
        <v/>
      </c>
      <c r="R481" s="171" t="str">
        <f>IF(R26=1,$E481+(S$3-$F481)/Time!$J$8,"")</f>
        <v/>
      </c>
      <c r="S481" s="7"/>
    </row>
    <row r="482" spans="1:19" s="43" customFormat="1" ht="12" customHeight="1" x14ac:dyDescent="0.3">
      <c r="A482" s="7"/>
      <c r="B482" s="20"/>
      <c r="C482" s="31" t="str">
        <f>'Asset Schedule'!C25</f>
        <v>Bus 17</v>
      </c>
      <c r="D482" s="31"/>
      <c r="E482" s="172">
        <f>'Asset Schedule'!J25</f>
        <v>0</v>
      </c>
      <c r="F482" s="39">
        <f>'Asset Schedule'!F25</f>
        <v>0</v>
      </c>
      <c r="G482" s="27"/>
      <c r="H482" s="27"/>
      <c r="I482" s="31"/>
      <c r="J482" s="171" t="str">
        <f>IF(J27=1,$E482+(K$3-$F482)/Time!$J$8,"")</f>
        <v/>
      </c>
      <c r="K482" s="171" t="str">
        <f>IF(K27=1,$E482+(L$3-$F482)/Time!$J$8,"")</f>
        <v/>
      </c>
      <c r="L482" s="171" t="str">
        <f>IF(L27=1,$E482+(M$3-$F482)/Time!$J$8,"")</f>
        <v/>
      </c>
      <c r="M482" s="171" t="str">
        <f>IF(M27=1,$E482+(N$3-$F482)/Time!$J$8,"")</f>
        <v/>
      </c>
      <c r="N482" s="171" t="str">
        <f>IF(N27=1,$E482+(O$3-$F482)/Time!$J$8,"")</f>
        <v/>
      </c>
      <c r="O482" s="171" t="str">
        <f>IF(O27=1,$E482+(P$3-$F482)/Time!$J$8,"")</f>
        <v/>
      </c>
      <c r="P482" s="171" t="str">
        <f>IF(P27=1,$E482+(Q$3-$F482)/Time!$J$8,"")</f>
        <v/>
      </c>
      <c r="Q482" s="171" t="str">
        <f>IF(Q27=1,$E482+(R$3-$F482)/Time!$J$8,"")</f>
        <v/>
      </c>
      <c r="R482" s="171" t="str">
        <f>IF(R27=1,$E482+(S$3-$F482)/Time!$J$8,"")</f>
        <v/>
      </c>
      <c r="S482" s="7"/>
    </row>
    <row r="483" spans="1:19" s="43" customFormat="1" ht="12" customHeight="1" x14ac:dyDescent="0.3">
      <c r="A483" s="7"/>
      <c r="B483" s="20"/>
      <c r="C483" s="31" t="str">
        <f>'Asset Schedule'!C26</f>
        <v>Bus 18</v>
      </c>
      <c r="D483" s="31"/>
      <c r="E483" s="172">
        <f>'Asset Schedule'!J26</f>
        <v>0</v>
      </c>
      <c r="F483" s="39">
        <f>'Asset Schedule'!F26</f>
        <v>0</v>
      </c>
      <c r="G483" s="27"/>
      <c r="H483" s="27"/>
      <c r="I483" s="31"/>
      <c r="J483" s="171" t="str">
        <f>IF(J28=1,$E483+(K$3-$F483)/Time!$J$8,"")</f>
        <v/>
      </c>
      <c r="K483" s="171" t="str">
        <f>IF(K28=1,$E483+(L$3-$F483)/Time!$J$8,"")</f>
        <v/>
      </c>
      <c r="L483" s="171" t="str">
        <f>IF(L28=1,$E483+(M$3-$F483)/Time!$J$8,"")</f>
        <v/>
      </c>
      <c r="M483" s="171" t="str">
        <f>IF(M28=1,$E483+(N$3-$F483)/Time!$J$8,"")</f>
        <v/>
      </c>
      <c r="N483" s="171" t="str">
        <f>IF(N28=1,$E483+(O$3-$F483)/Time!$J$8,"")</f>
        <v/>
      </c>
      <c r="O483" s="171" t="str">
        <f>IF(O28=1,$E483+(P$3-$F483)/Time!$J$8,"")</f>
        <v/>
      </c>
      <c r="P483" s="171" t="str">
        <f>IF(P28=1,$E483+(Q$3-$F483)/Time!$J$8,"")</f>
        <v/>
      </c>
      <c r="Q483" s="171" t="str">
        <f>IF(Q28=1,$E483+(R$3-$F483)/Time!$J$8,"")</f>
        <v/>
      </c>
      <c r="R483" s="171" t="str">
        <f>IF(R28=1,$E483+(S$3-$F483)/Time!$J$8,"")</f>
        <v/>
      </c>
      <c r="S483" s="7"/>
    </row>
    <row r="484" spans="1:19" s="43" customFormat="1" ht="12" customHeight="1" x14ac:dyDescent="0.3">
      <c r="A484" s="7"/>
      <c r="B484" s="20"/>
      <c r="C484" s="31" t="str">
        <f>'Asset Schedule'!C27</f>
        <v>Bus 19</v>
      </c>
      <c r="D484" s="31"/>
      <c r="E484" s="172">
        <f>'Asset Schedule'!J27</f>
        <v>0</v>
      </c>
      <c r="F484" s="39">
        <f>'Asset Schedule'!F27</f>
        <v>0</v>
      </c>
      <c r="G484" s="27"/>
      <c r="H484" s="27"/>
      <c r="I484" s="31"/>
      <c r="J484" s="171" t="str">
        <f>IF(J29=1,$E484+(K$3-$F484)/Time!$J$8,"")</f>
        <v/>
      </c>
      <c r="K484" s="171" t="str">
        <f>IF(K29=1,$E484+(L$3-$F484)/Time!$J$8,"")</f>
        <v/>
      </c>
      <c r="L484" s="171" t="str">
        <f>IF(L29=1,$E484+(M$3-$F484)/Time!$J$8,"")</f>
        <v/>
      </c>
      <c r="M484" s="171" t="str">
        <f>IF(M29=1,$E484+(N$3-$F484)/Time!$J$8,"")</f>
        <v/>
      </c>
      <c r="N484" s="171" t="str">
        <f>IF(N29=1,$E484+(O$3-$F484)/Time!$J$8,"")</f>
        <v/>
      </c>
      <c r="O484" s="171" t="str">
        <f>IF(O29=1,$E484+(P$3-$F484)/Time!$J$8,"")</f>
        <v/>
      </c>
      <c r="P484" s="171" t="str">
        <f>IF(P29=1,$E484+(Q$3-$F484)/Time!$J$8,"")</f>
        <v/>
      </c>
      <c r="Q484" s="171" t="str">
        <f>IF(Q29=1,$E484+(R$3-$F484)/Time!$J$8,"")</f>
        <v/>
      </c>
      <c r="R484" s="171" t="str">
        <f>IF(R29=1,$E484+(S$3-$F484)/Time!$J$8,"")</f>
        <v/>
      </c>
      <c r="S484" s="7"/>
    </row>
    <row r="485" spans="1:19" s="43" customFormat="1" ht="12" customHeight="1" x14ac:dyDescent="0.3">
      <c r="A485" s="7"/>
      <c r="B485" s="20"/>
      <c r="C485" s="31" t="str">
        <f>'Asset Schedule'!C28</f>
        <v>Bus 20</v>
      </c>
      <c r="D485" s="31"/>
      <c r="E485" s="172">
        <f>'Asset Schedule'!J28</f>
        <v>0</v>
      </c>
      <c r="F485" s="39">
        <f>'Asset Schedule'!F28</f>
        <v>0</v>
      </c>
      <c r="G485" s="27"/>
      <c r="H485" s="27"/>
      <c r="I485" s="31"/>
      <c r="J485" s="171" t="str">
        <f>IF(J30=1,$E485+(K$3-$F485)/Time!$J$8,"")</f>
        <v/>
      </c>
      <c r="K485" s="171" t="str">
        <f>IF(K30=1,$E485+(L$3-$F485)/Time!$J$8,"")</f>
        <v/>
      </c>
      <c r="L485" s="171" t="str">
        <f>IF(L30=1,$E485+(M$3-$F485)/Time!$J$8,"")</f>
        <v/>
      </c>
      <c r="M485" s="171" t="str">
        <f>IF(M30=1,$E485+(N$3-$F485)/Time!$J$8,"")</f>
        <v/>
      </c>
      <c r="N485" s="171" t="str">
        <f>IF(N30=1,$E485+(O$3-$F485)/Time!$J$8,"")</f>
        <v/>
      </c>
      <c r="O485" s="171" t="str">
        <f>IF(O30=1,$E485+(P$3-$F485)/Time!$J$8,"")</f>
        <v/>
      </c>
      <c r="P485" s="171" t="str">
        <f>IF(P30=1,$E485+(Q$3-$F485)/Time!$J$8,"")</f>
        <v/>
      </c>
      <c r="Q485" s="171" t="str">
        <f>IF(Q30=1,$E485+(R$3-$F485)/Time!$J$8,"")</f>
        <v/>
      </c>
      <c r="R485" s="171" t="str">
        <f>IF(R30=1,$E485+(S$3-$F485)/Time!$J$8,"")</f>
        <v/>
      </c>
      <c r="S485" s="7"/>
    </row>
    <row r="486" spans="1:19" s="43" customFormat="1" ht="12" customHeight="1" x14ac:dyDescent="0.3">
      <c r="A486" s="7"/>
      <c r="B486" s="20"/>
      <c r="C486" s="31" t="str">
        <f>'Asset Schedule'!C29</f>
        <v>Bus 21</v>
      </c>
      <c r="D486" s="31"/>
      <c r="E486" s="172">
        <f>'Asset Schedule'!J29</f>
        <v>0</v>
      </c>
      <c r="F486" s="39">
        <f>'Asset Schedule'!F29</f>
        <v>0</v>
      </c>
      <c r="G486" s="27"/>
      <c r="H486" s="27"/>
      <c r="I486" s="31"/>
      <c r="J486" s="171" t="str">
        <f>IF(J31=1,$E486+(K$3-$F486)/Time!$J$8,"")</f>
        <v/>
      </c>
      <c r="K486" s="171" t="str">
        <f>IF(K31=1,$E486+(L$3-$F486)/Time!$J$8,"")</f>
        <v/>
      </c>
      <c r="L486" s="171" t="str">
        <f>IF(L31=1,$E486+(M$3-$F486)/Time!$J$8,"")</f>
        <v/>
      </c>
      <c r="M486" s="171" t="str">
        <f>IF(M31=1,$E486+(N$3-$F486)/Time!$J$8,"")</f>
        <v/>
      </c>
      <c r="N486" s="171" t="str">
        <f>IF(N31=1,$E486+(O$3-$F486)/Time!$J$8,"")</f>
        <v/>
      </c>
      <c r="O486" s="171" t="str">
        <f>IF(O31=1,$E486+(P$3-$F486)/Time!$J$8,"")</f>
        <v/>
      </c>
      <c r="P486" s="171" t="str">
        <f>IF(P31=1,$E486+(Q$3-$F486)/Time!$J$8,"")</f>
        <v/>
      </c>
      <c r="Q486" s="171" t="str">
        <f>IF(Q31=1,$E486+(R$3-$F486)/Time!$J$8,"")</f>
        <v/>
      </c>
      <c r="R486" s="171" t="str">
        <f>IF(R31=1,$E486+(S$3-$F486)/Time!$J$8,"")</f>
        <v/>
      </c>
      <c r="S486" s="7"/>
    </row>
    <row r="487" spans="1:19" s="43" customFormat="1" ht="12" customHeight="1" x14ac:dyDescent="0.3">
      <c r="A487" s="7"/>
      <c r="B487" s="20"/>
      <c r="C487" s="31" t="str">
        <f>'Asset Schedule'!C30</f>
        <v>Bus 22</v>
      </c>
      <c r="D487" s="31"/>
      <c r="E487" s="172">
        <f>'Asset Schedule'!J30</f>
        <v>0</v>
      </c>
      <c r="F487" s="39">
        <f>'Asset Schedule'!F30</f>
        <v>0</v>
      </c>
      <c r="G487" s="27"/>
      <c r="H487" s="27"/>
      <c r="I487" s="31"/>
      <c r="J487" s="171" t="str">
        <f>IF(J32=1,$E487+(K$3-$F487)/Time!$J$8,"")</f>
        <v/>
      </c>
      <c r="K487" s="171" t="str">
        <f>IF(K32=1,$E487+(L$3-$F487)/Time!$J$8,"")</f>
        <v/>
      </c>
      <c r="L487" s="171" t="str">
        <f>IF(L32=1,$E487+(M$3-$F487)/Time!$J$8,"")</f>
        <v/>
      </c>
      <c r="M487" s="171" t="str">
        <f>IF(M32=1,$E487+(N$3-$F487)/Time!$J$8,"")</f>
        <v/>
      </c>
      <c r="N487" s="171" t="str">
        <f>IF(N32=1,$E487+(O$3-$F487)/Time!$J$8,"")</f>
        <v/>
      </c>
      <c r="O487" s="171" t="str">
        <f>IF(O32=1,$E487+(P$3-$F487)/Time!$J$8,"")</f>
        <v/>
      </c>
      <c r="P487" s="171" t="str">
        <f>IF(P32=1,$E487+(Q$3-$F487)/Time!$J$8,"")</f>
        <v/>
      </c>
      <c r="Q487" s="171" t="str">
        <f>IF(Q32=1,$E487+(R$3-$F487)/Time!$J$8,"")</f>
        <v/>
      </c>
      <c r="R487" s="171" t="str">
        <f>IF(R32=1,$E487+(S$3-$F487)/Time!$J$8,"")</f>
        <v/>
      </c>
      <c r="S487" s="7"/>
    </row>
    <row r="488" spans="1:19" s="43" customFormat="1" ht="12" customHeight="1" x14ac:dyDescent="0.3">
      <c r="A488" s="7"/>
      <c r="B488" s="20"/>
      <c r="C488" s="31" t="str">
        <f>'Asset Schedule'!C31</f>
        <v>Bus 23</v>
      </c>
      <c r="D488" s="31"/>
      <c r="E488" s="172">
        <f>'Asset Schedule'!J31</f>
        <v>0</v>
      </c>
      <c r="F488" s="39">
        <f>'Asset Schedule'!F31</f>
        <v>0</v>
      </c>
      <c r="G488" s="27"/>
      <c r="H488" s="27"/>
      <c r="I488" s="31"/>
      <c r="J488" s="171" t="str">
        <f>IF(J33=1,$E488+(K$3-$F488)/Time!$J$8,"")</f>
        <v/>
      </c>
      <c r="K488" s="171" t="str">
        <f>IF(K33=1,$E488+(L$3-$F488)/Time!$J$8,"")</f>
        <v/>
      </c>
      <c r="L488" s="171" t="str">
        <f>IF(L33=1,$E488+(M$3-$F488)/Time!$J$8,"")</f>
        <v/>
      </c>
      <c r="M488" s="171" t="str">
        <f>IF(M33=1,$E488+(N$3-$F488)/Time!$J$8,"")</f>
        <v/>
      </c>
      <c r="N488" s="171" t="str">
        <f>IF(N33=1,$E488+(O$3-$F488)/Time!$J$8,"")</f>
        <v/>
      </c>
      <c r="O488" s="171" t="str">
        <f>IF(O33=1,$E488+(P$3-$F488)/Time!$J$8,"")</f>
        <v/>
      </c>
      <c r="P488" s="171" t="str">
        <f>IF(P33=1,$E488+(Q$3-$F488)/Time!$J$8,"")</f>
        <v/>
      </c>
      <c r="Q488" s="171" t="str">
        <f>IF(Q33=1,$E488+(R$3-$F488)/Time!$J$8,"")</f>
        <v/>
      </c>
      <c r="R488" s="171" t="str">
        <f>IF(R33=1,$E488+(S$3-$F488)/Time!$J$8,"")</f>
        <v/>
      </c>
      <c r="S488" s="7"/>
    </row>
    <row r="489" spans="1:19" s="43" customFormat="1" ht="12" customHeight="1" x14ac:dyDescent="0.3">
      <c r="A489" s="7"/>
      <c r="B489" s="20"/>
      <c r="C489" s="31" t="str">
        <f>'Asset Schedule'!C32</f>
        <v>Bus 24</v>
      </c>
      <c r="D489" s="31"/>
      <c r="E489" s="172">
        <f>'Asset Schedule'!J32</f>
        <v>0</v>
      </c>
      <c r="F489" s="39">
        <f>'Asset Schedule'!F32</f>
        <v>0</v>
      </c>
      <c r="G489" s="27"/>
      <c r="H489" s="27"/>
      <c r="I489" s="31"/>
      <c r="J489" s="171" t="str">
        <f>IF(J34=1,$E489+(K$3-$F489)/Time!$J$8,"")</f>
        <v/>
      </c>
      <c r="K489" s="171" t="str">
        <f>IF(K34=1,$E489+(L$3-$F489)/Time!$J$8,"")</f>
        <v/>
      </c>
      <c r="L489" s="171" t="str">
        <f>IF(L34=1,$E489+(M$3-$F489)/Time!$J$8,"")</f>
        <v/>
      </c>
      <c r="M489" s="171" t="str">
        <f>IF(M34=1,$E489+(N$3-$F489)/Time!$J$8,"")</f>
        <v/>
      </c>
      <c r="N489" s="171" t="str">
        <f>IF(N34=1,$E489+(O$3-$F489)/Time!$J$8,"")</f>
        <v/>
      </c>
      <c r="O489" s="171" t="str">
        <f>IF(O34=1,$E489+(P$3-$F489)/Time!$J$8,"")</f>
        <v/>
      </c>
      <c r="P489" s="171" t="str">
        <f>IF(P34=1,$E489+(Q$3-$F489)/Time!$J$8,"")</f>
        <v/>
      </c>
      <c r="Q489" s="171" t="str">
        <f>IF(Q34=1,$E489+(R$3-$F489)/Time!$J$8,"")</f>
        <v/>
      </c>
      <c r="R489" s="171" t="str">
        <f>IF(R34=1,$E489+(S$3-$F489)/Time!$J$8,"")</f>
        <v/>
      </c>
      <c r="S489" s="7"/>
    </row>
    <row r="490" spans="1:19" s="43" customFormat="1" ht="12" customHeight="1" x14ac:dyDescent="0.3">
      <c r="A490" s="7"/>
      <c r="B490" s="20"/>
      <c r="C490" s="31" t="str">
        <f>'Asset Schedule'!C33</f>
        <v>Bus 25</v>
      </c>
      <c r="D490" s="31"/>
      <c r="E490" s="172">
        <f>'Asset Schedule'!J33</f>
        <v>0</v>
      </c>
      <c r="F490" s="39">
        <f>'Asset Schedule'!F33</f>
        <v>0</v>
      </c>
      <c r="G490" s="27"/>
      <c r="H490" s="27"/>
      <c r="I490" s="31"/>
      <c r="J490" s="171" t="str">
        <f>IF(J35=1,$E490+(K$3-$F490)/Time!$J$8,"")</f>
        <v/>
      </c>
      <c r="K490" s="171" t="str">
        <f>IF(K35=1,$E490+(L$3-$F490)/Time!$J$8,"")</f>
        <v/>
      </c>
      <c r="L490" s="171" t="str">
        <f>IF(L35=1,$E490+(M$3-$F490)/Time!$J$8,"")</f>
        <v/>
      </c>
      <c r="M490" s="171" t="str">
        <f>IF(M35=1,$E490+(N$3-$F490)/Time!$J$8,"")</f>
        <v/>
      </c>
      <c r="N490" s="171" t="str">
        <f>IF(N35=1,$E490+(O$3-$F490)/Time!$J$8,"")</f>
        <v/>
      </c>
      <c r="O490" s="171" t="str">
        <f>IF(O35=1,$E490+(P$3-$F490)/Time!$J$8,"")</f>
        <v/>
      </c>
      <c r="P490" s="171" t="str">
        <f>IF(P35=1,$E490+(Q$3-$F490)/Time!$J$8,"")</f>
        <v/>
      </c>
      <c r="Q490" s="171" t="str">
        <f>IF(Q35=1,$E490+(R$3-$F490)/Time!$J$8,"")</f>
        <v/>
      </c>
      <c r="R490" s="171" t="str">
        <f>IF(R35=1,$E490+(S$3-$F490)/Time!$J$8,"")</f>
        <v/>
      </c>
      <c r="S490" s="7"/>
    </row>
    <row r="491" spans="1:19" s="43" customFormat="1" ht="12" customHeight="1" x14ac:dyDescent="0.3">
      <c r="A491" s="7"/>
      <c r="B491" s="20"/>
      <c r="C491" s="31" t="str">
        <f>'Asset Schedule'!C34</f>
        <v>Bus 26</v>
      </c>
      <c r="D491" s="31"/>
      <c r="E491" s="172">
        <f>'Asset Schedule'!J34</f>
        <v>0</v>
      </c>
      <c r="F491" s="39">
        <f>'Asset Schedule'!F34</f>
        <v>0</v>
      </c>
      <c r="G491" s="27"/>
      <c r="H491" s="27"/>
      <c r="I491" s="31"/>
      <c r="J491" s="171" t="str">
        <f>IF(J36=1,$E491+(K$3-$F491)/Time!$J$8,"")</f>
        <v/>
      </c>
      <c r="K491" s="171" t="str">
        <f>IF(K36=1,$E491+(L$3-$F491)/Time!$J$8,"")</f>
        <v/>
      </c>
      <c r="L491" s="171" t="str">
        <f>IF(L36=1,$E491+(M$3-$F491)/Time!$J$8,"")</f>
        <v/>
      </c>
      <c r="M491" s="171" t="str">
        <f>IF(M36=1,$E491+(N$3-$F491)/Time!$J$8,"")</f>
        <v/>
      </c>
      <c r="N491" s="171" t="str">
        <f>IF(N36=1,$E491+(O$3-$F491)/Time!$J$8,"")</f>
        <v/>
      </c>
      <c r="O491" s="171" t="str">
        <f>IF(O36=1,$E491+(P$3-$F491)/Time!$J$8,"")</f>
        <v/>
      </c>
      <c r="P491" s="171" t="str">
        <f>IF(P36=1,$E491+(Q$3-$F491)/Time!$J$8,"")</f>
        <v/>
      </c>
      <c r="Q491" s="171" t="str">
        <f>IF(Q36=1,$E491+(R$3-$F491)/Time!$J$8,"")</f>
        <v/>
      </c>
      <c r="R491" s="171" t="str">
        <f>IF(R36=1,$E491+(S$3-$F491)/Time!$J$8,"")</f>
        <v/>
      </c>
      <c r="S491" s="7"/>
    </row>
    <row r="492" spans="1:19" s="43" customFormat="1" ht="12" customHeight="1" x14ac:dyDescent="0.3">
      <c r="A492" s="7"/>
      <c r="B492" s="20"/>
      <c r="C492" s="31" t="str">
        <f>'Asset Schedule'!C35</f>
        <v>Bus 27</v>
      </c>
      <c r="D492" s="31"/>
      <c r="E492" s="172">
        <f>'Asset Schedule'!J35</f>
        <v>0</v>
      </c>
      <c r="F492" s="39">
        <f>'Asset Schedule'!F35</f>
        <v>0</v>
      </c>
      <c r="G492" s="27"/>
      <c r="H492" s="27"/>
      <c r="I492" s="31"/>
      <c r="J492" s="171" t="str">
        <f>IF(J37=1,$E492+(K$3-$F492)/Time!$J$8,"")</f>
        <v/>
      </c>
      <c r="K492" s="171" t="str">
        <f>IF(K37=1,$E492+(L$3-$F492)/Time!$J$8,"")</f>
        <v/>
      </c>
      <c r="L492" s="171" t="str">
        <f>IF(L37=1,$E492+(M$3-$F492)/Time!$J$8,"")</f>
        <v/>
      </c>
      <c r="M492" s="171" t="str">
        <f>IF(M37=1,$E492+(N$3-$F492)/Time!$J$8,"")</f>
        <v/>
      </c>
      <c r="N492" s="171" t="str">
        <f>IF(N37=1,$E492+(O$3-$F492)/Time!$J$8,"")</f>
        <v/>
      </c>
      <c r="O492" s="171" t="str">
        <f>IF(O37=1,$E492+(P$3-$F492)/Time!$J$8,"")</f>
        <v/>
      </c>
      <c r="P492" s="171" t="str">
        <f>IF(P37=1,$E492+(Q$3-$F492)/Time!$J$8,"")</f>
        <v/>
      </c>
      <c r="Q492" s="171" t="str">
        <f>IF(Q37=1,$E492+(R$3-$F492)/Time!$J$8,"")</f>
        <v/>
      </c>
      <c r="R492" s="171" t="str">
        <f>IF(R37=1,$E492+(S$3-$F492)/Time!$J$8,"")</f>
        <v/>
      </c>
      <c r="S492" s="7"/>
    </row>
    <row r="493" spans="1:19" s="43" customFormat="1" ht="12" customHeight="1" x14ac:dyDescent="0.3">
      <c r="A493" s="7"/>
      <c r="B493" s="20"/>
      <c r="C493" s="31" t="str">
        <f>'Asset Schedule'!C36</f>
        <v>Bus 28</v>
      </c>
      <c r="D493" s="31"/>
      <c r="E493" s="172">
        <f>'Asset Schedule'!J36</f>
        <v>0</v>
      </c>
      <c r="F493" s="39">
        <f>'Asset Schedule'!F36</f>
        <v>0</v>
      </c>
      <c r="G493" s="27"/>
      <c r="H493" s="27"/>
      <c r="I493" s="31"/>
      <c r="J493" s="171" t="str">
        <f>IF(J38=1,$E493+(K$3-$F493)/Time!$J$8,"")</f>
        <v/>
      </c>
      <c r="K493" s="171" t="str">
        <f>IF(K38=1,$E493+(L$3-$F493)/Time!$J$8,"")</f>
        <v/>
      </c>
      <c r="L493" s="171" t="str">
        <f>IF(L38=1,$E493+(M$3-$F493)/Time!$J$8,"")</f>
        <v/>
      </c>
      <c r="M493" s="171" t="str">
        <f>IF(M38=1,$E493+(N$3-$F493)/Time!$J$8,"")</f>
        <v/>
      </c>
      <c r="N493" s="171" t="str">
        <f>IF(N38=1,$E493+(O$3-$F493)/Time!$J$8,"")</f>
        <v/>
      </c>
      <c r="O493" s="171" t="str">
        <f>IF(O38=1,$E493+(P$3-$F493)/Time!$J$8,"")</f>
        <v/>
      </c>
      <c r="P493" s="171" t="str">
        <f>IF(P38=1,$E493+(Q$3-$F493)/Time!$J$8,"")</f>
        <v/>
      </c>
      <c r="Q493" s="171" t="str">
        <f>IF(Q38=1,$E493+(R$3-$F493)/Time!$J$8,"")</f>
        <v/>
      </c>
      <c r="R493" s="171" t="str">
        <f>IF(R38=1,$E493+(S$3-$F493)/Time!$J$8,"")</f>
        <v/>
      </c>
      <c r="S493" s="7"/>
    </row>
    <row r="494" spans="1:19" s="43" customFormat="1" ht="12" customHeight="1" x14ac:dyDescent="0.3">
      <c r="A494" s="7"/>
      <c r="B494" s="20"/>
      <c r="C494" s="31" t="str">
        <f>'Asset Schedule'!C37</f>
        <v>Bus 29</v>
      </c>
      <c r="D494" s="31"/>
      <c r="E494" s="172">
        <f>'Asset Schedule'!J37</f>
        <v>0</v>
      </c>
      <c r="F494" s="39">
        <f>'Asset Schedule'!F37</f>
        <v>0</v>
      </c>
      <c r="G494" s="27"/>
      <c r="H494" s="27"/>
      <c r="I494" s="31"/>
      <c r="J494" s="171" t="str">
        <f>IF(J39=1,$E494+(K$3-$F494)/Time!$J$8,"")</f>
        <v/>
      </c>
      <c r="K494" s="171" t="str">
        <f>IF(K39=1,$E494+(L$3-$F494)/Time!$J$8,"")</f>
        <v/>
      </c>
      <c r="L494" s="171" t="str">
        <f>IF(L39=1,$E494+(M$3-$F494)/Time!$J$8,"")</f>
        <v/>
      </c>
      <c r="M494" s="171" t="str">
        <f>IF(M39=1,$E494+(N$3-$F494)/Time!$J$8,"")</f>
        <v/>
      </c>
      <c r="N494" s="171" t="str">
        <f>IF(N39=1,$E494+(O$3-$F494)/Time!$J$8,"")</f>
        <v/>
      </c>
      <c r="O494" s="171" t="str">
        <f>IF(O39=1,$E494+(P$3-$F494)/Time!$J$8,"")</f>
        <v/>
      </c>
      <c r="P494" s="171" t="str">
        <f>IF(P39=1,$E494+(Q$3-$F494)/Time!$J$8,"")</f>
        <v/>
      </c>
      <c r="Q494" s="171" t="str">
        <f>IF(Q39=1,$E494+(R$3-$F494)/Time!$J$8,"")</f>
        <v/>
      </c>
      <c r="R494" s="171" t="str">
        <f>IF(R39=1,$E494+(S$3-$F494)/Time!$J$8,"")</f>
        <v/>
      </c>
      <c r="S494" s="7"/>
    </row>
    <row r="495" spans="1:19" s="43" customFormat="1" ht="12" customHeight="1" x14ac:dyDescent="0.3">
      <c r="A495" s="7"/>
      <c r="B495" s="20"/>
      <c r="C495" s="31" t="str">
        <f>'Asset Schedule'!C38</f>
        <v>Bus 30</v>
      </c>
      <c r="D495" s="31"/>
      <c r="E495" s="172">
        <f>'Asset Schedule'!J38</f>
        <v>0</v>
      </c>
      <c r="F495" s="39">
        <f>'Asset Schedule'!F38</f>
        <v>0</v>
      </c>
      <c r="G495" s="27"/>
      <c r="H495" s="27"/>
      <c r="I495" s="31"/>
      <c r="J495" s="171" t="str">
        <f>IF(J40=1,$E495+(K$3-$F495)/Time!$J$8,"")</f>
        <v/>
      </c>
      <c r="K495" s="171" t="str">
        <f>IF(K40=1,$E495+(L$3-$F495)/Time!$J$8,"")</f>
        <v/>
      </c>
      <c r="L495" s="171" t="str">
        <f>IF(L40=1,$E495+(M$3-$F495)/Time!$J$8,"")</f>
        <v/>
      </c>
      <c r="M495" s="171" t="str">
        <f>IF(M40=1,$E495+(N$3-$F495)/Time!$J$8,"")</f>
        <v/>
      </c>
      <c r="N495" s="171" t="str">
        <f>IF(N40=1,$E495+(O$3-$F495)/Time!$J$8,"")</f>
        <v/>
      </c>
      <c r="O495" s="171" t="str">
        <f>IF(O40=1,$E495+(P$3-$F495)/Time!$J$8,"")</f>
        <v/>
      </c>
      <c r="P495" s="171" t="str">
        <f>IF(P40=1,$E495+(Q$3-$F495)/Time!$J$8,"")</f>
        <v/>
      </c>
      <c r="Q495" s="171" t="str">
        <f>IF(Q40=1,$E495+(R$3-$F495)/Time!$J$8,"")</f>
        <v/>
      </c>
      <c r="R495" s="171" t="str">
        <f>IF(R40=1,$E495+(S$3-$F495)/Time!$J$8,"")</f>
        <v/>
      </c>
      <c r="S495" s="7"/>
    </row>
    <row r="496" spans="1:19" s="43" customFormat="1" ht="12" customHeight="1" x14ac:dyDescent="0.3">
      <c r="A496" s="7"/>
      <c r="B496" s="20"/>
      <c r="C496" s="31" t="str">
        <f>'Asset Schedule'!C39</f>
        <v>Bus 31</v>
      </c>
      <c r="D496" s="31"/>
      <c r="E496" s="172">
        <f>'Asset Schedule'!J39</f>
        <v>0</v>
      </c>
      <c r="F496" s="39">
        <f>'Asset Schedule'!F39</f>
        <v>0</v>
      </c>
      <c r="G496" s="27"/>
      <c r="H496" s="27"/>
      <c r="I496" s="31"/>
      <c r="J496" s="171" t="str">
        <f>IF(J41=1,$E496+(K$3-$F496)/Time!$J$8,"")</f>
        <v/>
      </c>
      <c r="K496" s="171" t="str">
        <f>IF(K41=1,$E496+(L$3-$F496)/Time!$J$8,"")</f>
        <v/>
      </c>
      <c r="L496" s="171" t="str">
        <f>IF(L41=1,$E496+(M$3-$F496)/Time!$J$8,"")</f>
        <v/>
      </c>
      <c r="M496" s="171" t="str">
        <f>IF(M41=1,$E496+(N$3-$F496)/Time!$J$8,"")</f>
        <v/>
      </c>
      <c r="N496" s="171" t="str">
        <f>IF(N41=1,$E496+(O$3-$F496)/Time!$J$8,"")</f>
        <v/>
      </c>
      <c r="O496" s="171" t="str">
        <f>IF(O41=1,$E496+(P$3-$F496)/Time!$J$8,"")</f>
        <v/>
      </c>
      <c r="P496" s="171" t="str">
        <f>IF(P41=1,$E496+(Q$3-$F496)/Time!$J$8,"")</f>
        <v/>
      </c>
      <c r="Q496" s="171" t="str">
        <f>IF(Q41=1,$E496+(R$3-$F496)/Time!$J$8,"")</f>
        <v/>
      </c>
      <c r="R496" s="171" t="str">
        <f>IF(R41=1,$E496+(S$3-$F496)/Time!$J$8,"")</f>
        <v/>
      </c>
      <c r="S496" s="7"/>
    </row>
    <row r="497" spans="1:19" s="43" customFormat="1" ht="12" customHeight="1" x14ac:dyDescent="0.3">
      <c r="A497" s="7"/>
      <c r="B497" s="20"/>
      <c r="C497" s="31" t="str">
        <f>'Asset Schedule'!C40</f>
        <v>Bus 32</v>
      </c>
      <c r="D497" s="31"/>
      <c r="E497" s="172">
        <f>'Asset Schedule'!J40</f>
        <v>0</v>
      </c>
      <c r="F497" s="39">
        <f>'Asset Schedule'!F40</f>
        <v>0</v>
      </c>
      <c r="G497" s="27"/>
      <c r="H497" s="27"/>
      <c r="I497" s="31"/>
      <c r="J497" s="171" t="str">
        <f>IF(J42=1,$E497+(K$3-$F497)/Time!$J$8,"")</f>
        <v/>
      </c>
      <c r="K497" s="171" t="str">
        <f>IF(K42=1,$E497+(L$3-$F497)/Time!$J$8,"")</f>
        <v/>
      </c>
      <c r="L497" s="171" t="str">
        <f>IF(L42=1,$E497+(M$3-$F497)/Time!$J$8,"")</f>
        <v/>
      </c>
      <c r="M497" s="171" t="str">
        <f>IF(M42=1,$E497+(N$3-$F497)/Time!$J$8,"")</f>
        <v/>
      </c>
      <c r="N497" s="171" t="str">
        <f>IF(N42=1,$E497+(O$3-$F497)/Time!$J$8,"")</f>
        <v/>
      </c>
      <c r="O497" s="171" t="str">
        <f>IF(O42=1,$E497+(P$3-$F497)/Time!$J$8,"")</f>
        <v/>
      </c>
      <c r="P497" s="171" t="str">
        <f>IF(P42=1,$E497+(Q$3-$F497)/Time!$J$8,"")</f>
        <v/>
      </c>
      <c r="Q497" s="171" t="str">
        <f>IF(Q42=1,$E497+(R$3-$F497)/Time!$J$8,"")</f>
        <v/>
      </c>
      <c r="R497" s="171" t="str">
        <f>IF(R42=1,$E497+(S$3-$F497)/Time!$J$8,"")</f>
        <v/>
      </c>
      <c r="S497" s="7"/>
    </row>
    <row r="498" spans="1:19" s="43" customFormat="1" ht="12" customHeight="1" x14ac:dyDescent="0.3">
      <c r="A498" s="7"/>
      <c r="B498" s="20"/>
      <c r="C498" s="31" t="str">
        <f>'Asset Schedule'!C41</f>
        <v>Bus 33</v>
      </c>
      <c r="D498" s="31"/>
      <c r="E498" s="172">
        <f>'Asset Schedule'!J41</f>
        <v>0</v>
      </c>
      <c r="F498" s="39">
        <f>'Asset Schedule'!F41</f>
        <v>0</v>
      </c>
      <c r="G498" s="27"/>
      <c r="H498" s="27"/>
      <c r="I498" s="31"/>
      <c r="J498" s="171" t="str">
        <f>IF(J43=1,$E498+(K$3-$F498)/Time!$J$8,"")</f>
        <v/>
      </c>
      <c r="K498" s="171" t="str">
        <f>IF(K43=1,$E498+(L$3-$F498)/Time!$J$8,"")</f>
        <v/>
      </c>
      <c r="L498" s="171" t="str">
        <f>IF(L43=1,$E498+(M$3-$F498)/Time!$J$8,"")</f>
        <v/>
      </c>
      <c r="M498" s="171" t="str">
        <f>IF(M43=1,$E498+(N$3-$F498)/Time!$J$8,"")</f>
        <v/>
      </c>
      <c r="N498" s="171" t="str">
        <f>IF(N43=1,$E498+(O$3-$F498)/Time!$J$8,"")</f>
        <v/>
      </c>
      <c r="O498" s="171" t="str">
        <f>IF(O43=1,$E498+(P$3-$F498)/Time!$J$8,"")</f>
        <v/>
      </c>
      <c r="P498" s="171" t="str">
        <f>IF(P43=1,$E498+(Q$3-$F498)/Time!$J$8,"")</f>
        <v/>
      </c>
      <c r="Q498" s="171" t="str">
        <f>IF(Q43=1,$E498+(R$3-$F498)/Time!$J$8,"")</f>
        <v/>
      </c>
      <c r="R498" s="171" t="str">
        <f>IF(R43=1,$E498+(S$3-$F498)/Time!$J$8,"")</f>
        <v/>
      </c>
      <c r="S498" s="7"/>
    </row>
    <row r="499" spans="1:19" s="43" customFormat="1" ht="12" customHeight="1" x14ac:dyDescent="0.3">
      <c r="A499" s="7"/>
      <c r="B499" s="20"/>
      <c r="C499" s="31" t="str">
        <f>'Asset Schedule'!C42</f>
        <v>Bus 34</v>
      </c>
      <c r="D499" s="31"/>
      <c r="E499" s="172">
        <f>'Asset Schedule'!J42</f>
        <v>0</v>
      </c>
      <c r="F499" s="39">
        <f>'Asset Schedule'!F42</f>
        <v>0</v>
      </c>
      <c r="G499" s="27"/>
      <c r="H499" s="27"/>
      <c r="I499" s="31"/>
      <c r="J499" s="171" t="str">
        <f>IF(J44=1,$E499+(K$3-$F499)/Time!$J$8,"")</f>
        <v/>
      </c>
      <c r="K499" s="171" t="str">
        <f>IF(K44=1,$E499+(L$3-$F499)/Time!$J$8,"")</f>
        <v/>
      </c>
      <c r="L499" s="171" t="str">
        <f>IF(L44=1,$E499+(M$3-$F499)/Time!$J$8,"")</f>
        <v/>
      </c>
      <c r="M499" s="171" t="str">
        <f>IF(M44=1,$E499+(N$3-$F499)/Time!$J$8,"")</f>
        <v/>
      </c>
      <c r="N499" s="171" t="str">
        <f>IF(N44=1,$E499+(O$3-$F499)/Time!$J$8,"")</f>
        <v/>
      </c>
      <c r="O499" s="171" t="str">
        <f>IF(O44=1,$E499+(P$3-$F499)/Time!$J$8,"")</f>
        <v/>
      </c>
      <c r="P499" s="171" t="str">
        <f>IF(P44=1,$E499+(Q$3-$F499)/Time!$J$8,"")</f>
        <v/>
      </c>
      <c r="Q499" s="171" t="str">
        <f>IF(Q44=1,$E499+(R$3-$F499)/Time!$J$8,"")</f>
        <v/>
      </c>
      <c r="R499" s="171" t="str">
        <f>IF(R44=1,$E499+(S$3-$F499)/Time!$J$8,"")</f>
        <v/>
      </c>
      <c r="S499" s="7"/>
    </row>
    <row r="500" spans="1:19" s="43" customFormat="1" ht="12" customHeight="1" x14ac:dyDescent="0.3">
      <c r="A500" s="7"/>
      <c r="B500" s="20"/>
      <c r="C500" s="31" t="str">
        <f>'Asset Schedule'!C43</f>
        <v>Bus 35</v>
      </c>
      <c r="D500" s="31"/>
      <c r="E500" s="172">
        <f>'Asset Schedule'!J43</f>
        <v>0</v>
      </c>
      <c r="F500" s="39">
        <f>'Asset Schedule'!F43</f>
        <v>0</v>
      </c>
      <c r="G500" s="27"/>
      <c r="H500" s="27"/>
      <c r="I500" s="31"/>
      <c r="J500" s="171" t="str">
        <f>IF(J45=1,$E500+(K$3-$F500)/Time!$J$8,"")</f>
        <v/>
      </c>
      <c r="K500" s="171" t="str">
        <f>IF(K45=1,$E500+(L$3-$F500)/Time!$J$8,"")</f>
        <v/>
      </c>
      <c r="L500" s="171" t="str">
        <f>IF(L45=1,$E500+(M$3-$F500)/Time!$J$8,"")</f>
        <v/>
      </c>
      <c r="M500" s="171" t="str">
        <f>IF(M45=1,$E500+(N$3-$F500)/Time!$J$8,"")</f>
        <v/>
      </c>
      <c r="N500" s="171" t="str">
        <f>IF(N45=1,$E500+(O$3-$F500)/Time!$J$8,"")</f>
        <v/>
      </c>
      <c r="O500" s="171" t="str">
        <f>IF(O45=1,$E500+(P$3-$F500)/Time!$J$8,"")</f>
        <v/>
      </c>
      <c r="P500" s="171" t="str">
        <f>IF(P45=1,$E500+(Q$3-$F500)/Time!$J$8,"")</f>
        <v/>
      </c>
      <c r="Q500" s="171" t="str">
        <f>IF(Q45=1,$E500+(R$3-$F500)/Time!$J$8,"")</f>
        <v/>
      </c>
      <c r="R500" s="171" t="str">
        <f>IF(R45=1,$E500+(S$3-$F500)/Time!$J$8,"")</f>
        <v/>
      </c>
      <c r="S500" s="7"/>
    </row>
    <row r="501" spans="1:19" s="43" customFormat="1" ht="12" customHeight="1" x14ac:dyDescent="0.3">
      <c r="A501" s="7"/>
      <c r="B501" s="20"/>
      <c r="C501" s="31" t="str">
        <f>'Asset Schedule'!C44</f>
        <v>Bus 36</v>
      </c>
      <c r="D501" s="31"/>
      <c r="E501" s="172">
        <f>'Asset Schedule'!J44</f>
        <v>0</v>
      </c>
      <c r="F501" s="39">
        <f>'Asset Schedule'!F44</f>
        <v>0</v>
      </c>
      <c r="G501" s="27"/>
      <c r="H501" s="27"/>
      <c r="I501" s="31"/>
      <c r="J501" s="171" t="str">
        <f>IF(J46=1,$E501+(K$3-$F501)/Time!$J$8,"")</f>
        <v/>
      </c>
      <c r="K501" s="171" t="str">
        <f>IF(K46=1,$E501+(L$3-$F501)/Time!$J$8,"")</f>
        <v/>
      </c>
      <c r="L501" s="171" t="str">
        <f>IF(L46=1,$E501+(M$3-$F501)/Time!$J$8,"")</f>
        <v/>
      </c>
      <c r="M501" s="171" t="str">
        <f>IF(M46=1,$E501+(N$3-$F501)/Time!$J$8,"")</f>
        <v/>
      </c>
      <c r="N501" s="171" t="str">
        <f>IF(N46=1,$E501+(O$3-$F501)/Time!$J$8,"")</f>
        <v/>
      </c>
      <c r="O501" s="171" t="str">
        <f>IF(O46=1,$E501+(P$3-$F501)/Time!$J$8,"")</f>
        <v/>
      </c>
      <c r="P501" s="171" t="str">
        <f>IF(P46=1,$E501+(Q$3-$F501)/Time!$J$8,"")</f>
        <v/>
      </c>
      <c r="Q501" s="171" t="str">
        <f>IF(Q46=1,$E501+(R$3-$F501)/Time!$J$8,"")</f>
        <v/>
      </c>
      <c r="R501" s="171" t="str">
        <f>IF(R46=1,$E501+(S$3-$F501)/Time!$J$8,"")</f>
        <v/>
      </c>
      <c r="S501" s="7"/>
    </row>
    <row r="502" spans="1:19" s="43" customFormat="1" ht="12" customHeight="1" x14ac:dyDescent="0.3">
      <c r="A502" s="7"/>
      <c r="B502" s="20"/>
      <c r="C502" s="31" t="str">
        <f>'Asset Schedule'!C45</f>
        <v>Bus 37</v>
      </c>
      <c r="D502" s="31"/>
      <c r="E502" s="172">
        <f>'Asset Schedule'!J45</f>
        <v>0</v>
      </c>
      <c r="F502" s="39">
        <f>'Asset Schedule'!F45</f>
        <v>0</v>
      </c>
      <c r="G502" s="27"/>
      <c r="H502" s="27"/>
      <c r="I502" s="31"/>
      <c r="J502" s="171" t="str">
        <f>IF(J47=1,$E502+(K$3-$F502)/Time!$J$8,"")</f>
        <v/>
      </c>
      <c r="K502" s="171" t="str">
        <f>IF(K47=1,$E502+(L$3-$F502)/Time!$J$8,"")</f>
        <v/>
      </c>
      <c r="L502" s="171" t="str">
        <f>IF(L47=1,$E502+(M$3-$F502)/Time!$J$8,"")</f>
        <v/>
      </c>
      <c r="M502" s="171" t="str">
        <f>IF(M47=1,$E502+(N$3-$F502)/Time!$J$8,"")</f>
        <v/>
      </c>
      <c r="N502" s="171" t="str">
        <f>IF(N47=1,$E502+(O$3-$F502)/Time!$J$8,"")</f>
        <v/>
      </c>
      <c r="O502" s="171" t="str">
        <f>IF(O47=1,$E502+(P$3-$F502)/Time!$J$8,"")</f>
        <v/>
      </c>
      <c r="P502" s="171" t="str">
        <f>IF(P47=1,$E502+(Q$3-$F502)/Time!$J$8,"")</f>
        <v/>
      </c>
      <c r="Q502" s="171" t="str">
        <f>IF(Q47=1,$E502+(R$3-$F502)/Time!$J$8,"")</f>
        <v/>
      </c>
      <c r="R502" s="171" t="str">
        <f>IF(R47=1,$E502+(S$3-$F502)/Time!$J$8,"")</f>
        <v/>
      </c>
      <c r="S502" s="7"/>
    </row>
    <row r="503" spans="1:19" s="43" customFormat="1" ht="12" customHeight="1" x14ac:dyDescent="0.3">
      <c r="A503" s="7"/>
      <c r="B503" s="20"/>
      <c r="C503" s="31" t="str">
        <f>'Asset Schedule'!C46</f>
        <v>Bus 38</v>
      </c>
      <c r="D503" s="31"/>
      <c r="E503" s="172">
        <f>'Asset Schedule'!J46</f>
        <v>0</v>
      </c>
      <c r="F503" s="39">
        <f>'Asset Schedule'!F46</f>
        <v>0</v>
      </c>
      <c r="G503" s="27"/>
      <c r="H503" s="27"/>
      <c r="I503" s="31"/>
      <c r="J503" s="171" t="str">
        <f>IF(J48=1,$E503+(K$3-$F503)/Time!$J$8,"")</f>
        <v/>
      </c>
      <c r="K503" s="171" t="str">
        <f>IF(K48=1,$E503+(L$3-$F503)/Time!$J$8,"")</f>
        <v/>
      </c>
      <c r="L503" s="171" t="str">
        <f>IF(L48=1,$E503+(M$3-$F503)/Time!$J$8,"")</f>
        <v/>
      </c>
      <c r="M503" s="171" t="str">
        <f>IF(M48=1,$E503+(N$3-$F503)/Time!$J$8,"")</f>
        <v/>
      </c>
      <c r="N503" s="171" t="str">
        <f>IF(N48=1,$E503+(O$3-$F503)/Time!$J$8,"")</f>
        <v/>
      </c>
      <c r="O503" s="171" t="str">
        <f>IF(O48=1,$E503+(P$3-$F503)/Time!$J$8,"")</f>
        <v/>
      </c>
      <c r="P503" s="171" t="str">
        <f>IF(P48=1,$E503+(Q$3-$F503)/Time!$J$8,"")</f>
        <v/>
      </c>
      <c r="Q503" s="171" t="str">
        <f>IF(Q48=1,$E503+(R$3-$F503)/Time!$J$8,"")</f>
        <v/>
      </c>
      <c r="R503" s="171" t="str">
        <f>IF(R48=1,$E503+(S$3-$F503)/Time!$J$8,"")</f>
        <v/>
      </c>
      <c r="S503" s="7"/>
    </row>
    <row r="504" spans="1:19" s="43" customFormat="1" ht="12" customHeight="1" x14ac:dyDescent="0.3">
      <c r="A504" s="7"/>
      <c r="B504" s="20"/>
      <c r="C504" s="31" t="str">
        <f>'Asset Schedule'!C47</f>
        <v>Bus 39</v>
      </c>
      <c r="D504" s="31"/>
      <c r="E504" s="172">
        <f>'Asset Schedule'!J47</f>
        <v>0</v>
      </c>
      <c r="F504" s="39">
        <f>'Asset Schedule'!F47</f>
        <v>0</v>
      </c>
      <c r="G504" s="27"/>
      <c r="H504" s="27"/>
      <c r="I504" s="31"/>
      <c r="J504" s="171" t="str">
        <f>IF(J49=1,$E504+(K$3-$F504)/Time!$J$8,"")</f>
        <v/>
      </c>
      <c r="K504" s="171" t="str">
        <f>IF(K49=1,$E504+(L$3-$F504)/Time!$J$8,"")</f>
        <v/>
      </c>
      <c r="L504" s="171" t="str">
        <f>IF(L49=1,$E504+(M$3-$F504)/Time!$J$8,"")</f>
        <v/>
      </c>
      <c r="M504" s="171" t="str">
        <f>IF(M49=1,$E504+(N$3-$F504)/Time!$J$8,"")</f>
        <v/>
      </c>
      <c r="N504" s="171" t="str">
        <f>IF(N49=1,$E504+(O$3-$F504)/Time!$J$8,"")</f>
        <v/>
      </c>
      <c r="O504" s="171" t="str">
        <f>IF(O49=1,$E504+(P$3-$F504)/Time!$J$8,"")</f>
        <v/>
      </c>
      <c r="P504" s="171" t="str">
        <f>IF(P49=1,$E504+(Q$3-$F504)/Time!$J$8,"")</f>
        <v/>
      </c>
      <c r="Q504" s="171" t="str">
        <f>IF(Q49=1,$E504+(R$3-$F504)/Time!$J$8,"")</f>
        <v/>
      </c>
      <c r="R504" s="171" t="str">
        <f>IF(R49=1,$E504+(S$3-$F504)/Time!$J$8,"")</f>
        <v/>
      </c>
      <c r="S504" s="7"/>
    </row>
    <row r="505" spans="1:19" s="43" customFormat="1" ht="12" customHeight="1" x14ac:dyDescent="0.3">
      <c r="A505" s="7"/>
      <c r="B505" s="20"/>
      <c r="C505" s="31" t="str">
        <f>'Asset Schedule'!C48</f>
        <v>Bus 40</v>
      </c>
      <c r="D505" s="31"/>
      <c r="E505" s="172">
        <f>'Asset Schedule'!J48</f>
        <v>0</v>
      </c>
      <c r="F505" s="39">
        <f>'Asset Schedule'!F48</f>
        <v>0</v>
      </c>
      <c r="G505" s="27"/>
      <c r="H505" s="27"/>
      <c r="I505" s="31"/>
      <c r="J505" s="171" t="str">
        <f>IF(J50=1,$E505+(K$3-$F505)/Time!$J$8,"")</f>
        <v/>
      </c>
      <c r="K505" s="171" t="str">
        <f>IF(K50=1,$E505+(L$3-$F505)/Time!$J$8,"")</f>
        <v/>
      </c>
      <c r="L505" s="171" t="str">
        <f>IF(L50=1,$E505+(M$3-$F505)/Time!$J$8,"")</f>
        <v/>
      </c>
      <c r="M505" s="171" t="str">
        <f>IF(M50=1,$E505+(N$3-$F505)/Time!$J$8,"")</f>
        <v/>
      </c>
      <c r="N505" s="171" t="str">
        <f>IF(N50=1,$E505+(O$3-$F505)/Time!$J$8,"")</f>
        <v/>
      </c>
      <c r="O505" s="171" t="str">
        <f>IF(O50=1,$E505+(P$3-$F505)/Time!$J$8,"")</f>
        <v/>
      </c>
      <c r="P505" s="171" t="str">
        <f>IF(P50=1,$E505+(Q$3-$F505)/Time!$J$8,"")</f>
        <v/>
      </c>
      <c r="Q505" s="171" t="str">
        <f>IF(Q50=1,$E505+(R$3-$F505)/Time!$J$8,"")</f>
        <v/>
      </c>
      <c r="R505" s="171" t="str">
        <f>IF(R50=1,$E505+(S$3-$F505)/Time!$J$8,"")</f>
        <v/>
      </c>
      <c r="S505" s="7"/>
    </row>
    <row r="506" spans="1:19" s="43" customFormat="1" ht="12" customHeight="1" x14ac:dyDescent="0.3">
      <c r="A506" s="7"/>
      <c r="B506" s="20"/>
      <c r="C506" s="31" t="str">
        <f>'Asset Schedule'!C49</f>
        <v>Bus 41</v>
      </c>
      <c r="D506" s="31"/>
      <c r="E506" s="172">
        <f>'Asset Schedule'!J49</f>
        <v>0</v>
      </c>
      <c r="F506" s="39">
        <f>'Asset Schedule'!F49</f>
        <v>0</v>
      </c>
      <c r="G506" s="27"/>
      <c r="H506" s="27"/>
      <c r="I506" s="31"/>
      <c r="J506" s="171" t="str">
        <f>IF(J51=1,$E506+(K$3-$F506)/Time!$J$8,"")</f>
        <v/>
      </c>
      <c r="K506" s="171" t="str">
        <f>IF(K51=1,$E506+(L$3-$F506)/Time!$J$8,"")</f>
        <v/>
      </c>
      <c r="L506" s="171" t="str">
        <f>IF(L51=1,$E506+(M$3-$F506)/Time!$J$8,"")</f>
        <v/>
      </c>
      <c r="M506" s="171" t="str">
        <f>IF(M51=1,$E506+(N$3-$F506)/Time!$J$8,"")</f>
        <v/>
      </c>
      <c r="N506" s="171" t="str">
        <f>IF(N51=1,$E506+(O$3-$F506)/Time!$J$8,"")</f>
        <v/>
      </c>
      <c r="O506" s="171" t="str">
        <f>IF(O51=1,$E506+(P$3-$F506)/Time!$J$8,"")</f>
        <v/>
      </c>
      <c r="P506" s="171" t="str">
        <f>IF(P51=1,$E506+(Q$3-$F506)/Time!$J$8,"")</f>
        <v/>
      </c>
      <c r="Q506" s="171" t="str">
        <f>IF(Q51=1,$E506+(R$3-$F506)/Time!$J$8,"")</f>
        <v/>
      </c>
      <c r="R506" s="171" t="str">
        <f>IF(R51=1,$E506+(S$3-$F506)/Time!$J$8,"")</f>
        <v/>
      </c>
      <c r="S506" s="7"/>
    </row>
    <row r="507" spans="1:19" s="43" customFormat="1" ht="12" customHeight="1" x14ac:dyDescent="0.3">
      <c r="A507" s="7"/>
      <c r="B507" s="20"/>
      <c r="C507" s="31" t="str">
        <f>'Asset Schedule'!C50</f>
        <v>Bus 42</v>
      </c>
      <c r="D507" s="31"/>
      <c r="E507" s="172">
        <f>'Asset Schedule'!J50</f>
        <v>0</v>
      </c>
      <c r="F507" s="39">
        <f>'Asset Schedule'!F50</f>
        <v>0</v>
      </c>
      <c r="G507" s="27"/>
      <c r="H507" s="27"/>
      <c r="I507" s="31"/>
      <c r="J507" s="171" t="str">
        <f>IF(J52=1,$E507+(K$3-$F507)/Time!$J$8,"")</f>
        <v/>
      </c>
      <c r="K507" s="171" t="str">
        <f>IF(K52=1,$E507+(L$3-$F507)/Time!$J$8,"")</f>
        <v/>
      </c>
      <c r="L507" s="171" t="str">
        <f>IF(L52=1,$E507+(M$3-$F507)/Time!$J$8,"")</f>
        <v/>
      </c>
      <c r="M507" s="171" t="str">
        <f>IF(M52=1,$E507+(N$3-$F507)/Time!$J$8,"")</f>
        <v/>
      </c>
      <c r="N507" s="171" t="str">
        <f>IF(N52=1,$E507+(O$3-$F507)/Time!$J$8,"")</f>
        <v/>
      </c>
      <c r="O507" s="171" t="str">
        <f>IF(O52=1,$E507+(P$3-$F507)/Time!$J$8,"")</f>
        <v/>
      </c>
      <c r="P507" s="171" t="str">
        <f>IF(P52=1,$E507+(Q$3-$F507)/Time!$J$8,"")</f>
        <v/>
      </c>
      <c r="Q507" s="171" t="str">
        <f>IF(Q52=1,$E507+(R$3-$F507)/Time!$J$8,"")</f>
        <v/>
      </c>
      <c r="R507" s="171" t="str">
        <f>IF(R52=1,$E507+(S$3-$F507)/Time!$J$8,"")</f>
        <v/>
      </c>
      <c r="S507" s="7"/>
    </row>
    <row r="508" spans="1:19" s="43" customFormat="1" ht="12" customHeight="1" x14ac:dyDescent="0.3">
      <c r="A508" s="7"/>
      <c r="B508" s="20"/>
      <c r="C508" s="31" t="str">
        <f>'Asset Schedule'!C51</f>
        <v>Bus 43</v>
      </c>
      <c r="D508" s="31"/>
      <c r="E508" s="172">
        <f>'Asset Schedule'!J51</f>
        <v>0</v>
      </c>
      <c r="F508" s="39">
        <f>'Asset Schedule'!F51</f>
        <v>0</v>
      </c>
      <c r="G508" s="27"/>
      <c r="H508" s="27"/>
      <c r="I508" s="31"/>
      <c r="J508" s="171" t="str">
        <f>IF(J53=1,$E508+(K$3-$F508)/Time!$J$8,"")</f>
        <v/>
      </c>
      <c r="K508" s="171" t="str">
        <f>IF(K53=1,$E508+(L$3-$F508)/Time!$J$8,"")</f>
        <v/>
      </c>
      <c r="L508" s="171" t="str">
        <f>IF(L53=1,$E508+(M$3-$F508)/Time!$J$8,"")</f>
        <v/>
      </c>
      <c r="M508" s="171" t="str">
        <f>IF(M53=1,$E508+(N$3-$F508)/Time!$J$8,"")</f>
        <v/>
      </c>
      <c r="N508" s="171" t="str">
        <f>IF(N53=1,$E508+(O$3-$F508)/Time!$J$8,"")</f>
        <v/>
      </c>
      <c r="O508" s="171" t="str">
        <f>IF(O53=1,$E508+(P$3-$F508)/Time!$J$8,"")</f>
        <v/>
      </c>
      <c r="P508" s="171" t="str">
        <f>IF(P53=1,$E508+(Q$3-$F508)/Time!$J$8,"")</f>
        <v/>
      </c>
      <c r="Q508" s="171" t="str">
        <f>IF(Q53=1,$E508+(R$3-$F508)/Time!$J$8,"")</f>
        <v/>
      </c>
      <c r="R508" s="171" t="str">
        <f>IF(R53=1,$E508+(S$3-$F508)/Time!$J$8,"")</f>
        <v/>
      </c>
      <c r="S508" s="7"/>
    </row>
    <row r="509" spans="1:19" s="43" customFormat="1" ht="12" customHeight="1" x14ac:dyDescent="0.3">
      <c r="A509" s="7"/>
      <c r="B509" s="20"/>
      <c r="C509" s="31" t="str">
        <f>'Asset Schedule'!C52</f>
        <v>Bus 44</v>
      </c>
      <c r="D509" s="31"/>
      <c r="E509" s="172">
        <f>'Asset Schedule'!J52</f>
        <v>0</v>
      </c>
      <c r="F509" s="39">
        <f>'Asset Schedule'!F52</f>
        <v>0</v>
      </c>
      <c r="G509" s="27"/>
      <c r="H509" s="27"/>
      <c r="I509" s="31"/>
      <c r="J509" s="171" t="str">
        <f>IF(J54=1,$E509+(K$3-$F509)/Time!$J$8,"")</f>
        <v/>
      </c>
      <c r="K509" s="171" t="str">
        <f>IF(K54=1,$E509+(L$3-$F509)/Time!$J$8,"")</f>
        <v/>
      </c>
      <c r="L509" s="171" t="str">
        <f>IF(L54=1,$E509+(M$3-$F509)/Time!$J$8,"")</f>
        <v/>
      </c>
      <c r="M509" s="171" t="str">
        <f>IF(M54=1,$E509+(N$3-$F509)/Time!$J$8,"")</f>
        <v/>
      </c>
      <c r="N509" s="171" t="str">
        <f>IF(N54=1,$E509+(O$3-$F509)/Time!$J$8,"")</f>
        <v/>
      </c>
      <c r="O509" s="171" t="str">
        <f>IF(O54=1,$E509+(P$3-$F509)/Time!$J$8,"")</f>
        <v/>
      </c>
      <c r="P509" s="171" t="str">
        <f>IF(P54=1,$E509+(Q$3-$F509)/Time!$J$8,"")</f>
        <v/>
      </c>
      <c r="Q509" s="171" t="str">
        <f>IF(Q54=1,$E509+(R$3-$F509)/Time!$J$8,"")</f>
        <v/>
      </c>
      <c r="R509" s="171" t="str">
        <f>IF(R54=1,$E509+(S$3-$F509)/Time!$J$8,"")</f>
        <v/>
      </c>
      <c r="S509" s="7"/>
    </row>
    <row r="510" spans="1:19" s="43" customFormat="1" ht="12" customHeight="1" x14ac:dyDescent="0.3">
      <c r="A510" s="7"/>
      <c r="B510" s="20"/>
      <c r="C510" s="31" t="str">
        <f>'Asset Schedule'!C53</f>
        <v>Bus 45</v>
      </c>
      <c r="D510" s="31"/>
      <c r="E510" s="172">
        <f>'Asset Schedule'!J53</f>
        <v>0</v>
      </c>
      <c r="F510" s="39">
        <f>'Asset Schedule'!F53</f>
        <v>0</v>
      </c>
      <c r="G510" s="27"/>
      <c r="H510" s="27"/>
      <c r="I510" s="31"/>
      <c r="J510" s="171" t="str">
        <f>IF(J55=1,$E510+(K$3-$F510)/Time!$J$8,"")</f>
        <v/>
      </c>
      <c r="K510" s="171" t="str">
        <f>IF(K55=1,$E510+(L$3-$F510)/Time!$J$8,"")</f>
        <v/>
      </c>
      <c r="L510" s="171" t="str">
        <f>IF(L55=1,$E510+(M$3-$F510)/Time!$J$8,"")</f>
        <v/>
      </c>
      <c r="M510" s="171" t="str">
        <f>IF(M55=1,$E510+(N$3-$F510)/Time!$J$8,"")</f>
        <v/>
      </c>
      <c r="N510" s="171" t="str">
        <f>IF(N55=1,$E510+(O$3-$F510)/Time!$J$8,"")</f>
        <v/>
      </c>
      <c r="O510" s="171" t="str">
        <f>IF(O55=1,$E510+(P$3-$F510)/Time!$J$8,"")</f>
        <v/>
      </c>
      <c r="P510" s="171" t="str">
        <f>IF(P55=1,$E510+(Q$3-$F510)/Time!$J$8,"")</f>
        <v/>
      </c>
      <c r="Q510" s="171" t="str">
        <f>IF(Q55=1,$E510+(R$3-$F510)/Time!$J$8,"")</f>
        <v/>
      </c>
      <c r="R510" s="171" t="str">
        <f>IF(R55=1,$E510+(S$3-$F510)/Time!$J$8,"")</f>
        <v/>
      </c>
      <c r="S510" s="7"/>
    </row>
    <row r="511" spans="1:19" s="43" customFormat="1" ht="12" customHeight="1" x14ac:dyDescent="0.3">
      <c r="A511" s="7"/>
      <c r="B511" s="20"/>
      <c r="C511" s="31" t="str">
        <f>'Asset Schedule'!C54</f>
        <v>Bus 46</v>
      </c>
      <c r="D511" s="31"/>
      <c r="E511" s="172">
        <f>'Asset Schedule'!J54</f>
        <v>0</v>
      </c>
      <c r="F511" s="39">
        <f>'Asset Schedule'!F54</f>
        <v>0</v>
      </c>
      <c r="G511" s="27"/>
      <c r="H511" s="27"/>
      <c r="I511" s="31"/>
      <c r="J511" s="171" t="str">
        <f>IF(J56=1,$E511+(K$3-$F511)/Time!$J$8,"")</f>
        <v/>
      </c>
      <c r="K511" s="171" t="str">
        <f>IF(K56=1,$E511+(L$3-$F511)/Time!$J$8,"")</f>
        <v/>
      </c>
      <c r="L511" s="171" t="str">
        <f>IF(L56=1,$E511+(M$3-$F511)/Time!$J$8,"")</f>
        <v/>
      </c>
      <c r="M511" s="171" t="str">
        <f>IF(M56=1,$E511+(N$3-$F511)/Time!$J$8,"")</f>
        <v/>
      </c>
      <c r="N511" s="171" t="str">
        <f>IF(N56=1,$E511+(O$3-$F511)/Time!$J$8,"")</f>
        <v/>
      </c>
      <c r="O511" s="171" t="str">
        <f>IF(O56=1,$E511+(P$3-$F511)/Time!$J$8,"")</f>
        <v/>
      </c>
      <c r="P511" s="171" t="str">
        <f>IF(P56=1,$E511+(Q$3-$F511)/Time!$J$8,"")</f>
        <v/>
      </c>
      <c r="Q511" s="171" t="str">
        <f>IF(Q56=1,$E511+(R$3-$F511)/Time!$J$8,"")</f>
        <v/>
      </c>
      <c r="R511" s="171" t="str">
        <f>IF(R56=1,$E511+(S$3-$F511)/Time!$J$8,"")</f>
        <v/>
      </c>
      <c r="S511" s="7"/>
    </row>
    <row r="512" spans="1:19" s="43" customFormat="1" ht="12" customHeight="1" x14ac:dyDescent="0.3">
      <c r="A512" s="7"/>
      <c r="B512" s="20"/>
      <c r="C512" s="31" t="str">
        <f>'Asset Schedule'!C55</f>
        <v>Bus 47</v>
      </c>
      <c r="D512" s="31"/>
      <c r="E512" s="172">
        <f>'Asset Schedule'!J55</f>
        <v>0</v>
      </c>
      <c r="F512" s="39">
        <f>'Asset Schedule'!F55</f>
        <v>0</v>
      </c>
      <c r="G512" s="27"/>
      <c r="H512" s="27"/>
      <c r="I512" s="31"/>
      <c r="J512" s="171" t="str">
        <f>IF(J57=1,$E512+(K$3-$F512)/Time!$J$8,"")</f>
        <v/>
      </c>
      <c r="K512" s="171" t="str">
        <f>IF(K57=1,$E512+(L$3-$F512)/Time!$J$8,"")</f>
        <v/>
      </c>
      <c r="L512" s="171" t="str">
        <f>IF(L57=1,$E512+(M$3-$F512)/Time!$J$8,"")</f>
        <v/>
      </c>
      <c r="M512" s="171" t="str">
        <f>IF(M57=1,$E512+(N$3-$F512)/Time!$J$8,"")</f>
        <v/>
      </c>
      <c r="N512" s="171" t="str">
        <f>IF(N57=1,$E512+(O$3-$F512)/Time!$J$8,"")</f>
        <v/>
      </c>
      <c r="O512" s="171" t="str">
        <f>IF(O57=1,$E512+(P$3-$F512)/Time!$J$8,"")</f>
        <v/>
      </c>
      <c r="P512" s="171" t="str">
        <f>IF(P57=1,$E512+(Q$3-$F512)/Time!$J$8,"")</f>
        <v/>
      </c>
      <c r="Q512" s="171" t="str">
        <f>IF(Q57=1,$E512+(R$3-$F512)/Time!$J$8,"")</f>
        <v/>
      </c>
      <c r="R512" s="171" t="str">
        <f>IF(R57=1,$E512+(S$3-$F512)/Time!$J$8,"")</f>
        <v/>
      </c>
      <c r="S512" s="7"/>
    </row>
    <row r="513" spans="1:19" s="43" customFormat="1" ht="12" customHeight="1" x14ac:dyDescent="0.3">
      <c r="A513" s="7"/>
      <c r="B513" s="20"/>
      <c r="C513" s="31" t="str">
        <f>'Asset Schedule'!C56</f>
        <v>Bus 48</v>
      </c>
      <c r="D513" s="31"/>
      <c r="E513" s="172">
        <f>'Asset Schedule'!J56</f>
        <v>0</v>
      </c>
      <c r="F513" s="39">
        <f>'Asset Schedule'!F56</f>
        <v>0</v>
      </c>
      <c r="G513" s="27"/>
      <c r="H513" s="27"/>
      <c r="I513" s="31"/>
      <c r="J513" s="171" t="str">
        <f>IF(J58=1,$E513+(K$3-$F513)/Time!$J$8,"")</f>
        <v/>
      </c>
      <c r="K513" s="171" t="str">
        <f>IF(K58=1,$E513+(L$3-$F513)/Time!$J$8,"")</f>
        <v/>
      </c>
      <c r="L513" s="171" t="str">
        <f>IF(L58=1,$E513+(M$3-$F513)/Time!$J$8,"")</f>
        <v/>
      </c>
      <c r="M513" s="171" t="str">
        <f>IF(M58=1,$E513+(N$3-$F513)/Time!$J$8,"")</f>
        <v/>
      </c>
      <c r="N513" s="171" t="str">
        <f>IF(N58=1,$E513+(O$3-$F513)/Time!$J$8,"")</f>
        <v/>
      </c>
      <c r="O513" s="171" t="str">
        <f>IF(O58=1,$E513+(P$3-$F513)/Time!$J$8,"")</f>
        <v/>
      </c>
      <c r="P513" s="171" t="str">
        <f>IF(P58=1,$E513+(Q$3-$F513)/Time!$J$8,"")</f>
        <v/>
      </c>
      <c r="Q513" s="171" t="str">
        <f>IF(Q58=1,$E513+(R$3-$F513)/Time!$J$8,"")</f>
        <v/>
      </c>
      <c r="R513" s="171" t="str">
        <f>IF(R58=1,$E513+(S$3-$F513)/Time!$J$8,"")</f>
        <v/>
      </c>
      <c r="S513" s="7"/>
    </row>
    <row r="514" spans="1:19" s="43" customFormat="1" ht="12" customHeight="1" x14ac:dyDescent="0.3">
      <c r="A514" s="7"/>
      <c r="B514" s="20"/>
      <c r="C514" s="31" t="str">
        <f>'Asset Schedule'!C57</f>
        <v>Bus 49</v>
      </c>
      <c r="D514" s="31"/>
      <c r="E514" s="172">
        <f>'Asset Schedule'!J57</f>
        <v>0</v>
      </c>
      <c r="F514" s="39">
        <f>'Asset Schedule'!F57</f>
        <v>0</v>
      </c>
      <c r="G514" s="27"/>
      <c r="H514" s="27"/>
      <c r="I514" s="31"/>
      <c r="J514" s="171" t="str">
        <f>IF(J59=1,$E514+(K$3-$F514)/Time!$J$8,"")</f>
        <v/>
      </c>
      <c r="K514" s="171" t="str">
        <f>IF(K59=1,$E514+(L$3-$F514)/Time!$J$8,"")</f>
        <v/>
      </c>
      <c r="L514" s="171" t="str">
        <f>IF(L59=1,$E514+(M$3-$F514)/Time!$J$8,"")</f>
        <v/>
      </c>
      <c r="M514" s="171" t="str">
        <f>IF(M59=1,$E514+(N$3-$F514)/Time!$J$8,"")</f>
        <v/>
      </c>
      <c r="N514" s="171" t="str">
        <f>IF(N59=1,$E514+(O$3-$F514)/Time!$J$8,"")</f>
        <v/>
      </c>
      <c r="O514" s="171" t="str">
        <f>IF(O59=1,$E514+(P$3-$F514)/Time!$J$8,"")</f>
        <v/>
      </c>
      <c r="P514" s="171" t="str">
        <f>IF(P59=1,$E514+(Q$3-$F514)/Time!$J$8,"")</f>
        <v/>
      </c>
      <c r="Q514" s="171" t="str">
        <f>IF(Q59=1,$E514+(R$3-$F514)/Time!$J$8,"")</f>
        <v/>
      </c>
      <c r="R514" s="171" t="str">
        <f>IF(R59=1,$E514+(S$3-$F514)/Time!$J$8,"")</f>
        <v/>
      </c>
      <c r="S514" s="7"/>
    </row>
    <row r="515" spans="1:19" s="43" customFormat="1" ht="12" customHeight="1" x14ac:dyDescent="0.3">
      <c r="A515" s="7"/>
      <c r="B515" s="20"/>
      <c r="C515" s="31" t="str">
        <f>'Asset Schedule'!C58</f>
        <v>Bus 50</v>
      </c>
      <c r="D515" s="31"/>
      <c r="E515" s="172">
        <f>'Asset Schedule'!J58</f>
        <v>0</v>
      </c>
      <c r="F515" s="39">
        <f>'Asset Schedule'!F58</f>
        <v>0</v>
      </c>
      <c r="G515" s="27"/>
      <c r="H515" s="27"/>
      <c r="I515" s="31"/>
      <c r="J515" s="171" t="str">
        <f>IF(J60=1,$E515+(K$3-$F515)/Time!$J$8,"")</f>
        <v/>
      </c>
      <c r="K515" s="171" t="str">
        <f>IF(K60=1,$E515+(L$3-$F515)/Time!$J$8,"")</f>
        <v/>
      </c>
      <c r="L515" s="171" t="str">
        <f>IF(L60=1,$E515+(M$3-$F515)/Time!$J$8,"")</f>
        <v/>
      </c>
      <c r="M515" s="171" t="str">
        <f>IF(M60=1,$E515+(N$3-$F515)/Time!$J$8,"")</f>
        <v/>
      </c>
      <c r="N515" s="171" t="str">
        <f>IF(N60=1,$E515+(O$3-$F515)/Time!$J$8,"")</f>
        <v/>
      </c>
      <c r="O515" s="171" t="str">
        <f>IF(O60=1,$E515+(P$3-$F515)/Time!$J$8,"")</f>
        <v/>
      </c>
      <c r="P515" s="171" t="str">
        <f>IF(P60=1,$E515+(Q$3-$F515)/Time!$J$8,"")</f>
        <v/>
      </c>
      <c r="Q515" s="171" t="str">
        <f>IF(Q60=1,$E515+(R$3-$F515)/Time!$J$8,"")</f>
        <v/>
      </c>
      <c r="R515" s="171" t="str">
        <f>IF(R60=1,$E515+(S$3-$F515)/Time!$J$8,"")</f>
        <v/>
      </c>
      <c r="S515" s="7"/>
    </row>
    <row r="516" spans="1:19" s="43" customFormat="1" ht="12" hidden="1" customHeight="1" x14ac:dyDescent="0.3">
      <c r="A516" s="7"/>
      <c r="B516" s="20"/>
      <c r="C516" s="31" t="str">
        <f>'Asset Schedule'!C59</f>
        <v>Bus 51</v>
      </c>
      <c r="D516" s="31"/>
      <c r="E516" s="172">
        <f>'Asset Schedule'!J59</f>
        <v>0</v>
      </c>
      <c r="F516" s="39">
        <f>'Asset Schedule'!F59</f>
        <v>0</v>
      </c>
      <c r="G516" s="27"/>
      <c r="H516" s="27"/>
      <c r="I516" s="31"/>
      <c r="J516" s="171" t="str">
        <f>IF(J61=1,$E516+(K$3-$F516)/Time!$J$8,"")</f>
        <v/>
      </c>
      <c r="K516" s="171" t="str">
        <f>IF(K61=1,$E516+(L$3-$F516)/Time!$J$8,"")</f>
        <v/>
      </c>
      <c r="L516" s="171" t="str">
        <f>IF(L61=1,$E516+(M$3-$F516)/Time!$J$8,"")</f>
        <v/>
      </c>
      <c r="M516" s="171" t="str">
        <f>IF(M61=1,$E516+(N$3-$F516)/Time!$J$8,"")</f>
        <v/>
      </c>
      <c r="N516" s="171" t="str">
        <f>IF(N61=1,$E516+(O$3-$F516)/Time!$J$8,"")</f>
        <v/>
      </c>
      <c r="O516" s="171" t="str">
        <f>IF(O61=1,$E516+(P$3-$F516)/Time!$J$8,"")</f>
        <v/>
      </c>
      <c r="P516" s="171" t="str">
        <f>IF(P61=1,$E516+(Q$3-$F516)/Time!$J$8,"")</f>
        <v/>
      </c>
      <c r="Q516" s="171" t="str">
        <f>IF(Q61=1,$E516+(R$3-$F516)/Time!$J$8,"")</f>
        <v/>
      </c>
      <c r="R516" s="171" t="str">
        <f>IF(R61=1,$E516+(S$3-$F516)/Time!$J$8,"")</f>
        <v/>
      </c>
      <c r="S516" s="7"/>
    </row>
    <row r="517" spans="1:19" s="43" customFormat="1" ht="12" hidden="1" customHeight="1" x14ac:dyDescent="0.3">
      <c r="A517" s="7"/>
      <c r="B517" s="20"/>
      <c r="C517" s="31" t="str">
        <f>'Asset Schedule'!C60</f>
        <v>Bus 52</v>
      </c>
      <c r="D517" s="31"/>
      <c r="E517" s="172">
        <f>'Asset Schedule'!J60</f>
        <v>0</v>
      </c>
      <c r="F517" s="39">
        <f>'Asset Schedule'!F60</f>
        <v>0</v>
      </c>
      <c r="G517" s="27"/>
      <c r="H517" s="27"/>
      <c r="I517" s="31"/>
      <c r="J517" s="171" t="str">
        <f>IF(J62=1,$E517+(K$3-$F517)/Time!$J$8,"")</f>
        <v/>
      </c>
      <c r="K517" s="171" t="str">
        <f>IF(K62=1,$E517+(L$3-$F517)/Time!$J$8,"")</f>
        <v/>
      </c>
      <c r="L517" s="171" t="str">
        <f>IF(L62=1,$E517+(M$3-$F517)/Time!$J$8,"")</f>
        <v/>
      </c>
      <c r="M517" s="171" t="str">
        <f>IF(M62=1,$E517+(N$3-$F517)/Time!$J$8,"")</f>
        <v/>
      </c>
      <c r="N517" s="171" t="str">
        <f>IF(N62=1,$E517+(O$3-$F517)/Time!$J$8,"")</f>
        <v/>
      </c>
      <c r="O517" s="171" t="str">
        <f>IF(O62=1,$E517+(P$3-$F517)/Time!$J$8,"")</f>
        <v/>
      </c>
      <c r="P517" s="171" t="str">
        <f>IF(P62=1,$E517+(Q$3-$F517)/Time!$J$8,"")</f>
        <v/>
      </c>
      <c r="Q517" s="171" t="str">
        <f>IF(Q62=1,$E517+(R$3-$F517)/Time!$J$8,"")</f>
        <v/>
      </c>
      <c r="R517" s="171" t="str">
        <f>IF(R62=1,$E517+(S$3-$F517)/Time!$J$8,"")</f>
        <v/>
      </c>
      <c r="S517" s="7"/>
    </row>
    <row r="518" spans="1:19" s="43" customFormat="1" ht="12" hidden="1" customHeight="1" x14ac:dyDescent="0.3">
      <c r="A518" s="7"/>
      <c r="B518" s="20"/>
      <c r="C518" s="31" t="str">
        <f>'Asset Schedule'!C61</f>
        <v>Bus 53</v>
      </c>
      <c r="D518" s="31"/>
      <c r="E518" s="172">
        <f>'Asset Schedule'!J61</f>
        <v>0</v>
      </c>
      <c r="F518" s="39">
        <f>'Asset Schedule'!F61</f>
        <v>0</v>
      </c>
      <c r="G518" s="27"/>
      <c r="H518" s="27"/>
      <c r="I518" s="31"/>
      <c r="J518" s="171" t="str">
        <f>IF(J63=1,$E518+(K$3-$F518)/Time!$J$8,"")</f>
        <v/>
      </c>
      <c r="K518" s="171" t="str">
        <f>IF(K63=1,$E518+(L$3-$F518)/Time!$J$8,"")</f>
        <v/>
      </c>
      <c r="L518" s="171" t="str">
        <f>IF(L63=1,$E518+(M$3-$F518)/Time!$J$8,"")</f>
        <v/>
      </c>
      <c r="M518" s="171" t="str">
        <f>IF(M63=1,$E518+(N$3-$F518)/Time!$J$8,"")</f>
        <v/>
      </c>
      <c r="N518" s="171" t="str">
        <f>IF(N63=1,$E518+(O$3-$F518)/Time!$J$8,"")</f>
        <v/>
      </c>
      <c r="O518" s="171" t="str">
        <f>IF(O63=1,$E518+(P$3-$F518)/Time!$J$8,"")</f>
        <v/>
      </c>
      <c r="P518" s="171" t="str">
        <f>IF(P63=1,$E518+(Q$3-$F518)/Time!$J$8,"")</f>
        <v/>
      </c>
      <c r="Q518" s="171" t="str">
        <f>IF(Q63=1,$E518+(R$3-$F518)/Time!$J$8,"")</f>
        <v/>
      </c>
      <c r="R518" s="171" t="str">
        <f>IF(R63=1,$E518+(S$3-$F518)/Time!$J$8,"")</f>
        <v/>
      </c>
      <c r="S518" s="7"/>
    </row>
    <row r="519" spans="1:19" s="43" customFormat="1" ht="12" hidden="1" customHeight="1" x14ac:dyDescent="0.3">
      <c r="A519" s="7"/>
      <c r="B519" s="20"/>
      <c r="C519" s="31" t="str">
        <f>'Asset Schedule'!C62</f>
        <v>Bus 54</v>
      </c>
      <c r="D519" s="31"/>
      <c r="E519" s="172">
        <f>'Asset Schedule'!J62</f>
        <v>0</v>
      </c>
      <c r="F519" s="39">
        <f>'Asset Schedule'!F62</f>
        <v>0</v>
      </c>
      <c r="G519" s="27"/>
      <c r="H519" s="27"/>
      <c r="I519" s="31"/>
      <c r="J519" s="171" t="str">
        <f>IF(J64=1,$E519+(K$3-$F519)/Time!$J$8,"")</f>
        <v/>
      </c>
      <c r="K519" s="171" t="str">
        <f>IF(K64=1,$E519+(L$3-$F519)/Time!$J$8,"")</f>
        <v/>
      </c>
      <c r="L519" s="171" t="str">
        <f>IF(L64=1,$E519+(M$3-$F519)/Time!$J$8,"")</f>
        <v/>
      </c>
      <c r="M519" s="171" t="str">
        <f>IF(M64=1,$E519+(N$3-$F519)/Time!$J$8,"")</f>
        <v/>
      </c>
      <c r="N519" s="171" t="str">
        <f>IF(N64=1,$E519+(O$3-$F519)/Time!$J$8,"")</f>
        <v/>
      </c>
      <c r="O519" s="171" t="str">
        <f>IF(O64=1,$E519+(P$3-$F519)/Time!$J$8,"")</f>
        <v/>
      </c>
      <c r="P519" s="171" t="str">
        <f>IF(P64=1,$E519+(Q$3-$F519)/Time!$J$8,"")</f>
        <v/>
      </c>
      <c r="Q519" s="171" t="str">
        <f>IF(Q64=1,$E519+(R$3-$F519)/Time!$J$8,"")</f>
        <v/>
      </c>
      <c r="R519" s="171" t="str">
        <f>IF(R64=1,$E519+(S$3-$F519)/Time!$J$8,"")</f>
        <v/>
      </c>
      <c r="S519" s="7"/>
    </row>
    <row r="520" spans="1:19" s="43" customFormat="1" ht="12" hidden="1" customHeight="1" x14ac:dyDescent="0.3">
      <c r="A520" s="7"/>
      <c r="B520" s="20"/>
      <c r="C520" s="31" t="str">
        <f>'Asset Schedule'!C63</f>
        <v>Bus 55</v>
      </c>
      <c r="D520" s="31"/>
      <c r="E520" s="172">
        <f>'Asset Schedule'!J63</f>
        <v>0</v>
      </c>
      <c r="F520" s="39">
        <f>'Asset Schedule'!F63</f>
        <v>0</v>
      </c>
      <c r="G520" s="27"/>
      <c r="H520" s="27"/>
      <c r="I520" s="31"/>
      <c r="J520" s="171" t="str">
        <f>IF(J65=1,$E520+(K$3-$F520)/Time!$J$8,"")</f>
        <v/>
      </c>
      <c r="K520" s="171" t="str">
        <f>IF(K65=1,$E520+(L$3-$F520)/Time!$J$8,"")</f>
        <v/>
      </c>
      <c r="L520" s="171" t="str">
        <f>IF(L65=1,$E520+(M$3-$F520)/Time!$J$8,"")</f>
        <v/>
      </c>
      <c r="M520" s="171" t="str">
        <f>IF(M65=1,$E520+(N$3-$F520)/Time!$J$8,"")</f>
        <v/>
      </c>
      <c r="N520" s="171" t="str">
        <f>IF(N65=1,$E520+(O$3-$F520)/Time!$J$8,"")</f>
        <v/>
      </c>
      <c r="O520" s="171" t="str">
        <f>IF(O65=1,$E520+(P$3-$F520)/Time!$J$8,"")</f>
        <v/>
      </c>
      <c r="P520" s="171" t="str">
        <f>IF(P65=1,$E520+(Q$3-$F520)/Time!$J$8,"")</f>
        <v/>
      </c>
      <c r="Q520" s="171" t="str">
        <f>IF(Q65=1,$E520+(R$3-$F520)/Time!$J$8,"")</f>
        <v/>
      </c>
      <c r="R520" s="171" t="str">
        <f>IF(R65=1,$E520+(S$3-$F520)/Time!$J$8,"")</f>
        <v/>
      </c>
      <c r="S520" s="7"/>
    </row>
    <row r="521" spans="1:19" s="43" customFormat="1" ht="12" hidden="1" customHeight="1" x14ac:dyDescent="0.3">
      <c r="A521" s="7"/>
      <c r="B521" s="20"/>
      <c r="C521" s="31" t="str">
        <f>'Asset Schedule'!C64</f>
        <v>Bus 56</v>
      </c>
      <c r="D521" s="31"/>
      <c r="E521" s="172">
        <f>'Asset Schedule'!J64</f>
        <v>0</v>
      </c>
      <c r="F521" s="39">
        <f>'Asset Schedule'!F64</f>
        <v>0</v>
      </c>
      <c r="G521" s="27"/>
      <c r="H521" s="27"/>
      <c r="I521" s="31"/>
      <c r="J521" s="171" t="str">
        <f>IF(J66=1,$E521+(K$3-$F521)/Time!$J$8,"")</f>
        <v/>
      </c>
      <c r="K521" s="171" t="str">
        <f>IF(K66=1,$E521+(L$3-$F521)/Time!$J$8,"")</f>
        <v/>
      </c>
      <c r="L521" s="171" t="str">
        <f>IF(L66=1,$E521+(M$3-$F521)/Time!$J$8,"")</f>
        <v/>
      </c>
      <c r="M521" s="171" t="str">
        <f>IF(M66=1,$E521+(N$3-$F521)/Time!$J$8,"")</f>
        <v/>
      </c>
      <c r="N521" s="171" t="str">
        <f>IF(N66=1,$E521+(O$3-$F521)/Time!$J$8,"")</f>
        <v/>
      </c>
      <c r="O521" s="171" t="str">
        <f>IF(O66=1,$E521+(P$3-$F521)/Time!$J$8,"")</f>
        <v/>
      </c>
      <c r="P521" s="171" t="str">
        <f>IF(P66=1,$E521+(Q$3-$F521)/Time!$J$8,"")</f>
        <v/>
      </c>
      <c r="Q521" s="171" t="str">
        <f>IF(Q66=1,$E521+(R$3-$F521)/Time!$J$8,"")</f>
        <v/>
      </c>
      <c r="R521" s="171" t="str">
        <f>IF(R66=1,$E521+(S$3-$F521)/Time!$J$8,"")</f>
        <v/>
      </c>
      <c r="S521" s="7"/>
    </row>
    <row r="522" spans="1:19" s="43" customFormat="1" ht="12" hidden="1" customHeight="1" x14ac:dyDescent="0.3">
      <c r="A522" s="7"/>
      <c r="B522" s="20"/>
      <c r="C522" s="31" t="str">
        <f>'Asset Schedule'!C65</f>
        <v>Bus 57</v>
      </c>
      <c r="D522" s="31"/>
      <c r="E522" s="172">
        <f>'Asset Schedule'!J65</f>
        <v>0</v>
      </c>
      <c r="F522" s="39">
        <f>'Asset Schedule'!F65</f>
        <v>0</v>
      </c>
      <c r="G522" s="27"/>
      <c r="H522" s="27"/>
      <c r="I522" s="31"/>
      <c r="J522" s="171" t="str">
        <f>IF(J67=1,$E522+(K$3-$F522)/Time!$J$8,"")</f>
        <v/>
      </c>
      <c r="K522" s="171" t="str">
        <f>IF(K67=1,$E522+(L$3-$F522)/Time!$J$8,"")</f>
        <v/>
      </c>
      <c r="L522" s="171" t="str">
        <f>IF(L67=1,$E522+(M$3-$F522)/Time!$J$8,"")</f>
        <v/>
      </c>
      <c r="M522" s="171" t="str">
        <f>IF(M67=1,$E522+(N$3-$F522)/Time!$J$8,"")</f>
        <v/>
      </c>
      <c r="N522" s="171" t="str">
        <f>IF(N67=1,$E522+(O$3-$F522)/Time!$J$8,"")</f>
        <v/>
      </c>
      <c r="O522" s="171" t="str">
        <f>IF(O67=1,$E522+(P$3-$F522)/Time!$J$8,"")</f>
        <v/>
      </c>
      <c r="P522" s="171" t="str">
        <f>IF(P67=1,$E522+(Q$3-$F522)/Time!$J$8,"")</f>
        <v/>
      </c>
      <c r="Q522" s="171" t="str">
        <f>IF(Q67=1,$E522+(R$3-$F522)/Time!$J$8,"")</f>
        <v/>
      </c>
      <c r="R522" s="171" t="str">
        <f>IF(R67=1,$E522+(S$3-$F522)/Time!$J$8,"")</f>
        <v/>
      </c>
      <c r="S522" s="7"/>
    </row>
    <row r="523" spans="1:19" s="43" customFormat="1" ht="12" hidden="1" customHeight="1" x14ac:dyDescent="0.3">
      <c r="A523" s="7"/>
      <c r="B523" s="20"/>
      <c r="C523" s="31" t="str">
        <f>'Asset Schedule'!C66</f>
        <v>Bus 58</v>
      </c>
      <c r="D523" s="31"/>
      <c r="E523" s="172">
        <f>'Asset Schedule'!J66</f>
        <v>0</v>
      </c>
      <c r="F523" s="39">
        <f>'Asset Schedule'!F66</f>
        <v>0</v>
      </c>
      <c r="G523" s="27"/>
      <c r="H523" s="27"/>
      <c r="I523" s="31"/>
      <c r="J523" s="171" t="str">
        <f>IF(J68=1,$E523+(K$3-$F523)/Time!$J$8,"")</f>
        <v/>
      </c>
      <c r="K523" s="171" t="str">
        <f>IF(K68=1,$E523+(L$3-$F523)/Time!$J$8,"")</f>
        <v/>
      </c>
      <c r="L523" s="171" t="str">
        <f>IF(L68=1,$E523+(M$3-$F523)/Time!$J$8,"")</f>
        <v/>
      </c>
      <c r="M523" s="171" t="str">
        <f>IF(M68=1,$E523+(N$3-$F523)/Time!$J$8,"")</f>
        <v/>
      </c>
      <c r="N523" s="171" t="str">
        <f>IF(N68=1,$E523+(O$3-$F523)/Time!$J$8,"")</f>
        <v/>
      </c>
      <c r="O523" s="171" t="str">
        <f>IF(O68=1,$E523+(P$3-$F523)/Time!$J$8,"")</f>
        <v/>
      </c>
      <c r="P523" s="171" t="str">
        <f>IF(P68=1,$E523+(Q$3-$F523)/Time!$J$8,"")</f>
        <v/>
      </c>
      <c r="Q523" s="171" t="str">
        <f>IF(Q68=1,$E523+(R$3-$F523)/Time!$J$8,"")</f>
        <v/>
      </c>
      <c r="R523" s="171" t="str">
        <f>IF(R68=1,$E523+(S$3-$F523)/Time!$J$8,"")</f>
        <v/>
      </c>
      <c r="S523" s="7"/>
    </row>
    <row r="524" spans="1:19" s="43" customFormat="1" ht="12" hidden="1" customHeight="1" x14ac:dyDescent="0.3">
      <c r="A524" s="7"/>
      <c r="B524" s="20"/>
      <c r="C524" s="31" t="str">
        <f>'Asset Schedule'!C67</f>
        <v>Bus 59</v>
      </c>
      <c r="D524" s="31"/>
      <c r="E524" s="172">
        <f>'Asset Schedule'!J67</f>
        <v>0</v>
      </c>
      <c r="F524" s="39">
        <f>'Asset Schedule'!F67</f>
        <v>0</v>
      </c>
      <c r="G524" s="27"/>
      <c r="H524" s="27"/>
      <c r="I524" s="31"/>
      <c r="J524" s="171" t="str">
        <f>IF(J69=1,$E524+(K$3-$F524)/Time!$J$8,"")</f>
        <v/>
      </c>
      <c r="K524" s="171" t="str">
        <f>IF(K69=1,$E524+(L$3-$F524)/Time!$J$8,"")</f>
        <v/>
      </c>
      <c r="L524" s="171" t="str">
        <f>IF(L69=1,$E524+(M$3-$F524)/Time!$J$8,"")</f>
        <v/>
      </c>
      <c r="M524" s="171" t="str">
        <f>IF(M69=1,$E524+(N$3-$F524)/Time!$J$8,"")</f>
        <v/>
      </c>
      <c r="N524" s="171" t="str">
        <f>IF(N69=1,$E524+(O$3-$F524)/Time!$J$8,"")</f>
        <v/>
      </c>
      <c r="O524" s="171" t="str">
        <f>IF(O69=1,$E524+(P$3-$F524)/Time!$J$8,"")</f>
        <v/>
      </c>
      <c r="P524" s="171" t="str">
        <f>IF(P69=1,$E524+(Q$3-$F524)/Time!$J$8,"")</f>
        <v/>
      </c>
      <c r="Q524" s="171" t="str">
        <f>IF(Q69=1,$E524+(R$3-$F524)/Time!$J$8,"")</f>
        <v/>
      </c>
      <c r="R524" s="171" t="str">
        <f>IF(R69=1,$E524+(S$3-$F524)/Time!$J$8,"")</f>
        <v/>
      </c>
      <c r="S524" s="7"/>
    </row>
    <row r="525" spans="1:19" s="43" customFormat="1" ht="12" hidden="1" customHeight="1" x14ac:dyDescent="0.3">
      <c r="A525" s="7"/>
      <c r="B525" s="20"/>
      <c r="C525" s="31" t="str">
        <f>'Asset Schedule'!C68</f>
        <v>Bus 60</v>
      </c>
      <c r="D525" s="31"/>
      <c r="E525" s="172">
        <f>'Asset Schedule'!J68</f>
        <v>0</v>
      </c>
      <c r="F525" s="39">
        <f>'Asset Schedule'!F68</f>
        <v>0</v>
      </c>
      <c r="G525" s="27"/>
      <c r="H525" s="27"/>
      <c r="I525" s="31"/>
      <c r="J525" s="171" t="str">
        <f>IF(J70=1,$E525+(K$3-$F525)/Time!$J$8,"")</f>
        <v/>
      </c>
      <c r="K525" s="171" t="str">
        <f>IF(K70=1,$E525+(L$3-$F525)/Time!$J$8,"")</f>
        <v/>
      </c>
      <c r="L525" s="171" t="str">
        <f>IF(L70=1,$E525+(M$3-$F525)/Time!$J$8,"")</f>
        <v/>
      </c>
      <c r="M525" s="171" t="str">
        <f>IF(M70=1,$E525+(N$3-$F525)/Time!$J$8,"")</f>
        <v/>
      </c>
      <c r="N525" s="171" t="str">
        <f>IF(N70=1,$E525+(O$3-$F525)/Time!$J$8,"")</f>
        <v/>
      </c>
      <c r="O525" s="171" t="str">
        <f>IF(O70=1,$E525+(P$3-$F525)/Time!$J$8,"")</f>
        <v/>
      </c>
      <c r="P525" s="171" t="str">
        <f>IF(P70=1,$E525+(Q$3-$F525)/Time!$J$8,"")</f>
        <v/>
      </c>
      <c r="Q525" s="171" t="str">
        <f>IF(Q70=1,$E525+(R$3-$F525)/Time!$J$8,"")</f>
        <v/>
      </c>
      <c r="R525" s="171" t="str">
        <f>IF(R70=1,$E525+(S$3-$F525)/Time!$J$8,"")</f>
        <v/>
      </c>
      <c r="S525" s="7"/>
    </row>
    <row r="526" spans="1:19" s="43" customFormat="1" ht="12" hidden="1" customHeight="1" x14ac:dyDescent="0.3">
      <c r="A526" s="7"/>
      <c r="B526" s="20"/>
      <c r="C526" s="31" t="str">
        <f>'Asset Schedule'!C69</f>
        <v>Bus 61</v>
      </c>
      <c r="D526" s="31"/>
      <c r="E526" s="172">
        <f>'Asset Schedule'!J69</f>
        <v>0</v>
      </c>
      <c r="F526" s="39">
        <f>'Asset Schedule'!F69</f>
        <v>0</v>
      </c>
      <c r="G526" s="27"/>
      <c r="H526" s="27"/>
      <c r="I526" s="31"/>
      <c r="J526" s="171" t="str">
        <f>IF(J71=1,$E526+(K$3-$F526)/Time!$J$8,"")</f>
        <v/>
      </c>
      <c r="K526" s="171" t="str">
        <f>IF(K71=1,$E526+(L$3-$F526)/Time!$J$8,"")</f>
        <v/>
      </c>
      <c r="L526" s="171" t="str">
        <f>IF(L71=1,$E526+(M$3-$F526)/Time!$J$8,"")</f>
        <v/>
      </c>
      <c r="M526" s="171" t="str">
        <f>IF(M71=1,$E526+(N$3-$F526)/Time!$J$8,"")</f>
        <v/>
      </c>
      <c r="N526" s="171" t="str">
        <f>IF(N71=1,$E526+(O$3-$F526)/Time!$J$8,"")</f>
        <v/>
      </c>
      <c r="O526" s="171" t="str">
        <f>IF(O71=1,$E526+(P$3-$F526)/Time!$J$8,"")</f>
        <v/>
      </c>
      <c r="P526" s="171" t="str">
        <f>IF(P71=1,$E526+(Q$3-$F526)/Time!$J$8,"")</f>
        <v/>
      </c>
      <c r="Q526" s="171" t="str">
        <f>IF(Q71=1,$E526+(R$3-$F526)/Time!$J$8,"")</f>
        <v/>
      </c>
      <c r="R526" s="171" t="str">
        <f>IF(R71=1,$E526+(S$3-$F526)/Time!$J$8,"")</f>
        <v/>
      </c>
      <c r="S526" s="7"/>
    </row>
    <row r="527" spans="1:19" s="43" customFormat="1" ht="12" hidden="1" customHeight="1" x14ac:dyDescent="0.3">
      <c r="A527" s="7"/>
      <c r="B527" s="20"/>
      <c r="C527" s="31" t="str">
        <f>'Asset Schedule'!C70</f>
        <v>Bus 62</v>
      </c>
      <c r="D527" s="31"/>
      <c r="E527" s="172">
        <f>'Asset Schedule'!J70</f>
        <v>0</v>
      </c>
      <c r="F527" s="39">
        <f>'Asset Schedule'!F70</f>
        <v>0</v>
      </c>
      <c r="G527" s="27"/>
      <c r="H527" s="27"/>
      <c r="I527" s="31"/>
      <c r="J527" s="171" t="str">
        <f>IF(J72=1,$E527+(K$3-$F527)/Time!$J$8,"")</f>
        <v/>
      </c>
      <c r="K527" s="171" t="str">
        <f>IF(K72=1,$E527+(L$3-$F527)/Time!$J$8,"")</f>
        <v/>
      </c>
      <c r="L527" s="171" t="str">
        <f>IF(L72=1,$E527+(M$3-$F527)/Time!$J$8,"")</f>
        <v/>
      </c>
      <c r="M527" s="171" t="str">
        <f>IF(M72=1,$E527+(N$3-$F527)/Time!$J$8,"")</f>
        <v/>
      </c>
      <c r="N527" s="171" t="str">
        <f>IF(N72=1,$E527+(O$3-$F527)/Time!$J$8,"")</f>
        <v/>
      </c>
      <c r="O527" s="171" t="str">
        <f>IF(O72=1,$E527+(P$3-$F527)/Time!$J$8,"")</f>
        <v/>
      </c>
      <c r="P527" s="171" t="str">
        <f>IF(P72=1,$E527+(Q$3-$F527)/Time!$J$8,"")</f>
        <v/>
      </c>
      <c r="Q527" s="171" t="str">
        <f>IF(Q72=1,$E527+(R$3-$F527)/Time!$J$8,"")</f>
        <v/>
      </c>
      <c r="R527" s="171" t="str">
        <f>IF(R72=1,$E527+(S$3-$F527)/Time!$J$8,"")</f>
        <v/>
      </c>
      <c r="S527" s="7"/>
    </row>
    <row r="528" spans="1:19" s="43" customFormat="1" ht="12" hidden="1" customHeight="1" x14ac:dyDescent="0.3">
      <c r="A528" s="7"/>
      <c r="B528" s="20"/>
      <c r="C528" s="31" t="str">
        <f>'Asset Schedule'!C71</f>
        <v>Bus 63</v>
      </c>
      <c r="D528" s="31"/>
      <c r="E528" s="172">
        <f>'Asset Schedule'!J71</f>
        <v>0</v>
      </c>
      <c r="F528" s="39">
        <f>'Asset Schedule'!F71</f>
        <v>0</v>
      </c>
      <c r="G528" s="27"/>
      <c r="H528" s="27"/>
      <c r="I528" s="31"/>
      <c r="J528" s="171" t="str">
        <f>IF(J73=1,$E528+(K$3-$F528)/Time!$J$8,"")</f>
        <v/>
      </c>
      <c r="K528" s="171" t="str">
        <f>IF(K73=1,$E528+(L$3-$F528)/Time!$J$8,"")</f>
        <v/>
      </c>
      <c r="L528" s="171" t="str">
        <f>IF(L73=1,$E528+(M$3-$F528)/Time!$J$8,"")</f>
        <v/>
      </c>
      <c r="M528" s="171" t="str">
        <f>IF(M73=1,$E528+(N$3-$F528)/Time!$J$8,"")</f>
        <v/>
      </c>
      <c r="N528" s="171" t="str">
        <f>IF(N73=1,$E528+(O$3-$F528)/Time!$J$8,"")</f>
        <v/>
      </c>
      <c r="O528" s="171" t="str">
        <f>IF(O73=1,$E528+(P$3-$F528)/Time!$J$8,"")</f>
        <v/>
      </c>
      <c r="P528" s="171" t="str">
        <f>IF(P73=1,$E528+(Q$3-$F528)/Time!$J$8,"")</f>
        <v/>
      </c>
      <c r="Q528" s="171" t="str">
        <f>IF(Q73=1,$E528+(R$3-$F528)/Time!$J$8,"")</f>
        <v/>
      </c>
      <c r="R528" s="171" t="str">
        <f>IF(R73=1,$E528+(S$3-$F528)/Time!$J$8,"")</f>
        <v/>
      </c>
      <c r="S528" s="7"/>
    </row>
    <row r="529" spans="1:19" s="43" customFormat="1" ht="12" hidden="1" customHeight="1" x14ac:dyDescent="0.3">
      <c r="A529" s="7"/>
      <c r="B529" s="20"/>
      <c r="C529" s="31" t="str">
        <f>'Asset Schedule'!C72</f>
        <v>Bus 64</v>
      </c>
      <c r="D529" s="31"/>
      <c r="E529" s="172">
        <f>'Asset Schedule'!J72</f>
        <v>0</v>
      </c>
      <c r="F529" s="39">
        <f>'Asset Schedule'!F72</f>
        <v>0</v>
      </c>
      <c r="G529" s="27"/>
      <c r="H529" s="27"/>
      <c r="I529" s="31"/>
      <c r="J529" s="171" t="str">
        <f>IF(J74=1,$E529+(K$3-$F529)/Time!$J$8,"")</f>
        <v/>
      </c>
      <c r="K529" s="171" t="str">
        <f>IF(K74=1,$E529+(L$3-$F529)/Time!$J$8,"")</f>
        <v/>
      </c>
      <c r="L529" s="171" t="str">
        <f>IF(L74=1,$E529+(M$3-$F529)/Time!$J$8,"")</f>
        <v/>
      </c>
      <c r="M529" s="171" t="str">
        <f>IF(M74=1,$E529+(N$3-$F529)/Time!$J$8,"")</f>
        <v/>
      </c>
      <c r="N529" s="171" t="str">
        <f>IF(N74=1,$E529+(O$3-$F529)/Time!$J$8,"")</f>
        <v/>
      </c>
      <c r="O529" s="171" t="str">
        <f>IF(O74=1,$E529+(P$3-$F529)/Time!$J$8,"")</f>
        <v/>
      </c>
      <c r="P529" s="171" t="str">
        <f>IF(P74=1,$E529+(Q$3-$F529)/Time!$J$8,"")</f>
        <v/>
      </c>
      <c r="Q529" s="171" t="str">
        <f>IF(Q74=1,$E529+(R$3-$F529)/Time!$J$8,"")</f>
        <v/>
      </c>
      <c r="R529" s="171" t="str">
        <f>IF(R74=1,$E529+(S$3-$F529)/Time!$J$8,"")</f>
        <v/>
      </c>
      <c r="S529" s="7"/>
    </row>
    <row r="530" spans="1:19" s="43" customFormat="1" ht="12" hidden="1" customHeight="1" x14ac:dyDescent="0.3">
      <c r="A530" s="7"/>
      <c r="B530" s="20"/>
      <c r="C530" s="31" t="str">
        <f>'Asset Schedule'!C73</f>
        <v>Bus 65</v>
      </c>
      <c r="D530" s="31"/>
      <c r="E530" s="172">
        <f>'Asset Schedule'!J73</f>
        <v>0</v>
      </c>
      <c r="F530" s="39">
        <f>'Asset Schedule'!F73</f>
        <v>0</v>
      </c>
      <c r="G530" s="27"/>
      <c r="H530" s="27"/>
      <c r="I530" s="31"/>
      <c r="J530" s="171" t="str">
        <f>IF(J75=1,$E530+(K$3-$F530)/Time!$J$8,"")</f>
        <v/>
      </c>
      <c r="K530" s="171" t="str">
        <f>IF(K75=1,$E530+(L$3-$F530)/Time!$J$8,"")</f>
        <v/>
      </c>
      <c r="L530" s="171" t="str">
        <f>IF(L75=1,$E530+(M$3-$F530)/Time!$J$8,"")</f>
        <v/>
      </c>
      <c r="M530" s="171" t="str">
        <f>IF(M75=1,$E530+(N$3-$F530)/Time!$J$8,"")</f>
        <v/>
      </c>
      <c r="N530" s="171" t="str">
        <f>IF(N75=1,$E530+(O$3-$F530)/Time!$J$8,"")</f>
        <v/>
      </c>
      <c r="O530" s="171" t="str">
        <f>IF(O75=1,$E530+(P$3-$F530)/Time!$J$8,"")</f>
        <v/>
      </c>
      <c r="P530" s="171" t="str">
        <f>IF(P75=1,$E530+(Q$3-$F530)/Time!$J$8,"")</f>
        <v/>
      </c>
      <c r="Q530" s="171" t="str">
        <f>IF(Q75=1,$E530+(R$3-$F530)/Time!$J$8,"")</f>
        <v/>
      </c>
      <c r="R530" s="171" t="str">
        <f>IF(R75=1,$E530+(S$3-$F530)/Time!$J$8,"")</f>
        <v/>
      </c>
      <c r="S530" s="7"/>
    </row>
    <row r="531" spans="1:19" s="43" customFormat="1" ht="12" hidden="1" customHeight="1" x14ac:dyDescent="0.3">
      <c r="A531" s="7"/>
      <c r="B531" s="20"/>
      <c r="C531" s="31" t="str">
        <f>'Asset Schedule'!C74</f>
        <v>Bus 66</v>
      </c>
      <c r="D531" s="31"/>
      <c r="E531" s="172">
        <f>'Asset Schedule'!J74</f>
        <v>0</v>
      </c>
      <c r="F531" s="39">
        <f>'Asset Schedule'!F74</f>
        <v>0</v>
      </c>
      <c r="G531" s="27"/>
      <c r="H531" s="27"/>
      <c r="I531" s="31"/>
      <c r="J531" s="171" t="str">
        <f>IF(J76=1,$E531+(K$3-$F531)/Time!$J$8,"")</f>
        <v/>
      </c>
      <c r="K531" s="171" t="str">
        <f>IF(K76=1,$E531+(L$3-$F531)/Time!$J$8,"")</f>
        <v/>
      </c>
      <c r="L531" s="171" t="str">
        <f>IF(L76=1,$E531+(M$3-$F531)/Time!$J$8,"")</f>
        <v/>
      </c>
      <c r="M531" s="171" t="str">
        <f>IF(M76=1,$E531+(N$3-$F531)/Time!$J$8,"")</f>
        <v/>
      </c>
      <c r="N531" s="171" t="str">
        <f>IF(N76=1,$E531+(O$3-$F531)/Time!$J$8,"")</f>
        <v/>
      </c>
      <c r="O531" s="171" t="str">
        <f>IF(O76=1,$E531+(P$3-$F531)/Time!$J$8,"")</f>
        <v/>
      </c>
      <c r="P531" s="171" t="str">
        <f>IF(P76=1,$E531+(Q$3-$F531)/Time!$J$8,"")</f>
        <v/>
      </c>
      <c r="Q531" s="171" t="str">
        <f>IF(Q76=1,$E531+(R$3-$F531)/Time!$J$8,"")</f>
        <v/>
      </c>
      <c r="R531" s="171" t="str">
        <f>IF(R76=1,$E531+(S$3-$F531)/Time!$J$8,"")</f>
        <v/>
      </c>
      <c r="S531" s="7"/>
    </row>
    <row r="532" spans="1:19" s="43" customFormat="1" ht="12" hidden="1" customHeight="1" x14ac:dyDescent="0.3">
      <c r="A532" s="7"/>
      <c r="B532" s="20"/>
      <c r="C532" s="31" t="str">
        <f>'Asset Schedule'!C75</f>
        <v>Bus 67</v>
      </c>
      <c r="D532" s="31"/>
      <c r="E532" s="172">
        <f>'Asset Schedule'!J75</f>
        <v>0</v>
      </c>
      <c r="F532" s="39">
        <f>'Asset Schedule'!F75</f>
        <v>0</v>
      </c>
      <c r="G532" s="27"/>
      <c r="H532" s="27"/>
      <c r="I532" s="31"/>
      <c r="J532" s="171" t="str">
        <f>IF(J77=1,$E532+(K$3-$F532)/Time!$J$8,"")</f>
        <v/>
      </c>
      <c r="K532" s="171" t="str">
        <f>IF(K77=1,$E532+(L$3-$F532)/Time!$J$8,"")</f>
        <v/>
      </c>
      <c r="L532" s="171" t="str">
        <f>IF(L77=1,$E532+(M$3-$F532)/Time!$J$8,"")</f>
        <v/>
      </c>
      <c r="M532" s="171" t="str">
        <f>IF(M77=1,$E532+(N$3-$F532)/Time!$J$8,"")</f>
        <v/>
      </c>
      <c r="N532" s="171" t="str">
        <f>IF(N77=1,$E532+(O$3-$F532)/Time!$J$8,"")</f>
        <v/>
      </c>
      <c r="O532" s="171" t="str">
        <f>IF(O77=1,$E532+(P$3-$F532)/Time!$J$8,"")</f>
        <v/>
      </c>
      <c r="P532" s="171" t="str">
        <f>IF(P77=1,$E532+(Q$3-$F532)/Time!$J$8,"")</f>
        <v/>
      </c>
      <c r="Q532" s="171" t="str">
        <f>IF(Q77=1,$E532+(R$3-$F532)/Time!$J$8,"")</f>
        <v/>
      </c>
      <c r="R532" s="171" t="str">
        <f>IF(R77=1,$E532+(S$3-$F532)/Time!$J$8,"")</f>
        <v/>
      </c>
      <c r="S532" s="7"/>
    </row>
    <row r="533" spans="1:19" s="43" customFormat="1" ht="12" hidden="1" customHeight="1" x14ac:dyDescent="0.3">
      <c r="A533" s="7"/>
      <c r="B533" s="20"/>
      <c r="C533" s="31" t="str">
        <f>'Asset Schedule'!C76</f>
        <v>Bus 68</v>
      </c>
      <c r="D533" s="31"/>
      <c r="E533" s="172">
        <f>'Asset Schedule'!J76</f>
        <v>0</v>
      </c>
      <c r="F533" s="39">
        <f>'Asset Schedule'!F76</f>
        <v>0</v>
      </c>
      <c r="G533" s="27"/>
      <c r="H533" s="27"/>
      <c r="I533" s="31"/>
      <c r="J533" s="171" t="str">
        <f>IF(J78=1,$E533+(K$3-$F533)/Time!$J$8,"")</f>
        <v/>
      </c>
      <c r="K533" s="171" t="str">
        <f>IF(K78=1,$E533+(L$3-$F533)/Time!$J$8,"")</f>
        <v/>
      </c>
      <c r="L533" s="171" t="str">
        <f>IF(L78=1,$E533+(M$3-$F533)/Time!$J$8,"")</f>
        <v/>
      </c>
      <c r="M533" s="171" t="str">
        <f>IF(M78=1,$E533+(N$3-$F533)/Time!$J$8,"")</f>
        <v/>
      </c>
      <c r="N533" s="171" t="str">
        <f>IF(N78=1,$E533+(O$3-$F533)/Time!$J$8,"")</f>
        <v/>
      </c>
      <c r="O533" s="171" t="str">
        <f>IF(O78=1,$E533+(P$3-$F533)/Time!$J$8,"")</f>
        <v/>
      </c>
      <c r="P533" s="171" t="str">
        <f>IF(P78=1,$E533+(Q$3-$F533)/Time!$J$8,"")</f>
        <v/>
      </c>
      <c r="Q533" s="171" t="str">
        <f>IF(Q78=1,$E533+(R$3-$F533)/Time!$J$8,"")</f>
        <v/>
      </c>
      <c r="R533" s="171" t="str">
        <f>IF(R78=1,$E533+(S$3-$F533)/Time!$J$8,"")</f>
        <v/>
      </c>
      <c r="S533" s="7"/>
    </row>
    <row r="534" spans="1:19" s="43" customFormat="1" ht="12" hidden="1" customHeight="1" x14ac:dyDescent="0.3">
      <c r="A534" s="7"/>
      <c r="B534" s="20"/>
      <c r="C534" s="31" t="str">
        <f>'Asset Schedule'!C77</f>
        <v>Bus 69</v>
      </c>
      <c r="D534" s="31"/>
      <c r="E534" s="172">
        <f>'Asset Schedule'!J77</f>
        <v>0</v>
      </c>
      <c r="F534" s="39">
        <f>'Asset Schedule'!F77</f>
        <v>0</v>
      </c>
      <c r="G534" s="27"/>
      <c r="H534" s="27"/>
      <c r="I534" s="31"/>
      <c r="J534" s="171" t="str">
        <f>IF(J79=1,$E534+(K$3-$F534)/Time!$J$8,"")</f>
        <v/>
      </c>
      <c r="K534" s="171" t="str">
        <f>IF(K79=1,$E534+(L$3-$F534)/Time!$J$8,"")</f>
        <v/>
      </c>
      <c r="L534" s="171" t="str">
        <f>IF(L79=1,$E534+(M$3-$F534)/Time!$J$8,"")</f>
        <v/>
      </c>
      <c r="M534" s="171" t="str">
        <f>IF(M79=1,$E534+(N$3-$F534)/Time!$J$8,"")</f>
        <v/>
      </c>
      <c r="N534" s="171" t="str">
        <f>IF(N79=1,$E534+(O$3-$F534)/Time!$J$8,"")</f>
        <v/>
      </c>
      <c r="O534" s="171" t="str">
        <f>IF(O79=1,$E534+(P$3-$F534)/Time!$J$8,"")</f>
        <v/>
      </c>
      <c r="P534" s="171" t="str">
        <f>IF(P79=1,$E534+(Q$3-$F534)/Time!$J$8,"")</f>
        <v/>
      </c>
      <c r="Q534" s="171" t="str">
        <f>IF(Q79=1,$E534+(R$3-$F534)/Time!$J$8,"")</f>
        <v/>
      </c>
      <c r="R534" s="171" t="str">
        <f>IF(R79=1,$E534+(S$3-$F534)/Time!$J$8,"")</f>
        <v/>
      </c>
      <c r="S534" s="7"/>
    </row>
    <row r="535" spans="1:19" s="43" customFormat="1" ht="12" hidden="1" customHeight="1" x14ac:dyDescent="0.3">
      <c r="A535" s="7"/>
      <c r="B535" s="20"/>
      <c r="C535" s="31" t="str">
        <f>'Asset Schedule'!C78</f>
        <v>Bus 70</v>
      </c>
      <c r="D535" s="31"/>
      <c r="E535" s="172">
        <f>'Asset Schedule'!J78</f>
        <v>0</v>
      </c>
      <c r="F535" s="39">
        <f>'Asset Schedule'!F78</f>
        <v>0</v>
      </c>
      <c r="G535" s="27"/>
      <c r="H535" s="27"/>
      <c r="I535" s="31"/>
      <c r="J535" s="171" t="str">
        <f>IF(J80=1,$E535+(K$3-$F535)/Time!$J$8,"")</f>
        <v/>
      </c>
      <c r="K535" s="171" t="str">
        <f>IF(K80=1,$E535+(L$3-$F535)/Time!$J$8,"")</f>
        <v/>
      </c>
      <c r="L535" s="171" t="str">
        <f>IF(L80=1,$E535+(M$3-$F535)/Time!$J$8,"")</f>
        <v/>
      </c>
      <c r="M535" s="171" t="str">
        <f>IF(M80=1,$E535+(N$3-$F535)/Time!$J$8,"")</f>
        <v/>
      </c>
      <c r="N535" s="171" t="str">
        <f>IF(N80=1,$E535+(O$3-$F535)/Time!$J$8,"")</f>
        <v/>
      </c>
      <c r="O535" s="171" t="str">
        <f>IF(O80=1,$E535+(P$3-$F535)/Time!$J$8,"")</f>
        <v/>
      </c>
      <c r="P535" s="171" t="str">
        <f>IF(P80=1,$E535+(Q$3-$F535)/Time!$J$8,"")</f>
        <v/>
      </c>
      <c r="Q535" s="171" t="str">
        <f>IF(Q80=1,$E535+(R$3-$F535)/Time!$J$8,"")</f>
        <v/>
      </c>
      <c r="R535" s="171" t="str">
        <f>IF(R80=1,$E535+(S$3-$F535)/Time!$J$8,"")</f>
        <v/>
      </c>
      <c r="S535" s="7"/>
    </row>
    <row r="536" spans="1:19" s="43" customFormat="1" ht="12" hidden="1" customHeight="1" x14ac:dyDescent="0.3">
      <c r="A536" s="7"/>
      <c r="B536" s="20"/>
      <c r="C536" s="31" t="str">
        <f>'Asset Schedule'!C79</f>
        <v>Bus 71</v>
      </c>
      <c r="D536" s="31"/>
      <c r="E536" s="172">
        <f>'Asset Schedule'!J79</f>
        <v>0</v>
      </c>
      <c r="F536" s="39">
        <f>'Asset Schedule'!F79</f>
        <v>0</v>
      </c>
      <c r="G536" s="27"/>
      <c r="H536" s="27"/>
      <c r="I536" s="31"/>
      <c r="J536" s="171" t="str">
        <f>IF(J81=1,$E536+(K$3-$F536)/Time!$J$8,"")</f>
        <v/>
      </c>
      <c r="K536" s="171" t="str">
        <f>IF(K81=1,$E536+(L$3-$F536)/Time!$J$8,"")</f>
        <v/>
      </c>
      <c r="L536" s="171" t="str">
        <f>IF(L81=1,$E536+(M$3-$F536)/Time!$J$8,"")</f>
        <v/>
      </c>
      <c r="M536" s="171" t="str">
        <f>IF(M81=1,$E536+(N$3-$F536)/Time!$J$8,"")</f>
        <v/>
      </c>
      <c r="N536" s="171" t="str">
        <f>IF(N81=1,$E536+(O$3-$F536)/Time!$J$8,"")</f>
        <v/>
      </c>
      <c r="O536" s="171" t="str">
        <f>IF(O81=1,$E536+(P$3-$F536)/Time!$J$8,"")</f>
        <v/>
      </c>
      <c r="P536" s="171" t="str">
        <f>IF(P81=1,$E536+(Q$3-$F536)/Time!$J$8,"")</f>
        <v/>
      </c>
      <c r="Q536" s="171" t="str">
        <f>IF(Q81=1,$E536+(R$3-$F536)/Time!$J$8,"")</f>
        <v/>
      </c>
      <c r="R536" s="171" t="str">
        <f>IF(R81=1,$E536+(S$3-$F536)/Time!$J$8,"")</f>
        <v/>
      </c>
      <c r="S536" s="7"/>
    </row>
    <row r="537" spans="1:19" s="43" customFormat="1" ht="12" hidden="1" customHeight="1" x14ac:dyDescent="0.3">
      <c r="A537" s="7"/>
      <c r="B537" s="20"/>
      <c r="C537" s="31" t="str">
        <f>'Asset Schedule'!C80</f>
        <v>Bus 72</v>
      </c>
      <c r="D537" s="31"/>
      <c r="E537" s="172">
        <f>'Asset Schedule'!J80</f>
        <v>0</v>
      </c>
      <c r="F537" s="39">
        <f>'Asset Schedule'!F80</f>
        <v>0</v>
      </c>
      <c r="G537" s="27"/>
      <c r="H537" s="27"/>
      <c r="I537" s="31"/>
      <c r="J537" s="171" t="str">
        <f>IF(J82=1,$E537+(K$3-$F537)/Time!$J$8,"")</f>
        <v/>
      </c>
      <c r="K537" s="171" t="str">
        <f>IF(K82=1,$E537+(L$3-$F537)/Time!$J$8,"")</f>
        <v/>
      </c>
      <c r="L537" s="171" t="str">
        <f>IF(L82=1,$E537+(M$3-$F537)/Time!$J$8,"")</f>
        <v/>
      </c>
      <c r="M537" s="171" t="str">
        <f>IF(M82=1,$E537+(N$3-$F537)/Time!$J$8,"")</f>
        <v/>
      </c>
      <c r="N537" s="171" t="str">
        <f>IF(N82=1,$E537+(O$3-$F537)/Time!$J$8,"")</f>
        <v/>
      </c>
      <c r="O537" s="171" t="str">
        <f>IF(O82=1,$E537+(P$3-$F537)/Time!$J$8,"")</f>
        <v/>
      </c>
      <c r="P537" s="171" t="str">
        <f>IF(P82=1,$E537+(Q$3-$F537)/Time!$J$8,"")</f>
        <v/>
      </c>
      <c r="Q537" s="171" t="str">
        <f>IF(Q82=1,$E537+(R$3-$F537)/Time!$J$8,"")</f>
        <v/>
      </c>
      <c r="R537" s="171" t="str">
        <f>IF(R82=1,$E537+(S$3-$F537)/Time!$J$8,"")</f>
        <v/>
      </c>
      <c r="S537" s="7"/>
    </row>
    <row r="538" spans="1:19" s="43" customFormat="1" ht="12" hidden="1" customHeight="1" x14ac:dyDescent="0.3">
      <c r="A538" s="7"/>
      <c r="B538" s="20"/>
      <c r="C538" s="31" t="str">
        <f>'Asset Schedule'!C81</f>
        <v>Bus 73</v>
      </c>
      <c r="D538" s="31"/>
      <c r="E538" s="172">
        <f>'Asset Schedule'!J81</f>
        <v>0</v>
      </c>
      <c r="F538" s="39">
        <f>'Asset Schedule'!F81</f>
        <v>0</v>
      </c>
      <c r="G538" s="27"/>
      <c r="H538" s="27"/>
      <c r="I538" s="31"/>
      <c r="J538" s="171" t="str">
        <f>IF(J83=1,$E538+(K$3-$F538)/Time!$J$8,"")</f>
        <v/>
      </c>
      <c r="K538" s="171" t="str">
        <f>IF(K83=1,$E538+(L$3-$F538)/Time!$J$8,"")</f>
        <v/>
      </c>
      <c r="L538" s="171" t="str">
        <f>IF(L83=1,$E538+(M$3-$F538)/Time!$J$8,"")</f>
        <v/>
      </c>
      <c r="M538" s="171" t="str">
        <f>IF(M83=1,$E538+(N$3-$F538)/Time!$J$8,"")</f>
        <v/>
      </c>
      <c r="N538" s="171" t="str">
        <f>IF(N83=1,$E538+(O$3-$F538)/Time!$J$8,"")</f>
        <v/>
      </c>
      <c r="O538" s="171" t="str">
        <f>IF(O83=1,$E538+(P$3-$F538)/Time!$J$8,"")</f>
        <v/>
      </c>
      <c r="P538" s="171" t="str">
        <f>IF(P83=1,$E538+(Q$3-$F538)/Time!$J$8,"")</f>
        <v/>
      </c>
      <c r="Q538" s="171" t="str">
        <f>IF(Q83=1,$E538+(R$3-$F538)/Time!$J$8,"")</f>
        <v/>
      </c>
      <c r="R538" s="171" t="str">
        <f>IF(R83=1,$E538+(S$3-$F538)/Time!$J$8,"")</f>
        <v/>
      </c>
      <c r="S538" s="7"/>
    </row>
    <row r="539" spans="1:19" s="43" customFormat="1" ht="12" hidden="1" customHeight="1" x14ac:dyDescent="0.3">
      <c r="A539" s="7"/>
      <c r="B539" s="20"/>
      <c r="C539" s="31" t="str">
        <f>'Asset Schedule'!C82</f>
        <v>Bus 74</v>
      </c>
      <c r="D539" s="31"/>
      <c r="E539" s="172">
        <f>'Asset Schedule'!J82</f>
        <v>0</v>
      </c>
      <c r="F539" s="39">
        <f>'Asset Schedule'!F82</f>
        <v>0</v>
      </c>
      <c r="G539" s="27"/>
      <c r="H539" s="27"/>
      <c r="I539" s="31"/>
      <c r="J539" s="171" t="str">
        <f>IF(J84=1,$E539+(K$3-$F539)/Time!$J$8,"")</f>
        <v/>
      </c>
      <c r="K539" s="171" t="str">
        <f>IF(K84=1,$E539+(L$3-$F539)/Time!$J$8,"")</f>
        <v/>
      </c>
      <c r="L539" s="171" t="str">
        <f>IF(L84=1,$E539+(M$3-$F539)/Time!$J$8,"")</f>
        <v/>
      </c>
      <c r="M539" s="171" t="str">
        <f>IF(M84=1,$E539+(N$3-$F539)/Time!$J$8,"")</f>
        <v/>
      </c>
      <c r="N539" s="171" t="str">
        <f>IF(N84=1,$E539+(O$3-$F539)/Time!$J$8,"")</f>
        <v/>
      </c>
      <c r="O539" s="171" t="str">
        <f>IF(O84=1,$E539+(P$3-$F539)/Time!$J$8,"")</f>
        <v/>
      </c>
      <c r="P539" s="171" t="str">
        <f>IF(P84=1,$E539+(Q$3-$F539)/Time!$J$8,"")</f>
        <v/>
      </c>
      <c r="Q539" s="171" t="str">
        <f>IF(Q84=1,$E539+(R$3-$F539)/Time!$J$8,"")</f>
        <v/>
      </c>
      <c r="R539" s="171" t="str">
        <f>IF(R84=1,$E539+(S$3-$F539)/Time!$J$8,"")</f>
        <v/>
      </c>
      <c r="S539" s="7"/>
    </row>
    <row r="540" spans="1:19" s="43" customFormat="1" ht="12" hidden="1" customHeight="1" x14ac:dyDescent="0.3">
      <c r="A540" s="7"/>
      <c r="B540" s="20"/>
      <c r="C540" s="31" t="str">
        <f>'Asset Schedule'!C83</f>
        <v>Bus 75</v>
      </c>
      <c r="D540" s="31"/>
      <c r="E540" s="172">
        <f>'Asset Schedule'!J83</f>
        <v>0</v>
      </c>
      <c r="F540" s="39">
        <f>'Asset Schedule'!F83</f>
        <v>0</v>
      </c>
      <c r="G540" s="27"/>
      <c r="H540" s="27"/>
      <c r="I540" s="31"/>
      <c r="J540" s="171" t="str">
        <f>IF(J85=1,$E540+(K$3-$F540)/Time!$J$8,"")</f>
        <v/>
      </c>
      <c r="K540" s="171" t="str">
        <f>IF(K85=1,$E540+(L$3-$F540)/Time!$J$8,"")</f>
        <v/>
      </c>
      <c r="L540" s="171" t="str">
        <f>IF(L85=1,$E540+(M$3-$F540)/Time!$J$8,"")</f>
        <v/>
      </c>
      <c r="M540" s="171" t="str">
        <f>IF(M85=1,$E540+(N$3-$F540)/Time!$J$8,"")</f>
        <v/>
      </c>
      <c r="N540" s="171" t="str">
        <f>IF(N85=1,$E540+(O$3-$F540)/Time!$J$8,"")</f>
        <v/>
      </c>
      <c r="O540" s="171" t="str">
        <f>IF(O85=1,$E540+(P$3-$F540)/Time!$J$8,"")</f>
        <v/>
      </c>
      <c r="P540" s="171" t="str">
        <f>IF(P85=1,$E540+(Q$3-$F540)/Time!$J$8,"")</f>
        <v/>
      </c>
      <c r="Q540" s="171" t="str">
        <f>IF(Q85=1,$E540+(R$3-$F540)/Time!$J$8,"")</f>
        <v/>
      </c>
      <c r="R540" s="171" t="str">
        <f>IF(R85=1,$E540+(S$3-$F540)/Time!$J$8,"")</f>
        <v/>
      </c>
      <c r="S540" s="7"/>
    </row>
    <row r="541" spans="1:19" s="43" customFormat="1" ht="12" hidden="1" customHeight="1" x14ac:dyDescent="0.3">
      <c r="A541" s="7"/>
      <c r="B541" s="20"/>
      <c r="C541" s="31" t="str">
        <f>'Asset Schedule'!C84</f>
        <v>Bus 76</v>
      </c>
      <c r="D541" s="31"/>
      <c r="E541" s="172">
        <f>'Asset Schedule'!J84</f>
        <v>0</v>
      </c>
      <c r="F541" s="39">
        <f>'Asset Schedule'!F84</f>
        <v>0</v>
      </c>
      <c r="G541" s="27"/>
      <c r="H541" s="27"/>
      <c r="I541" s="31"/>
      <c r="J541" s="171" t="str">
        <f>IF(J86=1,$E541+(K$3-$F541)/Time!$J$8,"")</f>
        <v/>
      </c>
      <c r="K541" s="171" t="str">
        <f>IF(K86=1,$E541+(L$3-$F541)/Time!$J$8,"")</f>
        <v/>
      </c>
      <c r="L541" s="171" t="str">
        <f>IF(L86=1,$E541+(M$3-$F541)/Time!$J$8,"")</f>
        <v/>
      </c>
      <c r="M541" s="171" t="str">
        <f>IF(M86=1,$E541+(N$3-$F541)/Time!$J$8,"")</f>
        <v/>
      </c>
      <c r="N541" s="171" t="str">
        <f>IF(N86=1,$E541+(O$3-$F541)/Time!$J$8,"")</f>
        <v/>
      </c>
      <c r="O541" s="171" t="str">
        <f>IF(O86=1,$E541+(P$3-$F541)/Time!$J$8,"")</f>
        <v/>
      </c>
      <c r="P541" s="171" t="str">
        <f>IF(P86=1,$E541+(Q$3-$F541)/Time!$J$8,"")</f>
        <v/>
      </c>
      <c r="Q541" s="171" t="str">
        <f>IF(Q86=1,$E541+(R$3-$F541)/Time!$J$8,"")</f>
        <v/>
      </c>
      <c r="R541" s="171" t="str">
        <f>IF(R86=1,$E541+(S$3-$F541)/Time!$J$8,"")</f>
        <v/>
      </c>
      <c r="S541" s="7"/>
    </row>
    <row r="542" spans="1:19" s="43" customFormat="1" ht="12" hidden="1" customHeight="1" x14ac:dyDescent="0.3">
      <c r="A542" s="7"/>
      <c r="B542" s="20"/>
      <c r="C542" s="31" t="str">
        <f>'Asset Schedule'!C85</f>
        <v>Bus 77</v>
      </c>
      <c r="D542" s="31"/>
      <c r="E542" s="172">
        <f>'Asset Schedule'!J85</f>
        <v>0</v>
      </c>
      <c r="F542" s="39">
        <f>'Asset Schedule'!F85</f>
        <v>0</v>
      </c>
      <c r="G542" s="27"/>
      <c r="H542" s="27"/>
      <c r="I542" s="31"/>
      <c r="J542" s="171" t="str">
        <f>IF(J87=1,$E542+(K$3-$F542)/Time!$J$8,"")</f>
        <v/>
      </c>
      <c r="K542" s="171" t="str">
        <f>IF(K87=1,$E542+(L$3-$F542)/Time!$J$8,"")</f>
        <v/>
      </c>
      <c r="L542" s="171" t="str">
        <f>IF(L87=1,$E542+(M$3-$F542)/Time!$J$8,"")</f>
        <v/>
      </c>
      <c r="M542" s="171" t="str">
        <f>IF(M87=1,$E542+(N$3-$F542)/Time!$J$8,"")</f>
        <v/>
      </c>
      <c r="N542" s="171" t="str">
        <f>IF(N87=1,$E542+(O$3-$F542)/Time!$J$8,"")</f>
        <v/>
      </c>
      <c r="O542" s="171" t="str">
        <f>IF(O87=1,$E542+(P$3-$F542)/Time!$J$8,"")</f>
        <v/>
      </c>
      <c r="P542" s="171" t="str">
        <f>IF(P87=1,$E542+(Q$3-$F542)/Time!$J$8,"")</f>
        <v/>
      </c>
      <c r="Q542" s="171" t="str">
        <f>IF(Q87=1,$E542+(R$3-$F542)/Time!$J$8,"")</f>
        <v/>
      </c>
      <c r="R542" s="171" t="str">
        <f>IF(R87=1,$E542+(S$3-$F542)/Time!$J$8,"")</f>
        <v/>
      </c>
      <c r="S542" s="7"/>
    </row>
    <row r="543" spans="1:19" s="43" customFormat="1" ht="12" hidden="1" customHeight="1" x14ac:dyDescent="0.3">
      <c r="A543" s="7"/>
      <c r="B543" s="20"/>
      <c r="C543" s="31" t="str">
        <f>'Asset Schedule'!C86</f>
        <v>Bus 78</v>
      </c>
      <c r="D543" s="31"/>
      <c r="E543" s="172">
        <f>'Asset Schedule'!J86</f>
        <v>0</v>
      </c>
      <c r="F543" s="39">
        <f>'Asset Schedule'!F86</f>
        <v>0</v>
      </c>
      <c r="G543" s="27"/>
      <c r="H543" s="27"/>
      <c r="I543" s="31"/>
      <c r="J543" s="171" t="str">
        <f>IF(J88=1,$E543+(K$3-$F543)/Time!$J$8,"")</f>
        <v/>
      </c>
      <c r="K543" s="171" t="str">
        <f>IF(K88=1,$E543+(L$3-$F543)/Time!$J$8,"")</f>
        <v/>
      </c>
      <c r="L543" s="171" t="str">
        <f>IF(L88=1,$E543+(M$3-$F543)/Time!$J$8,"")</f>
        <v/>
      </c>
      <c r="M543" s="171" t="str">
        <f>IF(M88=1,$E543+(N$3-$F543)/Time!$J$8,"")</f>
        <v/>
      </c>
      <c r="N543" s="171" t="str">
        <f>IF(N88=1,$E543+(O$3-$F543)/Time!$J$8,"")</f>
        <v/>
      </c>
      <c r="O543" s="171" t="str">
        <f>IF(O88=1,$E543+(P$3-$F543)/Time!$J$8,"")</f>
        <v/>
      </c>
      <c r="P543" s="171" t="str">
        <f>IF(P88=1,$E543+(Q$3-$F543)/Time!$J$8,"")</f>
        <v/>
      </c>
      <c r="Q543" s="171" t="str">
        <f>IF(Q88=1,$E543+(R$3-$F543)/Time!$J$8,"")</f>
        <v/>
      </c>
      <c r="R543" s="171" t="str">
        <f>IF(R88=1,$E543+(S$3-$F543)/Time!$J$8,"")</f>
        <v/>
      </c>
      <c r="S543" s="7"/>
    </row>
    <row r="544" spans="1:19" s="43" customFormat="1" ht="12" hidden="1" customHeight="1" x14ac:dyDescent="0.3">
      <c r="A544" s="7"/>
      <c r="B544" s="20"/>
      <c r="C544" s="31" t="str">
        <f>'Asset Schedule'!C87</f>
        <v>Bus 79</v>
      </c>
      <c r="D544" s="31"/>
      <c r="E544" s="172">
        <f>'Asset Schedule'!J87</f>
        <v>0</v>
      </c>
      <c r="F544" s="39">
        <f>'Asset Schedule'!F87</f>
        <v>0</v>
      </c>
      <c r="G544" s="27"/>
      <c r="H544" s="27"/>
      <c r="I544" s="31"/>
      <c r="J544" s="171" t="str">
        <f>IF(J89=1,$E544+(K$3-$F544)/Time!$J$8,"")</f>
        <v/>
      </c>
      <c r="K544" s="171" t="str">
        <f>IF(K89=1,$E544+(L$3-$F544)/Time!$J$8,"")</f>
        <v/>
      </c>
      <c r="L544" s="171" t="str">
        <f>IF(L89=1,$E544+(M$3-$F544)/Time!$J$8,"")</f>
        <v/>
      </c>
      <c r="M544" s="171" t="str">
        <f>IF(M89=1,$E544+(N$3-$F544)/Time!$J$8,"")</f>
        <v/>
      </c>
      <c r="N544" s="171" t="str">
        <f>IF(N89=1,$E544+(O$3-$F544)/Time!$J$8,"")</f>
        <v/>
      </c>
      <c r="O544" s="171" t="str">
        <f>IF(O89=1,$E544+(P$3-$F544)/Time!$J$8,"")</f>
        <v/>
      </c>
      <c r="P544" s="171" t="str">
        <f>IF(P89=1,$E544+(Q$3-$F544)/Time!$J$8,"")</f>
        <v/>
      </c>
      <c r="Q544" s="171" t="str">
        <f>IF(Q89=1,$E544+(R$3-$F544)/Time!$J$8,"")</f>
        <v/>
      </c>
      <c r="R544" s="171" t="str">
        <f>IF(R89=1,$E544+(S$3-$F544)/Time!$J$8,"")</f>
        <v/>
      </c>
      <c r="S544" s="7"/>
    </row>
    <row r="545" spans="1:19" s="43" customFormat="1" ht="12" hidden="1" customHeight="1" x14ac:dyDescent="0.3">
      <c r="A545" s="7"/>
      <c r="B545" s="20"/>
      <c r="C545" s="31" t="str">
        <f>'Asset Schedule'!C88</f>
        <v>Bus 80</v>
      </c>
      <c r="D545" s="31"/>
      <c r="E545" s="172">
        <f>'Asset Schedule'!J88</f>
        <v>0</v>
      </c>
      <c r="F545" s="39">
        <f>'Asset Schedule'!F88</f>
        <v>0</v>
      </c>
      <c r="G545" s="27"/>
      <c r="H545" s="27"/>
      <c r="I545" s="31"/>
      <c r="J545" s="171" t="str">
        <f>IF(J90=1,$E545+(K$3-$F545)/Time!$J$8,"")</f>
        <v/>
      </c>
      <c r="K545" s="171" t="str">
        <f>IF(K90=1,$E545+(L$3-$F545)/Time!$J$8,"")</f>
        <v/>
      </c>
      <c r="L545" s="171" t="str">
        <f>IF(L90=1,$E545+(M$3-$F545)/Time!$J$8,"")</f>
        <v/>
      </c>
      <c r="M545" s="171" t="str">
        <f>IF(M90=1,$E545+(N$3-$F545)/Time!$J$8,"")</f>
        <v/>
      </c>
      <c r="N545" s="171" t="str">
        <f>IF(N90=1,$E545+(O$3-$F545)/Time!$J$8,"")</f>
        <v/>
      </c>
      <c r="O545" s="171" t="str">
        <f>IF(O90=1,$E545+(P$3-$F545)/Time!$J$8,"")</f>
        <v/>
      </c>
      <c r="P545" s="171" t="str">
        <f>IF(P90=1,$E545+(Q$3-$F545)/Time!$J$8,"")</f>
        <v/>
      </c>
      <c r="Q545" s="171" t="str">
        <f>IF(Q90=1,$E545+(R$3-$F545)/Time!$J$8,"")</f>
        <v/>
      </c>
      <c r="R545" s="171" t="str">
        <f>IF(R90=1,$E545+(S$3-$F545)/Time!$J$8,"")</f>
        <v/>
      </c>
      <c r="S545" s="7"/>
    </row>
    <row r="546" spans="1:19" s="43" customFormat="1" ht="12" hidden="1" customHeight="1" x14ac:dyDescent="0.3">
      <c r="A546" s="7"/>
      <c r="B546" s="20"/>
      <c r="C546" s="31" t="str">
        <f>'Asset Schedule'!C89</f>
        <v>Bus 81</v>
      </c>
      <c r="D546" s="31"/>
      <c r="E546" s="172">
        <f>'Asset Schedule'!J89</f>
        <v>0</v>
      </c>
      <c r="F546" s="39">
        <f>'Asset Schedule'!F89</f>
        <v>0</v>
      </c>
      <c r="G546" s="27"/>
      <c r="H546" s="27"/>
      <c r="I546" s="31"/>
      <c r="J546" s="171" t="str">
        <f>IF(J91=1,$E546+(K$3-$F546)/Time!$J$8,"")</f>
        <v/>
      </c>
      <c r="K546" s="171" t="str">
        <f>IF(K91=1,$E546+(L$3-$F546)/Time!$J$8,"")</f>
        <v/>
      </c>
      <c r="L546" s="171" t="str">
        <f>IF(L91=1,$E546+(M$3-$F546)/Time!$J$8,"")</f>
        <v/>
      </c>
      <c r="M546" s="171" t="str">
        <f>IF(M91=1,$E546+(N$3-$F546)/Time!$J$8,"")</f>
        <v/>
      </c>
      <c r="N546" s="171" t="str">
        <f>IF(N91=1,$E546+(O$3-$F546)/Time!$J$8,"")</f>
        <v/>
      </c>
      <c r="O546" s="171" t="str">
        <f>IF(O91=1,$E546+(P$3-$F546)/Time!$J$8,"")</f>
        <v/>
      </c>
      <c r="P546" s="171" t="str">
        <f>IF(P91=1,$E546+(Q$3-$F546)/Time!$J$8,"")</f>
        <v/>
      </c>
      <c r="Q546" s="171" t="str">
        <f>IF(Q91=1,$E546+(R$3-$F546)/Time!$J$8,"")</f>
        <v/>
      </c>
      <c r="R546" s="171" t="str">
        <f>IF(R91=1,$E546+(S$3-$F546)/Time!$J$8,"")</f>
        <v/>
      </c>
      <c r="S546" s="7"/>
    </row>
    <row r="547" spans="1:19" s="43" customFormat="1" ht="12" hidden="1" customHeight="1" x14ac:dyDescent="0.3">
      <c r="A547" s="7"/>
      <c r="B547" s="20"/>
      <c r="C547" s="31" t="str">
        <f>'Asset Schedule'!C90</f>
        <v>Bus 82</v>
      </c>
      <c r="D547" s="31"/>
      <c r="E547" s="172">
        <f>'Asset Schedule'!J90</f>
        <v>0</v>
      </c>
      <c r="F547" s="39">
        <f>'Asset Schedule'!F90</f>
        <v>0</v>
      </c>
      <c r="G547" s="27"/>
      <c r="H547" s="27"/>
      <c r="I547" s="31"/>
      <c r="J547" s="171" t="str">
        <f>IF(J92=1,$E547+(K$3-$F547)/Time!$J$8,"")</f>
        <v/>
      </c>
      <c r="K547" s="171" t="str">
        <f>IF(K92=1,$E547+(L$3-$F547)/Time!$J$8,"")</f>
        <v/>
      </c>
      <c r="L547" s="171" t="str">
        <f>IF(L92=1,$E547+(M$3-$F547)/Time!$J$8,"")</f>
        <v/>
      </c>
      <c r="M547" s="171" t="str">
        <f>IF(M92=1,$E547+(N$3-$F547)/Time!$J$8,"")</f>
        <v/>
      </c>
      <c r="N547" s="171" t="str">
        <f>IF(N92=1,$E547+(O$3-$F547)/Time!$J$8,"")</f>
        <v/>
      </c>
      <c r="O547" s="171" t="str">
        <f>IF(O92=1,$E547+(P$3-$F547)/Time!$J$8,"")</f>
        <v/>
      </c>
      <c r="P547" s="171" t="str">
        <f>IF(P92=1,$E547+(Q$3-$F547)/Time!$J$8,"")</f>
        <v/>
      </c>
      <c r="Q547" s="171" t="str">
        <f>IF(Q92=1,$E547+(R$3-$F547)/Time!$J$8,"")</f>
        <v/>
      </c>
      <c r="R547" s="171" t="str">
        <f>IF(R92=1,$E547+(S$3-$F547)/Time!$J$8,"")</f>
        <v/>
      </c>
      <c r="S547" s="7"/>
    </row>
    <row r="548" spans="1:19" s="43" customFormat="1" ht="12" hidden="1" customHeight="1" x14ac:dyDescent="0.3">
      <c r="A548" s="7"/>
      <c r="B548" s="20"/>
      <c r="C548" s="31" t="str">
        <f>'Asset Schedule'!C91</f>
        <v>Bus 83</v>
      </c>
      <c r="D548" s="31"/>
      <c r="E548" s="172">
        <f>'Asset Schedule'!J91</f>
        <v>0</v>
      </c>
      <c r="F548" s="39">
        <f>'Asset Schedule'!F91</f>
        <v>0</v>
      </c>
      <c r="G548" s="27"/>
      <c r="H548" s="27"/>
      <c r="I548" s="31"/>
      <c r="J548" s="171" t="str">
        <f>IF(J93=1,$E548+(K$3-$F548)/Time!$J$8,"")</f>
        <v/>
      </c>
      <c r="K548" s="171" t="str">
        <f>IF(K93=1,$E548+(L$3-$F548)/Time!$J$8,"")</f>
        <v/>
      </c>
      <c r="L548" s="171" t="str">
        <f>IF(L93=1,$E548+(M$3-$F548)/Time!$J$8,"")</f>
        <v/>
      </c>
      <c r="M548" s="171" t="str">
        <f>IF(M93=1,$E548+(N$3-$F548)/Time!$J$8,"")</f>
        <v/>
      </c>
      <c r="N548" s="171" t="str">
        <f>IF(N93=1,$E548+(O$3-$F548)/Time!$J$8,"")</f>
        <v/>
      </c>
      <c r="O548" s="171" t="str">
        <f>IF(O93=1,$E548+(P$3-$F548)/Time!$J$8,"")</f>
        <v/>
      </c>
      <c r="P548" s="171" t="str">
        <f>IF(P93=1,$E548+(Q$3-$F548)/Time!$J$8,"")</f>
        <v/>
      </c>
      <c r="Q548" s="171" t="str">
        <f>IF(Q93=1,$E548+(R$3-$F548)/Time!$J$8,"")</f>
        <v/>
      </c>
      <c r="R548" s="171" t="str">
        <f>IF(R93=1,$E548+(S$3-$F548)/Time!$J$8,"")</f>
        <v/>
      </c>
      <c r="S548" s="7"/>
    </row>
    <row r="549" spans="1:19" s="43" customFormat="1" ht="12" hidden="1" customHeight="1" x14ac:dyDescent="0.3">
      <c r="A549" s="7"/>
      <c r="B549" s="20"/>
      <c r="C549" s="31" t="str">
        <f>'Asset Schedule'!C92</f>
        <v>Bus 84</v>
      </c>
      <c r="D549" s="31"/>
      <c r="E549" s="172">
        <f>'Asset Schedule'!J92</f>
        <v>0</v>
      </c>
      <c r="F549" s="39">
        <f>'Asset Schedule'!F92</f>
        <v>0</v>
      </c>
      <c r="G549" s="27"/>
      <c r="H549" s="27"/>
      <c r="I549" s="31"/>
      <c r="J549" s="171" t="str">
        <f>IF(J94=1,$E549+(K$3-$F549)/Time!$J$8,"")</f>
        <v/>
      </c>
      <c r="K549" s="171" t="str">
        <f>IF(K94=1,$E549+(L$3-$F549)/Time!$J$8,"")</f>
        <v/>
      </c>
      <c r="L549" s="171" t="str">
        <f>IF(L94=1,$E549+(M$3-$F549)/Time!$J$8,"")</f>
        <v/>
      </c>
      <c r="M549" s="171" t="str">
        <f>IF(M94=1,$E549+(N$3-$F549)/Time!$J$8,"")</f>
        <v/>
      </c>
      <c r="N549" s="171" t="str">
        <f>IF(N94=1,$E549+(O$3-$F549)/Time!$J$8,"")</f>
        <v/>
      </c>
      <c r="O549" s="171" t="str">
        <f>IF(O94=1,$E549+(P$3-$F549)/Time!$J$8,"")</f>
        <v/>
      </c>
      <c r="P549" s="171" t="str">
        <f>IF(P94=1,$E549+(Q$3-$F549)/Time!$J$8,"")</f>
        <v/>
      </c>
      <c r="Q549" s="171" t="str">
        <f>IF(Q94=1,$E549+(R$3-$F549)/Time!$J$8,"")</f>
        <v/>
      </c>
      <c r="R549" s="171" t="str">
        <f>IF(R94=1,$E549+(S$3-$F549)/Time!$J$8,"")</f>
        <v/>
      </c>
      <c r="S549" s="7"/>
    </row>
    <row r="550" spans="1:19" s="43" customFormat="1" ht="12" hidden="1" customHeight="1" x14ac:dyDescent="0.3">
      <c r="A550" s="7"/>
      <c r="B550" s="20"/>
      <c r="C550" s="31" t="str">
        <f>'Asset Schedule'!C93</f>
        <v>Bus 85</v>
      </c>
      <c r="D550" s="31"/>
      <c r="E550" s="172">
        <f>'Asset Schedule'!J93</f>
        <v>0</v>
      </c>
      <c r="F550" s="39">
        <f>'Asset Schedule'!F93</f>
        <v>0</v>
      </c>
      <c r="G550" s="27"/>
      <c r="H550" s="27"/>
      <c r="I550" s="31"/>
      <c r="J550" s="171" t="str">
        <f>IF(J95=1,$E550+(K$3-$F550)/Time!$J$8,"")</f>
        <v/>
      </c>
      <c r="K550" s="171" t="str">
        <f>IF(K95=1,$E550+(L$3-$F550)/Time!$J$8,"")</f>
        <v/>
      </c>
      <c r="L550" s="171" t="str">
        <f>IF(L95=1,$E550+(M$3-$F550)/Time!$J$8,"")</f>
        <v/>
      </c>
      <c r="M550" s="171" t="str">
        <f>IF(M95=1,$E550+(N$3-$F550)/Time!$J$8,"")</f>
        <v/>
      </c>
      <c r="N550" s="171" t="str">
        <f>IF(N95=1,$E550+(O$3-$F550)/Time!$J$8,"")</f>
        <v/>
      </c>
      <c r="O550" s="171" t="str">
        <f>IF(O95=1,$E550+(P$3-$F550)/Time!$J$8,"")</f>
        <v/>
      </c>
      <c r="P550" s="171" t="str">
        <f>IF(P95=1,$E550+(Q$3-$F550)/Time!$J$8,"")</f>
        <v/>
      </c>
      <c r="Q550" s="171" t="str">
        <f>IF(Q95=1,$E550+(R$3-$F550)/Time!$J$8,"")</f>
        <v/>
      </c>
      <c r="R550" s="171" t="str">
        <f>IF(R95=1,$E550+(S$3-$F550)/Time!$J$8,"")</f>
        <v/>
      </c>
      <c r="S550" s="7"/>
    </row>
    <row r="551" spans="1:19" s="43" customFormat="1" ht="12" hidden="1" customHeight="1" x14ac:dyDescent="0.3">
      <c r="A551" s="7"/>
      <c r="B551" s="20"/>
      <c r="C551" s="31" t="str">
        <f>'Asset Schedule'!C94</f>
        <v>Bus 86</v>
      </c>
      <c r="D551" s="31"/>
      <c r="E551" s="172">
        <f>'Asset Schedule'!J94</f>
        <v>0</v>
      </c>
      <c r="F551" s="39">
        <f>'Asset Schedule'!F94</f>
        <v>0</v>
      </c>
      <c r="G551" s="27"/>
      <c r="H551" s="27"/>
      <c r="I551" s="31"/>
      <c r="J551" s="171" t="str">
        <f>IF(J96=1,$E551+(K$3-$F551)/Time!$J$8,"")</f>
        <v/>
      </c>
      <c r="K551" s="171" t="str">
        <f>IF(K96=1,$E551+(L$3-$F551)/Time!$J$8,"")</f>
        <v/>
      </c>
      <c r="L551" s="171" t="str">
        <f>IF(L96=1,$E551+(M$3-$F551)/Time!$J$8,"")</f>
        <v/>
      </c>
      <c r="M551" s="171" t="str">
        <f>IF(M96=1,$E551+(N$3-$F551)/Time!$J$8,"")</f>
        <v/>
      </c>
      <c r="N551" s="171" t="str">
        <f>IF(N96=1,$E551+(O$3-$F551)/Time!$J$8,"")</f>
        <v/>
      </c>
      <c r="O551" s="171" t="str">
        <f>IF(O96=1,$E551+(P$3-$F551)/Time!$J$8,"")</f>
        <v/>
      </c>
      <c r="P551" s="171" t="str">
        <f>IF(P96=1,$E551+(Q$3-$F551)/Time!$J$8,"")</f>
        <v/>
      </c>
      <c r="Q551" s="171" t="str">
        <f>IF(Q96=1,$E551+(R$3-$F551)/Time!$J$8,"")</f>
        <v/>
      </c>
      <c r="R551" s="171" t="str">
        <f>IF(R96=1,$E551+(S$3-$F551)/Time!$J$8,"")</f>
        <v/>
      </c>
      <c r="S551" s="7"/>
    </row>
    <row r="552" spans="1:19" s="43" customFormat="1" ht="12" hidden="1" customHeight="1" x14ac:dyDescent="0.3">
      <c r="A552" s="7"/>
      <c r="B552" s="20"/>
      <c r="C552" s="31" t="str">
        <f>'Asset Schedule'!C95</f>
        <v>Bus 87</v>
      </c>
      <c r="D552" s="31"/>
      <c r="E552" s="172">
        <f>'Asset Schedule'!J95</f>
        <v>0</v>
      </c>
      <c r="F552" s="39">
        <f>'Asset Schedule'!F95</f>
        <v>0</v>
      </c>
      <c r="G552" s="27"/>
      <c r="H552" s="27"/>
      <c r="I552" s="31"/>
      <c r="J552" s="171" t="str">
        <f>IF(J97=1,$E552+(K$3-$F552)/Time!$J$8,"")</f>
        <v/>
      </c>
      <c r="K552" s="171" t="str">
        <f>IF(K97=1,$E552+(L$3-$F552)/Time!$J$8,"")</f>
        <v/>
      </c>
      <c r="L552" s="171" t="str">
        <f>IF(L97=1,$E552+(M$3-$F552)/Time!$J$8,"")</f>
        <v/>
      </c>
      <c r="M552" s="171" t="str">
        <f>IF(M97=1,$E552+(N$3-$F552)/Time!$J$8,"")</f>
        <v/>
      </c>
      <c r="N552" s="171" t="str">
        <f>IF(N97=1,$E552+(O$3-$F552)/Time!$J$8,"")</f>
        <v/>
      </c>
      <c r="O552" s="171" t="str">
        <f>IF(O97=1,$E552+(P$3-$F552)/Time!$J$8,"")</f>
        <v/>
      </c>
      <c r="P552" s="171" t="str">
        <f>IF(P97=1,$E552+(Q$3-$F552)/Time!$J$8,"")</f>
        <v/>
      </c>
      <c r="Q552" s="171" t="str">
        <f>IF(Q97=1,$E552+(R$3-$F552)/Time!$J$8,"")</f>
        <v/>
      </c>
      <c r="R552" s="171" t="str">
        <f>IF(R97=1,$E552+(S$3-$F552)/Time!$J$8,"")</f>
        <v/>
      </c>
      <c r="S552" s="7"/>
    </row>
    <row r="553" spans="1:19" s="43" customFormat="1" ht="12" hidden="1" customHeight="1" x14ac:dyDescent="0.3">
      <c r="A553" s="7"/>
      <c r="B553" s="20"/>
      <c r="C553" s="31" t="str">
        <f>'Asset Schedule'!C96</f>
        <v>Bus 88</v>
      </c>
      <c r="D553" s="31"/>
      <c r="E553" s="172">
        <f>'Asset Schedule'!J96</f>
        <v>0</v>
      </c>
      <c r="F553" s="39">
        <f>'Asset Schedule'!F96</f>
        <v>0</v>
      </c>
      <c r="G553" s="27"/>
      <c r="H553" s="27"/>
      <c r="I553" s="31"/>
      <c r="J553" s="171" t="str">
        <f>IF(J98=1,$E553+(K$3-$F553)/Time!$J$8,"")</f>
        <v/>
      </c>
      <c r="K553" s="171" t="str">
        <f>IF(K98=1,$E553+(L$3-$F553)/Time!$J$8,"")</f>
        <v/>
      </c>
      <c r="L553" s="171" t="str">
        <f>IF(L98=1,$E553+(M$3-$F553)/Time!$J$8,"")</f>
        <v/>
      </c>
      <c r="M553" s="171" t="str">
        <f>IF(M98=1,$E553+(N$3-$F553)/Time!$J$8,"")</f>
        <v/>
      </c>
      <c r="N553" s="171" t="str">
        <f>IF(N98=1,$E553+(O$3-$F553)/Time!$J$8,"")</f>
        <v/>
      </c>
      <c r="O553" s="171" t="str">
        <f>IF(O98=1,$E553+(P$3-$F553)/Time!$J$8,"")</f>
        <v/>
      </c>
      <c r="P553" s="171" t="str">
        <f>IF(P98=1,$E553+(Q$3-$F553)/Time!$J$8,"")</f>
        <v/>
      </c>
      <c r="Q553" s="171" t="str">
        <f>IF(Q98=1,$E553+(R$3-$F553)/Time!$J$8,"")</f>
        <v/>
      </c>
      <c r="R553" s="171" t="str">
        <f>IF(R98=1,$E553+(S$3-$F553)/Time!$J$8,"")</f>
        <v/>
      </c>
      <c r="S553" s="7"/>
    </row>
    <row r="554" spans="1:19" s="43" customFormat="1" ht="12" hidden="1" customHeight="1" x14ac:dyDescent="0.3">
      <c r="A554" s="7"/>
      <c r="B554" s="20"/>
      <c r="C554" s="31" t="str">
        <f>'Asset Schedule'!C97</f>
        <v>Bus 89</v>
      </c>
      <c r="D554" s="31"/>
      <c r="E554" s="172">
        <f>'Asset Schedule'!J97</f>
        <v>0</v>
      </c>
      <c r="F554" s="39">
        <f>'Asset Schedule'!F97</f>
        <v>0</v>
      </c>
      <c r="G554" s="27"/>
      <c r="H554" s="27"/>
      <c r="I554" s="31"/>
      <c r="J554" s="171" t="str">
        <f>IF(J99=1,$E554+(K$3-$F554)/Time!$J$8,"")</f>
        <v/>
      </c>
      <c r="K554" s="171" t="str">
        <f>IF(K99=1,$E554+(L$3-$F554)/Time!$J$8,"")</f>
        <v/>
      </c>
      <c r="L554" s="171" t="str">
        <f>IF(L99=1,$E554+(M$3-$F554)/Time!$J$8,"")</f>
        <v/>
      </c>
      <c r="M554" s="171" t="str">
        <f>IF(M99=1,$E554+(N$3-$F554)/Time!$J$8,"")</f>
        <v/>
      </c>
      <c r="N554" s="171" t="str">
        <f>IF(N99=1,$E554+(O$3-$F554)/Time!$J$8,"")</f>
        <v/>
      </c>
      <c r="O554" s="171" t="str">
        <f>IF(O99=1,$E554+(P$3-$F554)/Time!$J$8,"")</f>
        <v/>
      </c>
      <c r="P554" s="171" t="str">
        <f>IF(P99=1,$E554+(Q$3-$F554)/Time!$J$8,"")</f>
        <v/>
      </c>
      <c r="Q554" s="171" t="str">
        <f>IF(Q99=1,$E554+(R$3-$F554)/Time!$J$8,"")</f>
        <v/>
      </c>
      <c r="R554" s="171" t="str">
        <f>IF(R99=1,$E554+(S$3-$F554)/Time!$J$8,"")</f>
        <v/>
      </c>
      <c r="S554" s="7"/>
    </row>
    <row r="555" spans="1:19" s="43" customFormat="1" ht="12" hidden="1" customHeight="1" x14ac:dyDescent="0.3">
      <c r="A555" s="7"/>
      <c r="B555" s="20"/>
      <c r="C555" s="31" t="str">
        <f>'Asset Schedule'!C98</f>
        <v>Bus 90</v>
      </c>
      <c r="D555" s="31"/>
      <c r="E555" s="172">
        <f>'Asset Schedule'!J98</f>
        <v>0</v>
      </c>
      <c r="F555" s="39">
        <f>'Asset Schedule'!F98</f>
        <v>0</v>
      </c>
      <c r="G555" s="27"/>
      <c r="H555" s="27"/>
      <c r="I555" s="31"/>
      <c r="J555" s="171" t="str">
        <f>IF(J100=1,$E555+(K$3-$F555)/Time!$J$8,"")</f>
        <v/>
      </c>
      <c r="K555" s="171" t="str">
        <f>IF(K100=1,$E555+(L$3-$F555)/Time!$J$8,"")</f>
        <v/>
      </c>
      <c r="L555" s="171" t="str">
        <f>IF(L100=1,$E555+(M$3-$F555)/Time!$J$8,"")</f>
        <v/>
      </c>
      <c r="M555" s="171" t="str">
        <f>IF(M100=1,$E555+(N$3-$F555)/Time!$J$8,"")</f>
        <v/>
      </c>
      <c r="N555" s="171" t="str">
        <f>IF(N100=1,$E555+(O$3-$F555)/Time!$J$8,"")</f>
        <v/>
      </c>
      <c r="O555" s="171" t="str">
        <f>IF(O100=1,$E555+(P$3-$F555)/Time!$J$8,"")</f>
        <v/>
      </c>
      <c r="P555" s="171" t="str">
        <f>IF(P100=1,$E555+(Q$3-$F555)/Time!$J$8,"")</f>
        <v/>
      </c>
      <c r="Q555" s="171" t="str">
        <f>IF(Q100=1,$E555+(R$3-$F555)/Time!$J$8,"")</f>
        <v/>
      </c>
      <c r="R555" s="171" t="str">
        <f>IF(R100=1,$E555+(S$3-$F555)/Time!$J$8,"")</f>
        <v/>
      </c>
      <c r="S555" s="7"/>
    </row>
    <row r="556" spans="1:19" s="43" customFormat="1" ht="12" hidden="1" customHeight="1" x14ac:dyDescent="0.3">
      <c r="A556" s="7"/>
      <c r="B556" s="20"/>
      <c r="C556" s="31" t="str">
        <f>'Asset Schedule'!C99</f>
        <v>Bus 91</v>
      </c>
      <c r="D556" s="31"/>
      <c r="E556" s="172">
        <f>'Asset Schedule'!J99</f>
        <v>0</v>
      </c>
      <c r="F556" s="39">
        <f>'Asset Schedule'!F99</f>
        <v>0</v>
      </c>
      <c r="G556" s="27"/>
      <c r="H556" s="27"/>
      <c r="I556" s="31"/>
      <c r="J556" s="171" t="str">
        <f>IF(J101=1,$E556+(K$3-$F556)/Time!$J$8,"")</f>
        <v/>
      </c>
      <c r="K556" s="171" t="str">
        <f>IF(K101=1,$E556+(L$3-$F556)/Time!$J$8,"")</f>
        <v/>
      </c>
      <c r="L556" s="171" t="str">
        <f>IF(L101=1,$E556+(M$3-$F556)/Time!$J$8,"")</f>
        <v/>
      </c>
      <c r="M556" s="171" t="str">
        <f>IF(M101=1,$E556+(N$3-$F556)/Time!$J$8,"")</f>
        <v/>
      </c>
      <c r="N556" s="171" t="str">
        <f>IF(N101=1,$E556+(O$3-$F556)/Time!$J$8,"")</f>
        <v/>
      </c>
      <c r="O556" s="171" t="str">
        <f>IF(O101=1,$E556+(P$3-$F556)/Time!$J$8,"")</f>
        <v/>
      </c>
      <c r="P556" s="171" t="str">
        <f>IF(P101=1,$E556+(Q$3-$F556)/Time!$J$8,"")</f>
        <v/>
      </c>
      <c r="Q556" s="171" t="str">
        <f>IF(Q101=1,$E556+(R$3-$F556)/Time!$J$8,"")</f>
        <v/>
      </c>
      <c r="R556" s="171" t="str">
        <f>IF(R101=1,$E556+(S$3-$F556)/Time!$J$8,"")</f>
        <v/>
      </c>
      <c r="S556" s="7"/>
    </row>
    <row r="557" spans="1:19" s="43" customFormat="1" ht="12" hidden="1" customHeight="1" x14ac:dyDescent="0.3">
      <c r="A557" s="7"/>
      <c r="B557" s="20"/>
      <c r="C557" s="31" t="str">
        <f>'Asset Schedule'!C100</f>
        <v>Bus 92</v>
      </c>
      <c r="D557" s="31"/>
      <c r="E557" s="172">
        <f>'Asset Schedule'!J100</f>
        <v>0</v>
      </c>
      <c r="F557" s="39">
        <f>'Asset Schedule'!F100</f>
        <v>0</v>
      </c>
      <c r="G557" s="27"/>
      <c r="H557" s="27"/>
      <c r="I557" s="31"/>
      <c r="J557" s="171" t="str">
        <f>IF(J102=1,$E557+(K$3-$F557)/Time!$J$8,"")</f>
        <v/>
      </c>
      <c r="K557" s="171" t="str">
        <f>IF(K102=1,$E557+(L$3-$F557)/Time!$J$8,"")</f>
        <v/>
      </c>
      <c r="L557" s="171" t="str">
        <f>IF(L102=1,$E557+(M$3-$F557)/Time!$J$8,"")</f>
        <v/>
      </c>
      <c r="M557" s="171" t="str">
        <f>IF(M102=1,$E557+(N$3-$F557)/Time!$J$8,"")</f>
        <v/>
      </c>
      <c r="N557" s="171" t="str">
        <f>IF(N102=1,$E557+(O$3-$F557)/Time!$J$8,"")</f>
        <v/>
      </c>
      <c r="O557" s="171" t="str">
        <f>IF(O102=1,$E557+(P$3-$F557)/Time!$J$8,"")</f>
        <v/>
      </c>
      <c r="P557" s="171" t="str">
        <f>IF(P102=1,$E557+(Q$3-$F557)/Time!$J$8,"")</f>
        <v/>
      </c>
      <c r="Q557" s="171" t="str">
        <f>IF(Q102=1,$E557+(R$3-$F557)/Time!$J$8,"")</f>
        <v/>
      </c>
      <c r="R557" s="171" t="str">
        <f>IF(R102=1,$E557+(S$3-$F557)/Time!$J$8,"")</f>
        <v/>
      </c>
      <c r="S557" s="7"/>
    </row>
    <row r="558" spans="1:19" s="43" customFormat="1" ht="12" hidden="1" customHeight="1" x14ac:dyDescent="0.3">
      <c r="A558" s="7"/>
      <c r="B558" s="20"/>
      <c r="C558" s="31" t="str">
        <f>'Asset Schedule'!C101</f>
        <v>Bus 93</v>
      </c>
      <c r="D558" s="31"/>
      <c r="E558" s="172">
        <f>'Asset Schedule'!J101</f>
        <v>0</v>
      </c>
      <c r="F558" s="39">
        <f>'Asset Schedule'!F101</f>
        <v>0</v>
      </c>
      <c r="G558" s="27"/>
      <c r="H558" s="27"/>
      <c r="I558" s="31"/>
      <c r="J558" s="171" t="str">
        <f>IF(J103=1,$E558+(K$3-$F558)/Time!$J$8,"")</f>
        <v/>
      </c>
      <c r="K558" s="171" t="str">
        <f>IF(K103=1,$E558+(L$3-$F558)/Time!$J$8,"")</f>
        <v/>
      </c>
      <c r="L558" s="171" t="str">
        <f>IF(L103=1,$E558+(M$3-$F558)/Time!$J$8,"")</f>
        <v/>
      </c>
      <c r="M558" s="171" t="str">
        <f>IF(M103=1,$E558+(N$3-$F558)/Time!$J$8,"")</f>
        <v/>
      </c>
      <c r="N558" s="171" t="str">
        <f>IF(N103=1,$E558+(O$3-$F558)/Time!$J$8,"")</f>
        <v/>
      </c>
      <c r="O558" s="171" t="str">
        <f>IF(O103=1,$E558+(P$3-$F558)/Time!$J$8,"")</f>
        <v/>
      </c>
      <c r="P558" s="171" t="str">
        <f>IF(P103=1,$E558+(Q$3-$F558)/Time!$J$8,"")</f>
        <v/>
      </c>
      <c r="Q558" s="171" t="str">
        <f>IF(Q103=1,$E558+(R$3-$F558)/Time!$J$8,"")</f>
        <v/>
      </c>
      <c r="R558" s="171" t="str">
        <f>IF(R103=1,$E558+(S$3-$F558)/Time!$J$8,"")</f>
        <v/>
      </c>
      <c r="S558" s="7"/>
    </row>
    <row r="559" spans="1:19" s="43" customFormat="1" ht="12" hidden="1" customHeight="1" x14ac:dyDescent="0.3">
      <c r="A559" s="7"/>
      <c r="B559" s="20"/>
      <c r="C559" s="31" t="str">
        <f>'Asset Schedule'!C102</f>
        <v>Bus 94</v>
      </c>
      <c r="D559" s="31"/>
      <c r="E559" s="172">
        <f>'Asset Schedule'!J102</f>
        <v>0</v>
      </c>
      <c r="F559" s="39">
        <f>'Asset Schedule'!F102</f>
        <v>0</v>
      </c>
      <c r="G559" s="27"/>
      <c r="H559" s="27"/>
      <c r="I559" s="31"/>
      <c r="J559" s="171" t="str">
        <f>IF(J104=1,$E559+(K$3-$F559)/Time!$J$8,"")</f>
        <v/>
      </c>
      <c r="K559" s="171" t="str">
        <f>IF(K104=1,$E559+(L$3-$F559)/Time!$J$8,"")</f>
        <v/>
      </c>
      <c r="L559" s="171" t="str">
        <f>IF(L104=1,$E559+(M$3-$F559)/Time!$J$8,"")</f>
        <v/>
      </c>
      <c r="M559" s="171" t="str">
        <f>IF(M104=1,$E559+(N$3-$F559)/Time!$J$8,"")</f>
        <v/>
      </c>
      <c r="N559" s="171" t="str">
        <f>IF(N104=1,$E559+(O$3-$F559)/Time!$J$8,"")</f>
        <v/>
      </c>
      <c r="O559" s="171" t="str">
        <f>IF(O104=1,$E559+(P$3-$F559)/Time!$J$8,"")</f>
        <v/>
      </c>
      <c r="P559" s="171" t="str">
        <f>IF(P104=1,$E559+(Q$3-$F559)/Time!$J$8,"")</f>
        <v/>
      </c>
      <c r="Q559" s="171" t="str">
        <f>IF(Q104=1,$E559+(R$3-$F559)/Time!$J$8,"")</f>
        <v/>
      </c>
      <c r="R559" s="171" t="str">
        <f>IF(R104=1,$E559+(S$3-$F559)/Time!$J$8,"")</f>
        <v/>
      </c>
      <c r="S559" s="7"/>
    </row>
    <row r="560" spans="1:19" s="43" customFormat="1" ht="12" hidden="1" customHeight="1" x14ac:dyDescent="0.3">
      <c r="A560" s="7"/>
      <c r="B560" s="20"/>
      <c r="C560" s="31" t="str">
        <f>'Asset Schedule'!C103</f>
        <v>Bus 95</v>
      </c>
      <c r="D560" s="31"/>
      <c r="E560" s="172">
        <f>'Asset Schedule'!J103</f>
        <v>0</v>
      </c>
      <c r="F560" s="39">
        <f>'Asset Schedule'!F103</f>
        <v>0</v>
      </c>
      <c r="G560" s="27"/>
      <c r="H560" s="27"/>
      <c r="I560" s="31"/>
      <c r="J560" s="171" t="str">
        <f>IF(J105=1,$E560+(K$3-$F560)/Time!$J$8,"")</f>
        <v/>
      </c>
      <c r="K560" s="171" t="str">
        <f>IF(K105=1,$E560+(L$3-$F560)/Time!$J$8,"")</f>
        <v/>
      </c>
      <c r="L560" s="171" t="str">
        <f>IF(L105=1,$E560+(M$3-$F560)/Time!$J$8,"")</f>
        <v/>
      </c>
      <c r="M560" s="171" t="str">
        <f>IF(M105=1,$E560+(N$3-$F560)/Time!$J$8,"")</f>
        <v/>
      </c>
      <c r="N560" s="171" t="str">
        <f>IF(N105=1,$E560+(O$3-$F560)/Time!$J$8,"")</f>
        <v/>
      </c>
      <c r="O560" s="171" t="str">
        <f>IF(O105=1,$E560+(P$3-$F560)/Time!$J$8,"")</f>
        <v/>
      </c>
      <c r="P560" s="171" t="str">
        <f>IF(P105=1,$E560+(Q$3-$F560)/Time!$J$8,"")</f>
        <v/>
      </c>
      <c r="Q560" s="171" t="str">
        <f>IF(Q105=1,$E560+(R$3-$F560)/Time!$J$8,"")</f>
        <v/>
      </c>
      <c r="R560" s="171" t="str">
        <f>IF(R105=1,$E560+(S$3-$F560)/Time!$J$8,"")</f>
        <v/>
      </c>
      <c r="S560" s="7"/>
    </row>
    <row r="561" spans="1:19" s="43" customFormat="1" ht="12" hidden="1" customHeight="1" x14ac:dyDescent="0.3">
      <c r="A561" s="7"/>
      <c r="B561" s="20"/>
      <c r="C561" s="31" t="str">
        <f>'Asset Schedule'!C104</f>
        <v>Bus 96</v>
      </c>
      <c r="D561" s="31"/>
      <c r="E561" s="172">
        <f>'Asset Schedule'!J104</f>
        <v>0</v>
      </c>
      <c r="F561" s="39">
        <f>'Asset Schedule'!F104</f>
        <v>0</v>
      </c>
      <c r="G561" s="27"/>
      <c r="H561" s="27"/>
      <c r="I561" s="31"/>
      <c r="J561" s="171" t="str">
        <f>IF(J106=1,$E561+(K$3-$F561)/Time!$J$8,"")</f>
        <v/>
      </c>
      <c r="K561" s="171" t="str">
        <f>IF(K106=1,$E561+(L$3-$F561)/Time!$J$8,"")</f>
        <v/>
      </c>
      <c r="L561" s="171" t="str">
        <f>IF(L106=1,$E561+(M$3-$F561)/Time!$J$8,"")</f>
        <v/>
      </c>
      <c r="M561" s="171" t="str">
        <f>IF(M106=1,$E561+(N$3-$F561)/Time!$J$8,"")</f>
        <v/>
      </c>
      <c r="N561" s="171" t="str">
        <f>IF(N106=1,$E561+(O$3-$F561)/Time!$J$8,"")</f>
        <v/>
      </c>
      <c r="O561" s="171" t="str">
        <f>IF(O106=1,$E561+(P$3-$F561)/Time!$J$8,"")</f>
        <v/>
      </c>
      <c r="P561" s="171" t="str">
        <f>IF(P106=1,$E561+(Q$3-$F561)/Time!$J$8,"")</f>
        <v/>
      </c>
      <c r="Q561" s="171" t="str">
        <f>IF(Q106=1,$E561+(R$3-$F561)/Time!$J$8,"")</f>
        <v/>
      </c>
      <c r="R561" s="171" t="str">
        <f>IF(R106=1,$E561+(S$3-$F561)/Time!$J$8,"")</f>
        <v/>
      </c>
      <c r="S561" s="7"/>
    </row>
    <row r="562" spans="1:19" s="43" customFormat="1" ht="12" hidden="1" customHeight="1" x14ac:dyDescent="0.3">
      <c r="A562" s="7"/>
      <c r="B562" s="20"/>
      <c r="C562" s="31" t="str">
        <f>'Asset Schedule'!C105</f>
        <v>Bus 97</v>
      </c>
      <c r="D562" s="31"/>
      <c r="E562" s="172">
        <f>'Asset Schedule'!J105</f>
        <v>0</v>
      </c>
      <c r="F562" s="39">
        <f>'Asset Schedule'!F105</f>
        <v>0</v>
      </c>
      <c r="G562" s="27"/>
      <c r="H562" s="27"/>
      <c r="I562" s="31"/>
      <c r="J562" s="171" t="str">
        <f>IF(J107=1,$E562+(K$3-$F562)/Time!$J$8,"")</f>
        <v/>
      </c>
      <c r="K562" s="171" t="str">
        <f>IF(K107=1,$E562+(L$3-$F562)/Time!$J$8,"")</f>
        <v/>
      </c>
      <c r="L562" s="171" t="str">
        <f>IF(L107=1,$E562+(M$3-$F562)/Time!$J$8,"")</f>
        <v/>
      </c>
      <c r="M562" s="171" t="str">
        <f>IF(M107=1,$E562+(N$3-$F562)/Time!$J$8,"")</f>
        <v/>
      </c>
      <c r="N562" s="171" t="str">
        <f>IF(N107=1,$E562+(O$3-$F562)/Time!$J$8,"")</f>
        <v/>
      </c>
      <c r="O562" s="171" t="str">
        <f>IF(O107=1,$E562+(P$3-$F562)/Time!$J$8,"")</f>
        <v/>
      </c>
      <c r="P562" s="171" t="str">
        <f>IF(P107=1,$E562+(Q$3-$F562)/Time!$J$8,"")</f>
        <v/>
      </c>
      <c r="Q562" s="171" t="str">
        <f>IF(Q107=1,$E562+(R$3-$F562)/Time!$J$8,"")</f>
        <v/>
      </c>
      <c r="R562" s="171" t="str">
        <f>IF(R107=1,$E562+(S$3-$F562)/Time!$J$8,"")</f>
        <v/>
      </c>
      <c r="S562" s="7"/>
    </row>
    <row r="563" spans="1:19" s="43" customFormat="1" ht="12" hidden="1" customHeight="1" x14ac:dyDescent="0.3">
      <c r="A563" s="7"/>
      <c r="B563" s="20"/>
      <c r="C563" s="31" t="str">
        <f>'Asset Schedule'!C106</f>
        <v>Bus 98</v>
      </c>
      <c r="D563" s="31"/>
      <c r="E563" s="172">
        <f>'Asset Schedule'!J106</f>
        <v>0</v>
      </c>
      <c r="F563" s="39">
        <f>'Asset Schedule'!F106</f>
        <v>0</v>
      </c>
      <c r="G563" s="27"/>
      <c r="H563" s="27"/>
      <c r="I563" s="31"/>
      <c r="J563" s="171" t="str">
        <f>IF(J108=1,$E563+(K$3-$F563)/Time!$J$8,"")</f>
        <v/>
      </c>
      <c r="K563" s="171" t="str">
        <f>IF(K108=1,$E563+(L$3-$F563)/Time!$J$8,"")</f>
        <v/>
      </c>
      <c r="L563" s="171" t="str">
        <f>IF(L108=1,$E563+(M$3-$F563)/Time!$J$8,"")</f>
        <v/>
      </c>
      <c r="M563" s="171" t="str">
        <f>IF(M108=1,$E563+(N$3-$F563)/Time!$J$8,"")</f>
        <v/>
      </c>
      <c r="N563" s="171" t="str">
        <f>IF(N108=1,$E563+(O$3-$F563)/Time!$J$8,"")</f>
        <v/>
      </c>
      <c r="O563" s="171" t="str">
        <f>IF(O108=1,$E563+(P$3-$F563)/Time!$J$8,"")</f>
        <v/>
      </c>
      <c r="P563" s="171" t="str">
        <f>IF(P108=1,$E563+(Q$3-$F563)/Time!$J$8,"")</f>
        <v/>
      </c>
      <c r="Q563" s="171" t="str">
        <f>IF(Q108=1,$E563+(R$3-$F563)/Time!$J$8,"")</f>
        <v/>
      </c>
      <c r="R563" s="171" t="str">
        <f>IF(R108=1,$E563+(S$3-$F563)/Time!$J$8,"")</f>
        <v/>
      </c>
      <c r="S563" s="7"/>
    </row>
    <row r="564" spans="1:19" s="43" customFormat="1" ht="12" hidden="1" customHeight="1" x14ac:dyDescent="0.3">
      <c r="A564" s="7"/>
      <c r="B564" s="20"/>
      <c r="C564" s="31" t="str">
        <f>'Asset Schedule'!C107</f>
        <v>Bus 99</v>
      </c>
      <c r="D564" s="31"/>
      <c r="E564" s="172">
        <f>'Asset Schedule'!J107</f>
        <v>0</v>
      </c>
      <c r="F564" s="39">
        <f>'Asset Schedule'!F107</f>
        <v>0</v>
      </c>
      <c r="G564" s="27"/>
      <c r="H564" s="27"/>
      <c r="I564" s="31"/>
      <c r="J564" s="171" t="str">
        <f>IF(J109=1,$E564+(K$3-$F564)/Time!$J$8,"")</f>
        <v/>
      </c>
      <c r="K564" s="171" t="str">
        <f>IF(K109=1,$E564+(L$3-$F564)/Time!$J$8,"")</f>
        <v/>
      </c>
      <c r="L564" s="171" t="str">
        <f>IF(L109=1,$E564+(M$3-$F564)/Time!$J$8,"")</f>
        <v/>
      </c>
      <c r="M564" s="171" t="str">
        <f>IF(M109=1,$E564+(N$3-$F564)/Time!$J$8,"")</f>
        <v/>
      </c>
      <c r="N564" s="171" t="str">
        <f>IF(N109=1,$E564+(O$3-$F564)/Time!$J$8,"")</f>
        <v/>
      </c>
      <c r="O564" s="171" t="str">
        <f>IF(O109=1,$E564+(P$3-$F564)/Time!$J$8,"")</f>
        <v/>
      </c>
      <c r="P564" s="171" t="str">
        <f>IF(P109=1,$E564+(Q$3-$F564)/Time!$J$8,"")</f>
        <v/>
      </c>
      <c r="Q564" s="171" t="str">
        <f>IF(Q109=1,$E564+(R$3-$F564)/Time!$J$8,"")</f>
        <v/>
      </c>
      <c r="R564" s="171" t="str">
        <f>IF(R109=1,$E564+(S$3-$F564)/Time!$J$8,"")</f>
        <v/>
      </c>
      <c r="S564" s="7"/>
    </row>
    <row r="565" spans="1:19" s="43" customFormat="1" ht="12" hidden="1" customHeight="1" x14ac:dyDescent="0.3">
      <c r="A565" s="7"/>
      <c r="B565" s="20"/>
      <c r="C565" s="31" t="str">
        <f>'Asset Schedule'!C108</f>
        <v>Bus 100</v>
      </c>
      <c r="D565" s="31"/>
      <c r="E565" s="172">
        <f>'Asset Schedule'!J108</f>
        <v>0</v>
      </c>
      <c r="F565" s="39">
        <f>'Asset Schedule'!F108</f>
        <v>0</v>
      </c>
      <c r="G565" s="27"/>
      <c r="H565" s="27"/>
      <c r="I565" s="31"/>
      <c r="J565" s="171" t="str">
        <f>IF(J110=1,$E565+(K$3-$F565)/Time!$J$8,"")</f>
        <v/>
      </c>
      <c r="K565" s="171" t="str">
        <f>IF(K110=1,$E565+(L$3-$F565)/Time!$J$8,"")</f>
        <v/>
      </c>
      <c r="L565" s="171" t="str">
        <f>IF(L110=1,$E565+(M$3-$F565)/Time!$J$8,"")</f>
        <v/>
      </c>
      <c r="M565" s="171" t="str">
        <f>IF(M110=1,$E565+(N$3-$F565)/Time!$J$8,"")</f>
        <v/>
      </c>
      <c r="N565" s="171" t="str">
        <f>IF(N110=1,$E565+(O$3-$F565)/Time!$J$8,"")</f>
        <v/>
      </c>
      <c r="O565" s="171" t="str">
        <f>IF(O110=1,$E565+(P$3-$F565)/Time!$J$8,"")</f>
        <v/>
      </c>
      <c r="P565" s="171" t="str">
        <f>IF(P110=1,$E565+(Q$3-$F565)/Time!$J$8,"")</f>
        <v/>
      </c>
      <c r="Q565" s="171" t="str">
        <f>IF(Q110=1,$E565+(R$3-$F565)/Time!$J$8,"")</f>
        <v/>
      </c>
      <c r="R565" s="171" t="str">
        <f>IF(R110=1,$E565+(S$3-$F565)/Time!$J$8,"")</f>
        <v/>
      </c>
      <c r="S565" s="7"/>
    </row>
    <row r="566" spans="1:19" s="43" customFormat="1" ht="12" hidden="1" customHeight="1" x14ac:dyDescent="0.3">
      <c r="A566" s="7"/>
      <c r="B566" s="20"/>
      <c r="C566" s="31" t="str">
        <f>'Asset Schedule'!C109</f>
        <v>Bus 101</v>
      </c>
      <c r="D566" s="31"/>
      <c r="E566" s="172">
        <f>'Asset Schedule'!J109</f>
        <v>0</v>
      </c>
      <c r="F566" s="39">
        <f>'Asset Schedule'!F109</f>
        <v>0</v>
      </c>
      <c r="G566" s="27"/>
      <c r="H566" s="27"/>
      <c r="I566" s="31"/>
      <c r="J566" s="171" t="str">
        <f>IF(J111=1,$E566+(K$3-$F566)/Time!$J$8,"")</f>
        <v/>
      </c>
      <c r="K566" s="171" t="str">
        <f>IF(K111=1,$E566+(L$3-$F566)/Time!$J$8,"")</f>
        <v/>
      </c>
      <c r="L566" s="171" t="str">
        <f>IF(L111=1,$E566+(M$3-$F566)/Time!$J$8,"")</f>
        <v/>
      </c>
      <c r="M566" s="171" t="str">
        <f>IF(M111=1,$E566+(N$3-$F566)/Time!$J$8,"")</f>
        <v/>
      </c>
      <c r="N566" s="171" t="str">
        <f>IF(N111=1,$E566+(O$3-$F566)/Time!$J$8,"")</f>
        <v/>
      </c>
      <c r="O566" s="171" t="str">
        <f>IF(O111=1,$E566+(P$3-$F566)/Time!$J$8,"")</f>
        <v/>
      </c>
      <c r="P566" s="171" t="str">
        <f>IF(P111=1,$E566+(Q$3-$F566)/Time!$J$8,"")</f>
        <v/>
      </c>
      <c r="Q566" s="171" t="str">
        <f>IF(Q111=1,$E566+(R$3-$F566)/Time!$J$8,"")</f>
        <v/>
      </c>
      <c r="R566" s="171" t="str">
        <f>IF(R111=1,$E566+(S$3-$F566)/Time!$J$8,"")</f>
        <v/>
      </c>
      <c r="S566" s="7"/>
    </row>
    <row r="567" spans="1:19" s="43" customFormat="1" ht="12" hidden="1" customHeight="1" x14ac:dyDescent="0.3">
      <c r="A567" s="7"/>
      <c r="B567" s="20"/>
      <c r="C567" s="31" t="str">
        <f>'Asset Schedule'!C110</f>
        <v>Bus 102</v>
      </c>
      <c r="D567" s="31"/>
      <c r="E567" s="172">
        <f>'Asset Schedule'!J110</f>
        <v>0</v>
      </c>
      <c r="F567" s="39">
        <f>'Asset Schedule'!F110</f>
        <v>0</v>
      </c>
      <c r="G567" s="27"/>
      <c r="H567" s="27"/>
      <c r="I567" s="31"/>
      <c r="J567" s="171" t="str">
        <f>IF(J112=1,$E567+(K$3-$F567)/Time!$J$8,"")</f>
        <v/>
      </c>
      <c r="K567" s="171" t="str">
        <f>IF(K112=1,$E567+(L$3-$F567)/Time!$J$8,"")</f>
        <v/>
      </c>
      <c r="L567" s="171" t="str">
        <f>IF(L112=1,$E567+(M$3-$F567)/Time!$J$8,"")</f>
        <v/>
      </c>
      <c r="M567" s="171" t="str">
        <f>IF(M112=1,$E567+(N$3-$F567)/Time!$J$8,"")</f>
        <v/>
      </c>
      <c r="N567" s="171" t="str">
        <f>IF(N112=1,$E567+(O$3-$F567)/Time!$J$8,"")</f>
        <v/>
      </c>
      <c r="O567" s="171" t="str">
        <f>IF(O112=1,$E567+(P$3-$F567)/Time!$J$8,"")</f>
        <v/>
      </c>
      <c r="P567" s="171" t="str">
        <f>IF(P112=1,$E567+(Q$3-$F567)/Time!$J$8,"")</f>
        <v/>
      </c>
      <c r="Q567" s="171" t="str">
        <f>IF(Q112=1,$E567+(R$3-$F567)/Time!$J$8,"")</f>
        <v/>
      </c>
      <c r="R567" s="171" t="str">
        <f>IF(R112=1,$E567+(S$3-$F567)/Time!$J$8,"")</f>
        <v/>
      </c>
      <c r="S567" s="7"/>
    </row>
    <row r="568" spans="1:19" s="43" customFormat="1" ht="12" hidden="1" customHeight="1" x14ac:dyDescent="0.3">
      <c r="A568" s="7"/>
      <c r="B568" s="20"/>
      <c r="C568" s="31" t="str">
        <f>'Asset Schedule'!C111</f>
        <v>Bus 103</v>
      </c>
      <c r="D568" s="31"/>
      <c r="E568" s="172">
        <f>'Asset Schedule'!J111</f>
        <v>0</v>
      </c>
      <c r="F568" s="39">
        <f>'Asset Schedule'!F111</f>
        <v>0</v>
      </c>
      <c r="G568" s="27"/>
      <c r="H568" s="27"/>
      <c r="I568" s="31"/>
      <c r="J568" s="171" t="str">
        <f>IF(J113=1,$E568+(K$3-$F568)/Time!$J$8,"")</f>
        <v/>
      </c>
      <c r="K568" s="171" t="str">
        <f>IF(K113=1,$E568+(L$3-$F568)/Time!$J$8,"")</f>
        <v/>
      </c>
      <c r="L568" s="171" t="str">
        <f>IF(L113=1,$E568+(M$3-$F568)/Time!$J$8,"")</f>
        <v/>
      </c>
      <c r="M568" s="171" t="str">
        <f>IF(M113=1,$E568+(N$3-$F568)/Time!$J$8,"")</f>
        <v/>
      </c>
      <c r="N568" s="171" t="str">
        <f>IF(N113=1,$E568+(O$3-$F568)/Time!$J$8,"")</f>
        <v/>
      </c>
      <c r="O568" s="171" t="str">
        <f>IF(O113=1,$E568+(P$3-$F568)/Time!$J$8,"")</f>
        <v/>
      </c>
      <c r="P568" s="171" t="str">
        <f>IF(P113=1,$E568+(Q$3-$F568)/Time!$J$8,"")</f>
        <v/>
      </c>
      <c r="Q568" s="171" t="str">
        <f>IF(Q113=1,$E568+(R$3-$F568)/Time!$J$8,"")</f>
        <v/>
      </c>
      <c r="R568" s="171" t="str">
        <f>IF(R113=1,$E568+(S$3-$F568)/Time!$J$8,"")</f>
        <v/>
      </c>
      <c r="S568" s="7"/>
    </row>
    <row r="569" spans="1:19" s="43" customFormat="1" ht="12" hidden="1" customHeight="1" x14ac:dyDescent="0.3">
      <c r="A569" s="7"/>
      <c r="B569" s="20"/>
      <c r="C569" s="31" t="str">
        <f>'Asset Schedule'!C112</f>
        <v>Bus 104</v>
      </c>
      <c r="D569" s="31"/>
      <c r="E569" s="172">
        <f>'Asset Schedule'!J112</f>
        <v>0</v>
      </c>
      <c r="F569" s="39">
        <f>'Asset Schedule'!F112</f>
        <v>0</v>
      </c>
      <c r="G569" s="27"/>
      <c r="H569" s="27"/>
      <c r="I569" s="31"/>
      <c r="J569" s="171" t="str">
        <f>IF(J114=1,$E569+(K$3-$F569)/Time!$J$8,"")</f>
        <v/>
      </c>
      <c r="K569" s="171" t="str">
        <f>IF(K114=1,$E569+(L$3-$F569)/Time!$J$8,"")</f>
        <v/>
      </c>
      <c r="L569" s="171" t="str">
        <f>IF(L114=1,$E569+(M$3-$F569)/Time!$J$8,"")</f>
        <v/>
      </c>
      <c r="M569" s="171" t="str">
        <f>IF(M114=1,$E569+(N$3-$F569)/Time!$J$8,"")</f>
        <v/>
      </c>
      <c r="N569" s="171" t="str">
        <f>IF(N114=1,$E569+(O$3-$F569)/Time!$J$8,"")</f>
        <v/>
      </c>
      <c r="O569" s="171" t="str">
        <f>IF(O114=1,$E569+(P$3-$F569)/Time!$J$8,"")</f>
        <v/>
      </c>
      <c r="P569" s="171" t="str">
        <f>IF(P114=1,$E569+(Q$3-$F569)/Time!$J$8,"")</f>
        <v/>
      </c>
      <c r="Q569" s="171" t="str">
        <f>IF(Q114=1,$E569+(R$3-$F569)/Time!$J$8,"")</f>
        <v/>
      </c>
      <c r="R569" s="171" t="str">
        <f>IF(R114=1,$E569+(S$3-$F569)/Time!$J$8,"")</f>
        <v/>
      </c>
      <c r="S569" s="7"/>
    </row>
    <row r="570" spans="1:19" s="43" customFormat="1" ht="12" hidden="1" customHeight="1" x14ac:dyDescent="0.3">
      <c r="A570" s="7"/>
      <c r="B570" s="20"/>
      <c r="C570" s="31" t="str">
        <f>'Asset Schedule'!C113</f>
        <v>Bus 105</v>
      </c>
      <c r="D570" s="31"/>
      <c r="E570" s="172">
        <f>'Asset Schedule'!J113</f>
        <v>0</v>
      </c>
      <c r="F570" s="39">
        <f>'Asset Schedule'!F113</f>
        <v>0</v>
      </c>
      <c r="G570" s="27"/>
      <c r="H570" s="27"/>
      <c r="I570" s="31"/>
      <c r="J570" s="171" t="str">
        <f>IF(J115=1,$E570+(K$3-$F570)/Time!$J$8,"")</f>
        <v/>
      </c>
      <c r="K570" s="171" t="str">
        <f>IF(K115=1,$E570+(L$3-$F570)/Time!$J$8,"")</f>
        <v/>
      </c>
      <c r="L570" s="171" t="str">
        <f>IF(L115=1,$E570+(M$3-$F570)/Time!$J$8,"")</f>
        <v/>
      </c>
      <c r="M570" s="171" t="str">
        <f>IF(M115=1,$E570+(N$3-$F570)/Time!$J$8,"")</f>
        <v/>
      </c>
      <c r="N570" s="171" t="str">
        <f>IF(N115=1,$E570+(O$3-$F570)/Time!$J$8,"")</f>
        <v/>
      </c>
      <c r="O570" s="171" t="str">
        <f>IF(O115=1,$E570+(P$3-$F570)/Time!$J$8,"")</f>
        <v/>
      </c>
      <c r="P570" s="171" t="str">
        <f>IF(P115=1,$E570+(Q$3-$F570)/Time!$J$8,"")</f>
        <v/>
      </c>
      <c r="Q570" s="171" t="str">
        <f>IF(Q115=1,$E570+(R$3-$F570)/Time!$J$8,"")</f>
        <v/>
      </c>
      <c r="R570" s="171" t="str">
        <f>IF(R115=1,$E570+(S$3-$F570)/Time!$J$8,"")</f>
        <v/>
      </c>
      <c r="S570" s="7"/>
    </row>
    <row r="571" spans="1:19" s="43" customFormat="1" ht="12" hidden="1" customHeight="1" x14ac:dyDescent="0.3">
      <c r="A571" s="7"/>
      <c r="B571" s="20"/>
      <c r="C571" s="31" t="str">
        <f>'Asset Schedule'!C114</f>
        <v>Bus 106</v>
      </c>
      <c r="D571" s="31"/>
      <c r="E571" s="172">
        <f>'Asset Schedule'!J114</f>
        <v>0</v>
      </c>
      <c r="F571" s="39">
        <f>'Asset Schedule'!F114</f>
        <v>0</v>
      </c>
      <c r="G571" s="27"/>
      <c r="H571" s="27"/>
      <c r="I571" s="31"/>
      <c r="J571" s="171" t="str">
        <f>IF(J116=1,$E571+(K$3-$F571)/Time!$J$8,"")</f>
        <v/>
      </c>
      <c r="K571" s="171" t="str">
        <f>IF(K116=1,$E571+(L$3-$F571)/Time!$J$8,"")</f>
        <v/>
      </c>
      <c r="L571" s="171" t="str">
        <f>IF(L116=1,$E571+(M$3-$F571)/Time!$J$8,"")</f>
        <v/>
      </c>
      <c r="M571" s="171" t="str">
        <f>IF(M116=1,$E571+(N$3-$F571)/Time!$J$8,"")</f>
        <v/>
      </c>
      <c r="N571" s="171" t="str">
        <f>IF(N116=1,$E571+(O$3-$F571)/Time!$J$8,"")</f>
        <v/>
      </c>
      <c r="O571" s="171" t="str">
        <f>IF(O116=1,$E571+(P$3-$F571)/Time!$J$8,"")</f>
        <v/>
      </c>
      <c r="P571" s="171" t="str">
        <f>IF(P116=1,$E571+(Q$3-$F571)/Time!$J$8,"")</f>
        <v/>
      </c>
      <c r="Q571" s="171" t="str">
        <f>IF(Q116=1,$E571+(R$3-$F571)/Time!$J$8,"")</f>
        <v/>
      </c>
      <c r="R571" s="171" t="str">
        <f>IF(R116=1,$E571+(S$3-$F571)/Time!$J$8,"")</f>
        <v/>
      </c>
      <c r="S571" s="7"/>
    </row>
    <row r="572" spans="1:19" s="43" customFormat="1" ht="12" hidden="1" customHeight="1" x14ac:dyDescent="0.3">
      <c r="A572" s="7"/>
      <c r="B572" s="20"/>
      <c r="C572" s="31" t="str">
        <f>'Asset Schedule'!C115</f>
        <v>Bus 107</v>
      </c>
      <c r="D572" s="31"/>
      <c r="E572" s="172">
        <f>'Asset Schedule'!J115</f>
        <v>0</v>
      </c>
      <c r="F572" s="39">
        <f>'Asset Schedule'!F115</f>
        <v>0</v>
      </c>
      <c r="G572" s="27"/>
      <c r="H572" s="27"/>
      <c r="I572" s="31"/>
      <c r="J572" s="171" t="str">
        <f>IF(J117=1,$E572+(K$3-$F572)/Time!$J$8,"")</f>
        <v/>
      </c>
      <c r="K572" s="171" t="str">
        <f>IF(K117=1,$E572+(L$3-$F572)/Time!$J$8,"")</f>
        <v/>
      </c>
      <c r="L572" s="171" t="str">
        <f>IF(L117=1,$E572+(M$3-$F572)/Time!$J$8,"")</f>
        <v/>
      </c>
      <c r="M572" s="171" t="str">
        <f>IF(M117=1,$E572+(N$3-$F572)/Time!$J$8,"")</f>
        <v/>
      </c>
      <c r="N572" s="171" t="str">
        <f>IF(N117=1,$E572+(O$3-$F572)/Time!$J$8,"")</f>
        <v/>
      </c>
      <c r="O572" s="171" t="str">
        <f>IF(O117=1,$E572+(P$3-$F572)/Time!$J$8,"")</f>
        <v/>
      </c>
      <c r="P572" s="171" t="str">
        <f>IF(P117=1,$E572+(Q$3-$F572)/Time!$J$8,"")</f>
        <v/>
      </c>
      <c r="Q572" s="171" t="str">
        <f>IF(Q117=1,$E572+(R$3-$F572)/Time!$J$8,"")</f>
        <v/>
      </c>
      <c r="R572" s="171" t="str">
        <f>IF(R117=1,$E572+(S$3-$F572)/Time!$J$8,"")</f>
        <v/>
      </c>
      <c r="S572" s="7"/>
    </row>
    <row r="573" spans="1:19" s="43" customFormat="1" ht="12" hidden="1" customHeight="1" x14ac:dyDescent="0.3">
      <c r="A573" s="7"/>
      <c r="B573" s="20"/>
      <c r="C573" s="31" t="str">
        <f>'Asset Schedule'!C116</f>
        <v>Bus 108</v>
      </c>
      <c r="D573" s="31"/>
      <c r="E573" s="172">
        <f>'Asset Schedule'!J116</f>
        <v>0</v>
      </c>
      <c r="F573" s="39">
        <f>'Asset Schedule'!F116</f>
        <v>0</v>
      </c>
      <c r="G573" s="27"/>
      <c r="H573" s="27"/>
      <c r="I573" s="31"/>
      <c r="J573" s="171" t="str">
        <f>IF(J118=1,$E573+(K$3-$F573)/Time!$J$8,"")</f>
        <v/>
      </c>
      <c r="K573" s="171" t="str">
        <f>IF(K118=1,$E573+(L$3-$F573)/Time!$J$8,"")</f>
        <v/>
      </c>
      <c r="L573" s="171" t="str">
        <f>IF(L118=1,$E573+(M$3-$F573)/Time!$J$8,"")</f>
        <v/>
      </c>
      <c r="M573" s="171" t="str">
        <f>IF(M118=1,$E573+(N$3-$F573)/Time!$J$8,"")</f>
        <v/>
      </c>
      <c r="N573" s="171" t="str">
        <f>IF(N118=1,$E573+(O$3-$F573)/Time!$J$8,"")</f>
        <v/>
      </c>
      <c r="O573" s="171" t="str">
        <f>IF(O118=1,$E573+(P$3-$F573)/Time!$J$8,"")</f>
        <v/>
      </c>
      <c r="P573" s="171" t="str">
        <f>IF(P118=1,$E573+(Q$3-$F573)/Time!$J$8,"")</f>
        <v/>
      </c>
      <c r="Q573" s="171" t="str">
        <f>IF(Q118=1,$E573+(R$3-$F573)/Time!$J$8,"")</f>
        <v/>
      </c>
      <c r="R573" s="171" t="str">
        <f>IF(R118=1,$E573+(S$3-$F573)/Time!$J$8,"")</f>
        <v/>
      </c>
      <c r="S573" s="7"/>
    </row>
    <row r="574" spans="1:19" s="43" customFormat="1" ht="12" hidden="1" customHeight="1" x14ac:dyDescent="0.3">
      <c r="A574" s="7"/>
      <c r="B574" s="20"/>
      <c r="C574" s="31" t="str">
        <f>'Asset Schedule'!C117</f>
        <v>Bus 109</v>
      </c>
      <c r="D574" s="31"/>
      <c r="E574" s="172">
        <f>'Asset Schedule'!J117</f>
        <v>0</v>
      </c>
      <c r="F574" s="39">
        <f>'Asset Schedule'!F117</f>
        <v>0</v>
      </c>
      <c r="G574" s="27"/>
      <c r="H574" s="27"/>
      <c r="I574" s="31"/>
      <c r="J574" s="171" t="str">
        <f>IF(J119=1,$E574+(K$3-$F574)/Time!$J$8,"")</f>
        <v/>
      </c>
      <c r="K574" s="171" t="str">
        <f>IF(K119=1,$E574+(L$3-$F574)/Time!$J$8,"")</f>
        <v/>
      </c>
      <c r="L574" s="171" t="str">
        <f>IF(L119=1,$E574+(M$3-$F574)/Time!$J$8,"")</f>
        <v/>
      </c>
      <c r="M574" s="171" t="str">
        <f>IF(M119=1,$E574+(N$3-$F574)/Time!$J$8,"")</f>
        <v/>
      </c>
      <c r="N574" s="171" t="str">
        <f>IF(N119=1,$E574+(O$3-$F574)/Time!$J$8,"")</f>
        <v/>
      </c>
      <c r="O574" s="171" t="str">
        <f>IF(O119=1,$E574+(P$3-$F574)/Time!$J$8,"")</f>
        <v/>
      </c>
      <c r="P574" s="171" t="str">
        <f>IF(P119=1,$E574+(Q$3-$F574)/Time!$J$8,"")</f>
        <v/>
      </c>
      <c r="Q574" s="171" t="str">
        <f>IF(Q119=1,$E574+(R$3-$F574)/Time!$J$8,"")</f>
        <v/>
      </c>
      <c r="R574" s="171" t="str">
        <f>IF(R119=1,$E574+(S$3-$F574)/Time!$J$8,"")</f>
        <v/>
      </c>
      <c r="S574" s="7"/>
    </row>
    <row r="575" spans="1:19" s="43" customFormat="1" ht="12" hidden="1" customHeight="1" x14ac:dyDescent="0.3">
      <c r="A575" s="7"/>
      <c r="B575" s="20"/>
      <c r="C575" s="31" t="str">
        <f>'Asset Schedule'!C118</f>
        <v>Bus 110</v>
      </c>
      <c r="D575" s="31"/>
      <c r="E575" s="172">
        <f>'Asset Schedule'!J118</f>
        <v>0</v>
      </c>
      <c r="F575" s="39">
        <f>'Asset Schedule'!F118</f>
        <v>0</v>
      </c>
      <c r="G575" s="27"/>
      <c r="H575" s="27"/>
      <c r="I575" s="31"/>
      <c r="J575" s="171" t="str">
        <f>IF(J120=1,$E575+(K$3-$F575)/Time!$J$8,"")</f>
        <v/>
      </c>
      <c r="K575" s="171" t="str">
        <f>IF(K120=1,$E575+(L$3-$F575)/Time!$J$8,"")</f>
        <v/>
      </c>
      <c r="L575" s="171" t="str">
        <f>IF(L120=1,$E575+(M$3-$F575)/Time!$J$8,"")</f>
        <v/>
      </c>
      <c r="M575" s="171" t="str">
        <f>IF(M120=1,$E575+(N$3-$F575)/Time!$J$8,"")</f>
        <v/>
      </c>
      <c r="N575" s="171" t="str">
        <f>IF(N120=1,$E575+(O$3-$F575)/Time!$J$8,"")</f>
        <v/>
      </c>
      <c r="O575" s="171" t="str">
        <f>IF(O120=1,$E575+(P$3-$F575)/Time!$J$8,"")</f>
        <v/>
      </c>
      <c r="P575" s="171" t="str">
        <f>IF(P120=1,$E575+(Q$3-$F575)/Time!$J$8,"")</f>
        <v/>
      </c>
      <c r="Q575" s="171" t="str">
        <f>IF(Q120=1,$E575+(R$3-$F575)/Time!$J$8,"")</f>
        <v/>
      </c>
      <c r="R575" s="171" t="str">
        <f>IF(R120=1,$E575+(S$3-$F575)/Time!$J$8,"")</f>
        <v/>
      </c>
      <c r="S575" s="7"/>
    </row>
    <row r="576" spans="1:19" s="43" customFormat="1" ht="12" hidden="1" customHeight="1" x14ac:dyDescent="0.3">
      <c r="A576" s="7"/>
      <c r="B576" s="20"/>
      <c r="C576" s="31" t="str">
        <f>'Asset Schedule'!C119</f>
        <v>Bus 111</v>
      </c>
      <c r="D576" s="31"/>
      <c r="E576" s="172">
        <f>'Asset Schedule'!J119</f>
        <v>0</v>
      </c>
      <c r="F576" s="39">
        <f>'Asset Schedule'!F119</f>
        <v>0</v>
      </c>
      <c r="G576" s="27"/>
      <c r="H576" s="27"/>
      <c r="I576" s="31"/>
      <c r="J576" s="171" t="str">
        <f>IF(J121=1,$E576+(K$3-$F576)/Time!$J$8,"")</f>
        <v/>
      </c>
      <c r="K576" s="171" t="str">
        <f>IF(K121=1,$E576+(L$3-$F576)/Time!$J$8,"")</f>
        <v/>
      </c>
      <c r="L576" s="171" t="str">
        <f>IF(L121=1,$E576+(M$3-$F576)/Time!$J$8,"")</f>
        <v/>
      </c>
      <c r="M576" s="171" t="str">
        <f>IF(M121=1,$E576+(N$3-$F576)/Time!$J$8,"")</f>
        <v/>
      </c>
      <c r="N576" s="171" t="str">
        <f>IF(N121=1,$E576+(O$3-$F576)/Time!$J$8,"")</f>
        <v/>
      </c>
      <c r="O576" s="171" t="str">
        <f>IF(O121=1,$E576+(P$3-$F576)/Time!$J$8,"")</f>
        <v/>
      </c>
      <c r="P576" s="171" t="str">
        <f>IF(P121=1,$E576+(Q$3-$F576)/Time!$J$8,"")</f>
        <v/>
      </c>
      <c r="Q576" s="171" t="str">
        <f>IF(Q121=1,$E576+(R$3-$F576)/Time!$J$8,"")</f>
        <v/>
      </c>
      <c r="R576" s="171" t="str">
        <f>IF(R121=1,$E576+(S$3-$F576)/Time!$J$8,"")</f>
        <v/>
      </c>
      <c r="S576" s="7"/>
    </row>
    <row r="577" spans="1:19" s="43" customFormat="1" ht="12" hidden="1" customHeight="1" x14ac:dyDescent="0.3">
      <c r="A577" s="7"/>
      <c r="B577" s="20"/>
      <c r="C577" s="31" t="str">
        <f>'Asset Schedule'!C120</f>
        <v>Bus 112</v>
      </c>
      <c r="D577" s="31"/>
      <c r="E577" s="172">
        <f>'Asset Schedule'!J120</f>
        <v>0</v>
      </c>
      <c r="F577" s="39">
        <f>'Asset Schedule'!F120</f>
        <v>0</v>
      </c>
      <c r="G577" s="27"/>
      <c r="H577" s="27"/>
      <c r="I577" s="31"/>
      <c r="J577" s="171" t="str">
        <f>IF(J122=1,$E577+(K$3-$F577)/Time!$J$8,"")</f>
        <v/>
      </c>
      <c r="K577" s="171" t="str">
        <f>IF(K122=1,$E577+(L$3-$F577)/Time!$J$8,"")</f>
        <v/>
      </c>
      <c r="L577" s="171" t="str">
        <f>IF(L122=1,$E577+(M$3-$F577)/Time!$J$8,"")</f>
        <v/>
      </c>
      <c r="M577" s="171" t="str">
        <f>IF(M122=1,$E577+(N$3-$F577)/Time!$J$8,"")</f>
        <v/>
      </c>
      <c r="N577" s="171" t="str">
        <f>IF(N122=1,$E577+(O$3-$F577)/Time!$J$8,"")</f>
        <v/>
      </c>
      <c r="O577" s="171" t="str">
        <f>IF(O122=1,$E577+(P$3-$F577)/Time!$J$8,"")</f>
        <v/>
      </c>
      <c r="P577" s="171" t="str">
        <f>IF(P122=1,$E577+(Q$3-$F577)/Time!$J$8,"")</f>
        <v/>
      </c>
      <c r="Q577" s="171" t="str">
        <f>IF(Q122=1,$E577+(R$3-$F577)/Time!$J$8,"")</f>
        <v/>
      </c>
      <c r="R577" s="171" t="str">
        <f>IF(R122=1,$E577+(S$3-$F577)/Time!$J$8,"")</f>
        <v/>
      </c>
      <c r="S577" s="7"/>
    </row>
    <row r="578" spans="1:19" s="43" customFormat="1" ht="12" hidden="1" customHeight="1" x14ac:dyDescent="0.3">
      <c r="A578" s="7"/>
      <c r="B578" s="20"/>
      <c r="C578" s="31" t="str">
        <f>'Asset Schedule'!C121</f>
        <v>Bus 113</v>
      </c>
      <c r="D578" s="31"/>
      <c r="E578" s="172">
        <f>'Asset Schedule'!J121</f>
        <v>0</v>
      </c>
      <c r="F578" s="39">
        <f>'Asset Schedule'!F121</f>
        <v>0</v>
      </c>
      <c r="G578" s="27"/>
      <c r="H578" s="27"/>
      <c r="I578" s="31"/>
      <c r="J578" s="171" t="str">
        <f>IF(J123=1,$E578+(K$3-$F578)/Time!$J$8,"")</f>
        <v/>
      </c>
      <c r="K578" s="171" t="str">
        <f>IF(K123=1,$E578+(L$3-$F578)/Time!$J$8,"")</f>
        <v/>
      </c>
      <c r="L578" s="171" t="str">
        <f>IF(L123=1,$E578+(M$3-$F578)/Time!$J$8,"")</f>
        <v/>
      </c>
      <c r="M578" s="171" t="str">
        <f>IF(M123=1,$E578+(N$3-$F578)/Time!$J$8,"")</f>
        <v/>
      </c>
      <c r="N578" s="171" t="str">
        <f>IF(N123=1,$E578+(O$3-$F578)/Time!$J$8,"")</f>
        <v/>
      </c>
      <c r="O578" s="171" t="str">
        <f>IF(O123=1,$E578+(P$3-$F578)/Time!$J$8,"")</f>
        <v/>
      </c>
      <c r="P578" s="171" t="str">
        <f>IF(P123=1,$E578+(Q$3-$F578)/Time!$J$8,"")</f>
        <v/>
      </c>
      <c r="Q578" s="171" t="str">
        <f>IF(Q123=1,$E578+(R$3-$F578)/Time!$J$8,"")</f>
        <v/>
      </c>
      <c r="R578" s="171" t="str">
        <f>IF(R123=1,$E578+(S$3-$F578)/Time!$J$8,"")</f>
        <v/>
      </c>
      <c r="S578" s="7"/>
    </row>
    <row r="579" spans="1:19" s="43" customFormat="1" ht="12" hidden="1" customHeight="1" x14ac:dyDescent="0.3">
      <c r="A579" s="7"/>
      <c r="B579" s="20"/>
      <c r="C579" s="31" t="str">
        <f>'Asset Schedule'!C122</f>
        <v>Bus 114</v>
      </c>
      <c r="D579" s="31"/>
      <c r="E579" s="172">
        <f>'Asset Schedule'!J122</f>
        <v>0</v>
      </c>
      <c r="F579" s="39">
        <f>'Asset Schedule'!F122</f>
        <v>0</v>
      </c>
      <c r="G579" s="27"/>
      <c r="H579" s="27"/>
      <c r="I579" s="31"/>
      <c r="J579" s="171" t="str">
        <f>IF(J124=1,$E579+(K$3-$F579)/Time!$J$8,"")</f>
        <v/>
      </c>
      <c r="K579" s="171" t="str">
        <f>IF(K124=1,$E579+(L$3-$F579)/Time!$J$8,"")</f>
        <v/>
      </c>
      <c r="L579" s="171" t="str">
        <f>IF(L124=1,$E579+(M$3-$F579)/Time!$J$8,"")</f>
        <v/>
      </c>
      <c r="M579" s="171" t="str">
        <f>IF(M124=1,$E579+(N$3-$F579)/Time!$J$8,"")</f>
        <v/>
      </c>
      <c r="N579" s="171" t="str">
        <f>IF(N124=1,$E579+(O$3-$F579)/Time!$J$8,"")</f>
        <v/>
      </c>
      <c r="O579" s="171" t="str">
        <f>IF(O124=1,$E579+(P$3-$F579)/Time!$J$8,"")</f>
        <v/>
      </c>
      <c r="P579" s="171" t="str">
        <f>IF(P124=1,$E579+(Q$3-$F579)/Time!$J$8,"")</f>
        <v/>
      </c>
      <c r="Q579" s="171" t="str">
        <f>IF(Q124=1,$E579+(R$3-$F579)/Time!$J$8,"")</f>
        <v/>
      </c>
      <c r="R579" s="171" t="str">
        <f>IF(R124=1,$E579+(S$3-$F579)/Time!$J$8,"")</f>
        <v/>
      </c>
      <c r="S579" s="7"/>
    </row>
    <row r="580" spans="1:19" s="43" customFormat="1" ht="12" hidden="1" customHeight="1" x14ac:dyDescent="0.3">
      <c r="A580" s="7"/>
      <c r="B580" s="20"/>
      <c r="C580" s="31" t="str">
        <f>'Asset Schedule'!C123</f>
        <v>Bus 115</v>
      </c>
      <c r="D580" s="31"/>
      <c r="E580" s="172">
        <f>'Asset Schedule'!J123</f>
        <v>0</v>
      </c>
      <c r="F580" s="39">
        <f>'Asset Schedule'!F123</f>
        <v>0</v>
      </c>
      <c r="G580" s="27"/>
      <c r="H580" s="27"/>
      <c r="I580" s="31"/>
      <c r="J580" s="171" t="str">
        <f>IF(J125=1,$E580+(K$3-$F580)/Time!$J$8,"")</f>
        <v/>
      </c>
      <c r="K580" s="171" t="str">
        <f>IF(K125=1,$E580+(L$3-$F580)/Time!$J$8,"")</f>
        <v/>
      </c>
      <c r="L580" s="171" t="str">
        <f>IF(L125=1,$E580+(M$3-$F580)/Time!$J$8,"")</f>
        <v/>
      </c>
      <c r="M580" s="171" t="str">
        <f>IF(M125=1,$E580+(N$3-$F580)/Time!$J$8,"")</f>
        <v/>
      </c>
      <c r="N580" s="171" t="str">
        <f>IF(N125=1,$E580+(O$3-$F580)/Time!$J$8,"")</f>
        <v/>
      </c>
      <c r="O580" s="171" t="str">
        <f>IF(O125=1,$E580+(P$3-$F580)/Time!$J$8,"")</f>
        <v/>
      </c>
      <c r="P580" s="171" t="str">
        <f>IF(P125=1,$E580+(Q$3-$F580)/Time!$J$8,"")</f>
        <v/>
      </c>
      <c r="Q580" s="171" t="str">
        <f>IF(Q125=1,$E580+(R$3-$F580)/Time!$J$8,"")</f>
        <v/>
      </c>
      <c r="R580" s="171" t="str">
        <f>IF(R125=1,$E580+(S$3-$F580)/Time!$J$8,"")</f>
        <v/>
      </c>
      <c r="S580" s="7"/>
    </row>
    <row r="581" spans="1:19" s="43" customFormat="1" ht="12" hidden="1" customHeight="1" x14ac:dyDescent="0.3">
      <c r="A581" s="7"/>
      <c r="B581" s="20"/>
      <c r="C581" s="31" t="str">
        <f>'Asset Schedule'!C124</f>
        <v>Bus 116</v>
      </c>
      <c r="D581" s="31"/>
      <c r="E581" s="172">
        <f>'Asset Schedule'!J124</f>
        <v>0</v>
      </c>
      <c r="F581" s="39">
        <f>'Asset Schedule'!F124</f>
        <v>0</v>
      </c>
      <c r="G581" s="27"/>
      <c r="H581" s="27"/>
      <c r="I581" s="31"/>
      <c r="J581" s="171" t="str">
        <f>IF(J126=1,$E581+(K$3-$F581)/Time!$J$8,"")</f>
        <v/>
      </c>
      <c r="K581" s="171" t="str">
        <f>IF(K126=1,$E581+(L$3-$F581)/Time!$J$8,"")</f>
        <v/>
      </c>
      <c r="L581" s="171" t="str">
        <f>IF(L126=1,$E581+(M$3-$F581)/Time!$J$8,"")</f>
        <v/>
      </c>
      <c r="M581" s="171" t="str">
        <f>IF(M126=1,$E581+(N$3-$F581)/Time!$J$8,"")</f>
        <v/>
      </c>
      <c r="N581" s="171" t="str">
        <f>IF(N126=1,$E581+(O$3-$F581)/Time!$J$8,"")</f>
        <v/>
      </c>
      <c r="O581" s="171" t="str">
        <f>IF(O126=1,$E581+(P$3-$F581)/Time!$J$8,"")</f>
        <v/>
      </c>
      <c r="P581" s="171" t="str">
        <f>IF(P126=1,$E581+(Q$3-$F581)/Time!$J$8,"")</f>
        <v/>
      </c>
      <c r="Q581" s="171" t="str">
        <f>IF(Q126=1,$E581+(R$3-$F581)/Time!$J$8,"")</f>
        <v/>
      </c>
      <c r="R581" s="171" t="str">
        <f>IF(R126=1,$E581+(S$3-$F581)/Time!$J$8,"")</f>
        <v/>
      </c>
      <c r="S581" s="7"/>
    </row>
    <row r="582" spans="1:19" s="43" customFormat="1" ht="12" hidden="1" customHeight="1" x14ac:dyDescent="0.3">
      <c r="A582" s="7"/>
      <c r="B582" s="20"/>
      <c r="C582" s="31" t="str">
        <f>'Asset Schedule'!C125</f>
        <v>Bus 117</v>
      </c>
      <c r="D582" s="31"/>
      <c r="E582" s="172">
        <f>'Asset Schedule'!J125</f>
        <v>0</v>
      </c>
      <c r="F582" s="39">
        <f>'Asset Schedule'!F125</f>
        <v>0</v>
      </c>
      <c r="G582" s="27"/>
      <c r="H582" s="27"/>
      <c r="I582" s="31"/>
      <c r="J582" s="171" t="str">
        <f>IF(J127=1,$E582+(K$3-$F582)/Time!$J$8,"")</f>
        <v/>
      </c>
      <c r="K582" s="171" t="str">
        <f>IF(K127=1,$E582+(L$3-$F582)/Time!$J$8,"")</f>
        <v/>
      </c>
      <c r="L582" s="171" t="str">
        <f>IF(L127=1,$E582+(M$3-$F582)/Time!$J$8,"")</f>
        <v/>
      </c>
      <c r="M582" s="171" t="str">
        <f>IF(M127=1,$E582+(N$3-$F582)/Time!$J$8,"")</f>
        <v/>
      </c>
      <c r="N582" s="171" t="str">
        <f>IF(N127=1,$E582+(O$3-$F582)/Time!$J$8,"")</f>
        <v/>
      </c>
      <c r="O582" s="171" t="str">
        <f>IF(O127=1,$E582+(P$3-$F582)/Time!$J$8,"")</f>
        <v/>
      </c>
      <c r="P582" s="171" t="str">
        <f>IF(P127=1,$E582+(Q$3-$F582)/Time!$J$8,"")</f>
        <v/>
      </c>
      <c r="Q582" s="171" t="str">
        <f>IF(Q127=1,$E582+(R$3-$F582)/Time!$J$8,"")</f>
        <v/>
      </c>
      <c r="R582" s="171" t="str">
        <f>IF(R127=1,$E582+(S$3-$F582)/Time!$J$8,"")</f>
        <v/>
      </c>
      <c r="S582" s="7"/>
    </row>
    <row r="583" spans="1:19" s="43" customFormat="1" ht="12" hidden="1" customHeight="1" x14ac:dyDescent="0.3">
      <c r="A583" s="7"/>
      <c r="B583" s="20"/>
      <c r="C583" s="31" t="str">
        <f>'Asset Schedule'!C126</f>
        <v>Bus 118</v>
      </c>
      <c r="D583" s="31"/>
      <c r="E583" s="172">
        <f>'Asset Schedule'!J126</f>
        <v>0</v>
      </c>
      <c r="F583" s="39">
        <f>'Asset Schedule'!F126</f>
        <v>0</v>
      </c>
      <c r="G583" s="27"/>
      <c r="H583" s="27"/>
      <c r="I583" s="31"/>
      <c r="J583" s="171" t="str">
        <f>IF(J128=1,$E583+(K$3-$F583)/Time!$J$8,"")</f>
        <v/>
      </c>
      <c r="K583" s="171" t="str">
        <f>IF(K128=1,$E583+(L$3-$F583)/Time!$J$8,"")</f>
        <v/>
      </c>
      <c r="L583" s="171" t="str">
        <f>IF(L128=1,$E583+(M$3-$F583)/Time!$J$8,"")</f>
        <v/>
      </c>
      <c r="M583" s="171" t="str">
        <f>IF(M128=1,$E583+(N$3-$F583)/Time!$J$8,"")</f>
        <v/>
      </c>
      <c r="N583" s="171" t="str">
        <f>IF(N128=1,$E583+(O$3-$F583)/Time!$J$8,"")</f>
        <v/>
      </c>
      <c r="O583" s="171" t="str">
        <f>IF(O128=1,$E583+(P$3-$F583)/Time!$J$8,"")</f>
        <v/>
      </c>
      <c r="P583" s="171" t="str">
        <f>IF(P128=1,$E583+(Q$3-$F583)/Time!$J$8,"")</f>
        <v/>
      </c>
      <c r="Q583" s="171" t="str">
        <f>IF(Q128=1,$E583+(R$3-$F583)/Time!$J$8,"")</f>
        <v/>
      </c>
      <c r="R583" s="171" t="str">
        <f>IF(R128=1,$E583+(S$3-$F583)/Time!$J$8,"")</f>
        <v/>
      </c>
      <c r="S583" s="7"/>
    </row>
    <row r="584" spans="1:19" s="43" customFormat="1" ht="12" hidden="1" customHeight="1" x14ac:dyDescent="0.3">
      <c r="A584" s="7"/>
      <c r="B584" s="20"/>
      <c r="C584" s="31" t="str">
        <f>'Asset Schedule'!C127</f>
        <v>Bus 119</v>
      </c>
      <c r="D584" s="31"/>
      <c r="E584" s="172">
        <f>'Asset Schedule'!J127</f>
        <v>0</v>
      </c>
      <c r="F584" s="39">
        <f>'Asset Schedule'!F127</f>
        <v>0</v>
      </c>
      <c r="G584" s="27"/>
      <c r="H584" s="27"/>
      <c r="I584" s="31"/>
      <c r="J584" s="171" t="str">
        <f>IF(J129=1,$E584+(K$3-$F584)/Time!$J$8,"")</f>
        <v/>
      </c>
      <c r="K584" s="171" t="str">
        <f>IF(K129=1,$E584+(L$3-$F584)/Time!$J$8,"")</f>
        <v/>
      </c>
      <c r="L584" s="171" t="str">
        <f>IF(L129=1,$E584+(M$3-$F584)/Time!$J$8,"")</f>
        <v/>
      </c>
      <c r="M584" s="171" t="str">
        <f>IF(M129=1,$E584+(N$3-$F584)/Time!$J$8,"")</f>
        <v/>
      </c>
      <c r="N584" s="171" t="str">
        <f>IF(N129=1,$E584+(O$3-$F584)/Time!$J$8,"")</f>
        <v/>
      </c>
      <c r="O584" s="171" t="str">
        <f>IF(O129=1,$E584+(P$3-$F584)/Time!$J$8,"")</f>
        <v/>
      </c>
      <c r="P584" s="171" t="str">
        <f>IF(P129=1,$E584+(Q$3-$F584)/Time!$J$8,"")</f>
        <v/>
      </c>
      <c r="Q584" s="171" t="str">
        <f>IF(Q129=1,$E584+(R$3-$F584)/Time!$J$8,"")</f>
        <v/>
      </c>
      <c r="R584" s="171" t="str">
        <f>IF(R129=1,$E584+(S$3-$F584)/Time!$J$8,"")</f>
        <v/>
      </c>
      <c r="S584" s="7"/>
    </row>
    <row r="585" spans="1:19" s="43" customFormat="1" ht="12" hidden="1" customHeight="1" x14ac:dyDescent="0.3">
      <c r="A585" s="7"/>
      <c r="B585" s="20"/>
      <c r="C585" s="31" t="str">
        <f>'Asset Schedule'!C128</f>
        <v>Bus 120</v>
      </c>
      <c r="D585" s="31"/>
      <c r="E585" s="172">
        <f>'Asset Schedule'!J128</f>
        <v>0</v>
      </c>
      <c r="F585" s="39">
        <f>'Asset Schedule'!F128</f>
        <v>0</v>
      </c>
      <c r="G585" s="27"/>
      <c r="H585" s="27"/>
      <c r="I585" s="31"/>
      <c r="J585" s="171" t="str">
        <f>IF(J130=1,$E585+(K$3-$F585)/Time!$J$8,"")</f>
        <v/>
      </c>
      <c r="K585" s="171" t="str">
        <f>IF(K130=1,$E585+(L$3-$F585)/Time!$J$8,"")</f>
        <v/>
      </c>
      <c r="L585" s="171" t="str">
        <f>IF(L130=1,$E585+(M$3-$F585)/Time!$J$8,"")</f>
        <v/>
      </c>
      <c r="M585" s="171" t="str">
        <f>IF(M130=1,$E585+(N$3-$F585)/Time!$J$8,"")</f>
        <v/>
      </c>
      <c r="N585" s="171" t="str">
        <f>IF(N130=1,$E585+(O$3-$F585)/Time!$J$8,"")</f>
        <v/>
      </c>
      <c r="O585" s="171" t="str">
        <f>IF(O130=1,$E585+(P$3-$F585)/Time!$J$8,"")</f>
        <v/>
      </c>
      <c r="P585" s="171" t="str">
        <f>IF(P130=1,$E585+(Q$3-$F585)/Time!$J$8,"")</f>
        <v/>
      </c>
      <c r="Q585" s="171" t="str">
        <f>IF(Q130=1,$E585+(R$3-$F585)/Time!$J$8,"")</f>
        <v/>
      </c>
      <c r="R585" s="171" t="str">
        <f>IF(R130=1,$E585+(S$3-$F585)/Time!$J$8,"")</f>
        <v/>
      </c>
      <c r="S585" s="7"/>
    </row>
    <row r="586" spans="1:19" s="43" customFormat="1" ht="12" hidden="1" customHeight="1" x14ac:dyDescent="0.3">
      <c r="A586" s="7"/>
      <c r="B586" s="20"/>
      <c r="C586" s="31" t="str">
        <f>'Asset Schedule'!C129</f>
        <v>Bus 121</v>
      </c>
      <c r="D586" s="31"/>
      <c r="E586" s="172">
        <f>'Asset Schedule'!J129</f>
        <v>0</v>
      </c>
      <c r="F586" s="39">
        <f>'Asset Schedule'!F129</f>
        <v>0</v>
      </c>
      <c r="G586" s="27"/>
      <c r="H586" s="27"/>
      <c r="I586" s="31"/>
      <c r="J586" s="171" t="str">
        <f>IF(J131=1,$E586+(K$3-$F586)/Time!$J$8,"")</f>
        <v/>
      </c>
      <c r="K586" s="171" t="str">
        <f>IF(K131=1,$E586+(L$3-$F586)/Time!$J$8,"")</f>
        <v/>
      </c>
      <c r="L586" s="171" t="str">
        <f>IF(L131=1,$E586+(M$3-$F586)/Time!$J$8,"")</f>
        <v/>
      </c>
      <c r="M586" s="171" t="str">
        <f>IF(M131=1,$E586+(N$3-$F586)/Time!$J$8,"")</f>
        <v/>
      </c>
      <c r="N586" s="171" t="str">
        <f>IF(N131=1,$E586+(O$3-$F586)/Time!$J$8,"")</f>
        <v/>
      </c>
      <c r="O586" s="171" t="str">
        <f>IF(O131=1,$E586+(P$3-$F586)/Time!$J$8,"")</f>
        <v/>
      </c>
      <c r="P586" s="171" t="str">
        <f>IF(P131=1,$E586+(Q$3-$F586)/Time!$J$8,"")</f>
        <v/>
      </c>
      <c r="Q586" s="171" t="str">
        <f>IF(Q131=1,$E586+(R$3-$F586)/Time!$J$8,"")</f>
        <v/>
      </c>
      <c r="R586" s="171" t="str">
        <f>IF(R131=1,$E586+(S$3-$F586)/Time!$J$8,"")</f>
        <v/>
      </c>
      <c r="S586" s="7"/>
    </row>
    <row r="587" spans="1:19" s="43" customFormat="1" ht="12" hidden="1" customHeight="1" x14ac:dyDescent="0.3">
      <c r="A587" s="7"/>
      <c r="B587" s="20"/>
      <c r="C587" s="31" t="str">
        <f>'Asset Schedule'!C130</f>
        <v>Bus 122</v>
      </c>
      <c r="D587" s="31"/>
      <c r="E587" s="172">
        <f>'Asset Schedule'!J130</f>
        <v>0</v>
      </c>
      <c r="F587" s="39">
        <f>'Asset Schedule'!F130</f>
        <v>0</v>
      </c>
      <c r="G587" s="27"/>
      <c r="H587" s="27"/>
      <c r="I587" s="31"/>
      <c r="J587" s="171" t="str">
        <f>IF(J132=1,$E587+(K$3-$F587)/Time!$J$8,"")</f>
        <v/>
      </c>
      <c r="K587" s="171" t="str">
        <f>IF(K132=1,$E587+(L$3-$F587)/Time!$J$8,"")</f>
        <v/>
      </c>
      <c r="L587" s="171" t="str">
        <f>IF(L132=1,$E587+(M$3-$F587)/Time!$J$8,"")</f>
        <v/>
      </c>
      <c r="M587" s="171" t="str">
        <f>IF(M132=1,$E587+(N$3-$F587)/Time!$J$8,"")</f>
        <v/>
      </c>
      <c r="N587" s="171" t="str">
        <f>IF(N132=1,$E587+(O$3-$F587)/Time!$J$8,"")</f>
        <v/>
      </c>
      <c r="O587" s="171" t="str">
        <f>IF(O132=1,$E587+(P$3-$F587)/Time!$J$8,"")</f>
        <v/>
      </c>
      <c r="P587" s="171" t="str">
        <f>IF(P132=1,$E587+(Q$3-$F587)/Time!$J$8,"")</f>
        <v/>
      </c>
      <c r="Q587" s="171" t="str">
        <f>IF(Q132=1,$E587+(R$3-$F587)/Time!$J$8,"")</f>
        <v/>
      </c>
      <c r="R587" s="171" t="str">
        <f>IF(R132=1,$E587+(S$3-$F587)/Time!$J$8,"")</f>
        <v/>
      </c>
      <c r="S587" s="7"/>
    </row>
    <row r="588" spans="1:19" s="43" customFormat="1" ht="12" hidden="1" customHeight="1" x14ac:dyDescent="0.3">
      <c r="A588" s="7"/>
      <c r="B588" s="20"/>
      <c r="C588" s="31" t="str">
        <f>'Asset Schedule'!C131</f>
        <v>Bus 123</v>
      </c>
      <c r="D588" s="31"/>
      <c r="E588" s="172">
        <f>'Asset Schedule'!J131</f>
        <v>0</v>
      </c>
      <c r="F588" s="39">
        <f>'Asset Schedule'!F131</f>
        <v>0</v>
      </c>
      <c r="G588" s="27"/>
      <c r="H588" s="27"/>
      <c r="I588" s="31"/>
      <c r="J588" s="171" t="str">
        <f>IF(J133=1,$E588+(K$3-$F588)/Time!$J$8,"")</f>
        <v/>
      </c>
      <c r="K588" s="171" t="str">
        <f>IF(K133=1,$E588+(L$3-$F588)/Time!$J$8,"")</f>
        <v/>
      </c>
      <c r="L588" s="171" t="str">
        <f>IF(L133=1,$E588+(M$3-$F588)/Time!$J$8,"")</f>
        <v/>
      </c>
      <c r="M588" s="171" t="str">
        <f>IF(M133=1,$E588+(N$3-$F588)/Time!$J$8,"")</f>
        <v/>
      </c>
      <c r="N588" s="171" t="str">
        <f>IF(N133=1,$E588+(O$3-$F588)/Time!$J$8,"")</f>
        <v/>
      </c>
      <c r="O588" s="171" t="str">
        <f>IF(O133=1,$E588+(P$3-$F588)/Time!$J$8,"")</f>
        <v/>
      </c>
      <c r="P588" s="171" t="str">
        <f>IF(P133=1,$E588+(Q$3-$F588)/Time!$J$8,"")</f>
        <v/>
      </c>
      <c r="Q588" s="171" t="str">
        <f>IF(Q133=1,$E588+(R$3-$F588)/Time!$J$8,"")</f>
        <v/>
      </c>
      <c r="R588" s="171" t="str">
        <f>IF(R133=1,$E588+(S$3-$F588)/Time!$J$8,"")</f>
        <v/>
      </c>
      <c r="S588" s="7"/>
    </row>
    <row r="589" spans="1:19" s="43" customFormat="1" ht="12" hidden="1" customHeight="1" x14ac:dyDescent="0.3">
      <c r="A589" s="7"/>
      <c r="B589" s="20"/>
      <c r="C589" s="31" t="str">
        <f>'Asset Schedule'!C132</f>
        <v>Bus 124</v>
      </c>
      <c r="D589" s="31"/>
      <c r="E589" s="172">
        <f>'Asset Schedule'!J132</f>
        <v>0</v>
      </c>
      <c r="F589" s="39">
        <f>'Asset Schedule'!F132</f>
        <v>0</v>
      </c>
      <c r="G589" s="27"/>
      <c r="H589" s="27"/>
      <c r="I589" s="31"/>
      <c r="J589" s="171" t="str">
        <f>IF(J134=1,$E589+(K$3-$F589)/Time!$J$8,"")</f>
        <v/>
      </c>
      <c r="K589" s="171" t="str">
        <f>IF(K134=1,$E589+(L$3-$F589)/Time!$J$8,"")</f>
        <v/>
      </c>
      <c r="L589" s="171" t="str">
        <f>IF(L134=1,$E589+(M$3-$F589)/Time!$J$8,"")</f>
        <v/>
      </c>
      <c r="M589" s="171" t="str">
        <f>IF(M134=1,$E589+(N$3-$F589)/Time!$J$8,"")</f>
        <v/>
      </c>
      <c r="N589" s="171" t="str">
        <f>IF(N134=1,$E589+(O$3-$F589)/Time!$J$8,"")</f>
        <v/>
      </c>
      <c r="O589" s="171" t="str">
        <f>IF(O134=1,$E589+(P$3-$F589)/Time!$J$8,"")</f>
        <v/>
      </c>
      <c r="P589" s="171" t="str">
        <f>IF(P134=1,$E589+(Q$3-$F589)/Time!$J$8,"")</f>
        <v/>
      </c>
      <c r="Q589" s="171" t="str">
        <f>IF(Q134=1,$E589+(R$3-$F589)/Time!$J$8,"")</f>
        <v/>
      </c>
      <c r="R589" s="171" t="str">
        <f>IF(R134=1,$E589+(S$3-$F589)/Time!$J$8,"")</f>
        <v/>
      </c>
      <c r="S589" s="7"/>
    </row>
    <row r="590" spans="1:19" s="43" customFormat="1" ht="12" hidden="1" customHeight="1" x14ac:dyDescent="0.3">
      <c r="A590" s="7"/>
      <c r="B590" s="20"/>
      <c r="C590" s="31" t="str">
        <f>'Asset Schedule'!C133</f>
        <v>Bus 125</v>
      </c>
      <c r="D590" s="31"/>
      <c r="E590" s="172">
        <f>'Asset Schedule'!J133</f>
        <v>0</v>
      </c>
      <c r="F590" s="39">
        <f>'Asset Schedule'!F133</f>
        <v>0</v>
      </c>
      <c r="G590" s="27"/>
      <c r="H590" s="27"/>
      <c r="I590" s="31"/>
      <c r="J590" s="171" t="str">
        <f>IF(J135=1,$E590+(K$3-$F590)/Time!$J$8,"")</f>
        <v/>
      </c>
      <c r="K590" s="171" t="str">
        <f>IF(K135=1,$E590+(L$3-$F590)/Time!$J$8,"")</f>
        <v/>
      </c>
      <c r="L590" s="171" t="str">
        <f>IF(L135=1,$E590+(M$3-$F590)/Time!$J$8,"")</f>
        <v/>
      </c>
      <c r="M590" s="171" t="str">
        <f>IF(M135=1,$E590+(N$3-$F590)/Time!$J$8,"")</f>
        <v/>
      </c>
      <c r="N590" s="171" t="str">
        <f>IF(N135=1,$E590+(O$3-$F590)/Time!$J$8,"")</f>
        <v/>
      </c>
      <c r="O590" s="171" t="str">
        <f>IF(O135=1,$E590+(P$3-$F590)/Time!$J$8,"")</f>
        <v/>
      </c>
      <c r="P590" s="171" t="str">
        <f>IF(P135=1,$E590+(Q$3-$F590)/Time!$J$8,"")</f>
        <v/>
      </c>
      <c r="Q590" s="171" t="str">
        <f>IF(Q135=1,$E590+(R$3-$F590)/Time!$J$8,"")</f>
        <v/>
      </c>
      <c r="R590" s="171" t="str">
        <f>IF(R135=1,$E590+(S$3-$F590)/Time!$J$8,"")</f>
        <v/>
      </c>
      <c r="S590" s="7"/>
    </row>
    <row r="591" spans="1:19" s="43" customFormat="1" ht="12" hidden="1" customHeight="1" x14ac:dyDescent="0.3">
      <c r="A591" s="7"/>
      <c r="B591" s="20"/>
      <c r="C591" s="31" t="str">
        <f>'Asset Schedule'!C134</f>
        <v>Bus 126</v>
      </c>
      <c r="D591" s="31"/>
      <c r="E591" s="172">
        <f>'Asset Schedule'!J134</f>
        <v>0</v>
      </c>
      <c r="F591" s="39">
        <f>'Asset Schedule'!F134</f>
        <v>0</v>
      </c>
      <c r="G591" s="27"/>
      <c r="H591" s="27"/>
      <c r="I591" s="31"/>
      <c r="J591" s="171" t="str">
        <f>IF(J136=1,$E591+(K$3-$F591)/Time!$J$8,"")</f>
        <v/>
      </c>
      <c r="K591" s="171" t="str">
        <f>IF(K136=1,$E591+(L$3-$F591)/Time!$J$8,"")</f>
        <v/>
      </c>
      <c r="L591" s="171" t="str">
        <f>IF(L136=1,$E591+(M$3-$F591)/Time!$J$8,"")</f>
        <v/>
      </c>
      <c r="M591" s="171" t="str">
        <f>IF(M136=1,$E591+(N$3-$F591)/Time!$J$8,"")</f>
        <v/>
      </c>
      <c r="N591" s="171" t="str">
        <f>IF(N136=1,$E591+(O$3-$F591)/Time!$J$8,"")</f>
        <v/>
      </c>
      <c r="O591" s="171" t="str">
        <f>IF(O136=1,$E591+(P$3-$F591)/Time!$J$8,"")</f>
        <v/>
      </c>
      <c r="P591" s="171" t="str">
        <f>IF(P136=1,$E591+(Q$3-$F591)/Time!$J$8,"")</f>
        <v/>
      </c>
      <c r="Q591" s="171" t="str">
        <f>IF(Q136=1,$E591+(R$3-$F591)/Time!$J$8,"")</f>
        <v/>
      </c>
      <c r="R591" s="171" t="str">
        <f>IF(R136=1,$E591+(S$3-$F591)/Time!$J$8,"")</f>
        <v/>
      </c>
      <c r="S591" s="7"/>
    </row>
    <row r="592" spans="1:19" s="43" customFormat="1" ht="12" hidden="1" customHeight="1" x14ac:dyDescent="0.3">
      <c r="A592" s="7"/>
      <c r="B592" s="20"/>
      <c r="C592" s="31" t="str">
        <f>'Asset Schedule'!C135</f>
        <v>Bus 127</v>
      </c>
      <c r="D592" s="31"/>
      <c r="E592" s="172">
        <f>'Asset Schedule'!J135</f>
        <v>0</v>
      </c>
      <c r="F592" s="39">
        <f>'Asset Schedule'!F135</f>
        <v>0</v>
      </c>
      <c r="G592" s="27"/>
      <c r="H592" s="27"/>
      <c r="I592" s="31"/>
      <c r="J592" s="171" t="str">
        <f>IF(J137=1,$E592+(K$3-$F592)/Time!$J$8,"")</f>
        <v/>
      </c>
      <c r="K592" s="171" t="str">
        <f>IF(K137=1,$E592+(L$3-$F592)/Time!$J$8,"")</f>
        <v/>
      </c>
      <c r="L592" s="171" t="str">
        <f>IF(L137=1,$E592+(M$3-$F592)/Time!$J$8,"")</f>
        <v/>
      </c>
      <c r="M592" s="171" t="str">
        <f>IF(M137=1,$E592+(N$3-$F592)/Time!$J$8,"")</f>
        <v/>
      </c>
      <c r="N592" s="171" t="str">
        <f>IF(N137=1,$E592+(O$3-$F592)/Time!$J$8,"")</f>
        <v/>
      </c>
      <c r="O592" s="171" t="str">
        <f>IF(O137=1,$E592+(P$3-$F592)/Time!$J$8,"")</f>
        <v/>
      </c>
      <c r="P592" s="171" t="str">
        <f>IF(P137=1,$E592+(Q$3-$F592)/Time!$J$8,"")</f>
        <v/>
      </c>
      <c r="Q592" s="171" t="str">
        <f>IF(Q137=1,$E592+(R$3-$F592)/Time!$J$8,"")</f>
        <v/>
      </c>
      <c r="R592" s="171" t="str">
        <f>IF(R137=1,$E592+(S$3-$F592)/Time!$J$8,"")</f>
        <v/>
      </c>
      <c r="S592" s="7"/>
    </row>
    <row r="593" spans="1:19" s="43" customFormat="1" ht="12" hidden="1" customHeight="1" x14ac:dyDescent="0.3">
      <c r="A593" s="7"/>
      <c r="B593" s="20"/>
      <c r="C593" s="31" t="str">
        <f>'Asset Schedule'!C136</f>
        <v>Bus 128</v>
      </c>
      <c r="D593" s="31"/>
      <c r="E593" s="172">
        <f>'Asset Schedule'!J136</f>
        <v>0</v>
      </c>
      <c r="F593" s="39">
        <f>'Asset Schedule'!F136</f>
        <v>0</v>
      </c>
      <c r="G593" s="27"/>
      <c r="H593" s="27"/>
      <c r="I593" s="31"/>
      <c r="J593" s="171" t="str">
        <f>IF(J138=1,$E593+(K$3-$F593)/Time!$J$8,"")</f>
        <v/>
      </c>
      <c r="K593" s="171" t="str">
        <f>IF(K138=1,$E593+(L$3-$F593)/Time!$J$8,"")</f>
        <v/>
      </c>
      <c r="L593" s="171" t="str">
        <f>IF(L138=1,$E593+(M$3-$F593)/Time!$J$8,"")</f>
        <v/>
      </c>
      <c r="M593" s="171" t="str">
        <f>IF(M138=1,$E593+(N$3-$F593)/Time!$J$8,"")</f>
        <v/>
      </c>
      <c r="N593" s="171" t="str">
        <f>IF(N138=1,$E593+(O$3-$F593)/Time!$J$8,"")</f>
        <v/>
      </c>
      <c r="O593" s="171" t="str">
        <f>IF(O138=1,$E593+(P$3-$F593)/Time!$J$8,"")</f>
        <v/>
      </c>
      <c r="P593" s="171" t="str">
        <f>IF(P138=1,$E593+(Q$3-$F593)/Time!$J$8,"")</f>
        <v/>
      </c>
      <c r="Q593" s="171" t="str">
        <f>IF(Q138=1,$E593+(R$3-$F593)/Time!$J$8,"")</f>
        <v/>
      </c>
      <c r="R593" s="171" t="str">
        <f>IF(R138=1,$E593+(S$3-$F593)/Time!$J$8,"")</f>
        <v/>
      </c>
      <c r="S593" s="7"/>
    </row>
    <row r="594" spans="1:19" s="43" customFormat="1" ht="12" hidden="1" customHeight="1" x14ac:dyDescent="0.3">
      <c r="A594" s="7"/>
      <c r="B594" s="20"/>
      <c r="C594" s="31" t="str">
        <f>'Asset Schedule'!C137</f>
        <v>Bus 129</v>
      </c>
      <c r="D594" s="31"/>
      <c r="E594" s="172">
        <f>'Asset Schedule'!J137</f>
        <v>0</v>
      </c>
      <c r="F594" s="39">
        <f>'Asset Schedule'!F137</f>
        <v>0</v>
      </c>
      <c r="G594" s="27"/>
      <c r="H594" s="27"/>
      <c r="I594" s="31"/>
      <c r="J594" s="171" t="str">
        <f>IF(J139=1,$E594+(K$3-$F594)/Time!$J$8,"")</f>
        <v/>
      </c>
      <c r="K594" s="171" t="str">
        <f>IF(K139=1,$E594+(L$3-$F594)/Time!$J$8,"")</f>
        <v/>
      </c>
      <c r="L594" s="171" t="str">
        <f>IF(L139=1,$E594+(M$3-$F594)/Time!$J$8,"")</f>
        <v/>
      </c>
      <c r="M594" s="171" t="str">
        <f>IF(M139=1,$E594+(N$3-$F594)/Time!$J$8,"")</f>
        <v/>
      </c>
      <c r="N594" s="171" t="str">
        <f>IF(N139=1,$E594+(O$3-$F594)/Time!$J$8,"")</f>
        <v/>
      </c>
      <c r="O594" s="171" t="str">
        <f>IF(O139=1,$E594+(P$3-$F594)/Time!$J$8,"")</f>
        <v/>
      </c>
      <c r="P594" s="171" t="str">
        <f>IF(P139=1,$E594+(Q$3-$F594)/Time!$J$8,"")</f>
        <v/>
      </c>
      <c r="Q594" s="171" t="str">
        <f>IF(Q139=1,$E594+(R$3-$F594)/Time!$J$8,"")</f>
        <v/>
      </c>
      <c r="R594" s="171" t="str">
        <f>IF(R139=1,$E594+(S$3-$F594)/Time!$J$8,"")</f>
        <v/>
      </c>
      <c r="S594" s="7"/>
    </row>
    <row r="595" spans="1:19" s="43" customFormat="1" ht="12" hidden="1" customHeight="1" x14ac:dyDescent="0.3">
      <c r="A595" s="7"/>
      <c r="B595" s="20"/>
      <c r="C595" s="31" t="str">
        <f>'Asset Schedule'!C138</f>
        <v>Bus 130</v>
      </c>
      <c r="D595" s="31"/>
      <c r="E595" s="172">
        <f>'Asset Schedule'!J138</f>
        <v>0</v>
      </c>
      <c r="F595" s="39">
        <f>'Asset Schedule'!F138</f>
        <v>0</v>
      </c>
      <c r="G595" s="27"/>
      <c r="H595" s="27"/>
      <c r="I595" s="31"/>
      <c r="J595" s="171" t="str">
        <f>IF(J140=1,$E595+(K$3-$F595)/Time!$J$8,"")</f>
        <v/>
      </c>
      <c r="K595" s="171" t="str">
        <f>IF(K140=1,$E595+(L$3-$F595)/Time!$J$8,"")</f>
        <v/>
      </c>
      <c r="L595" s="171" t="str">
        <f>IF(L140=1,$E595+(M$3-$F595)/Time!$J$8,"")</f>
        <v/>
      </c>
      <c r="M595" s="171" t="str">
        <f>IF(M140=1,$E595+(N$3-$F595)/Time!$J$8,"")</f>
        <v/>
      </c>
      <c r="N595" s="171" t="str">
        <f>IF(N140=1,$E595+(O$3-$F595)/Time!$J$8,"")</f>
        <v/>
      </c>
      <c r="O595" s="171" t="str">
        <f>IF(O140=1,$E595+(P$3-$F595)/Time!$J$8,"")</f>
        <v/>
      </c>
      <c r="P595" s="171" t="str">
        <f>IF(P140=1,$E595+(Q$3-$F595)/Time!$J$8,"")</f>
        <v/>
      </c>
      <c r="Q595" s="171" t="str">
        <f>IF(Q140=1,$E595+(R$3-$F595)/Time!$J$8,"")</f>
        <v/>
      </c>
      <c r="R595" s="171" t="str">
        <f>IF(R140=1,$E595+(S$3-$F595)/Time!$J$8,"")</f>
        <v/>
      </c>
      <c r="S595" s="7"/>
    </row>
    <row r="596" spans="1:19" s="43" customFormat="1" ht="12" hidden="1" customHeight="1" x14ac:dyDescent="0.3">
      <c r="A596" s="7"/>
      <c r="B596" s="20"/>
      <c r="C596" s="31" t="str">
        <f>'Asset Schedule'!C139</f>
        <v>Bus 131</v>
      </c>
      <c r="D596" s="31"/>
      <c r="E596" s="172">
        <f>'Asset Schedule'!J139</f>
        <v>0</v>
      </c>
      <c r="F596" s="39">
        <f>'Asset Schedule'!F139</f>
        <v>0</v>
      </c>
      <c r="G596" s="27"/>
      <c r="H596" s="27"/>
      <c r="I596" s="31"/>
      <c r="J596" s="171" t="str">
        <f>IF(J141=1,$E596+(K$3-$F596)/Time!$J$8,"")</f>
        <v/>
      </c>
      <c r="K596" s="171" t="str">
        <f>IF(K141=1,$E596+(L$3-$F596)/Time!$J$8,"")</f>
        <v/>
      </c>
      <c r="L596" s="171" t="str">
        <f>IF(L141=1,$E596+(M$3-$F596)/Time!$J$8,"")</f>
        <v/>
      </c>
      <c r="M596" s="171" t="str">
        <f>IF(M141=1,$E596+(N$3-$F596)/Time!$J$8,"")</f>
        <v/>
      </c>
      <c r="N596" s="171" t="str">
        <f>IF(N141=1,$E596+(O$3-$F596)/Time!$J$8,"")</f>
        <v/>
      </c>
      <c r="O596" s="171" t="str">
        <f>IF(O141=1,$E596+(P$3-$F596)/Time!$J$8,"")</f>
        <v/>
      </c>
      <c r="P596" s="171" t="str">
        <f>IF(P141=1,$E596+(Q$3-$F596)/Time!$J$8,"")</f>
        <v/>
      </c>
      <c r="Q596" s="171" t="str">
        <f>IF(Q141=1,$E596+(R$3-$F596)/Time!$J$8,"")</f>
        <v/>
      </c>
      <c r="R596" s="171" t="str">
        <f>IF(R141=1,$E596+(S$3-$F596)/Time!$J$8,"")</f>
        <v/>
      </c>
      <c r="S596" s="7"/>
    </row>
    <row r="597" spans="1:19" s="43" customFormat="1" ht="12" hidden="1" customHeight="1" x14ac:dyDescent="0.3">
      <c r="A597" s="7"/>
      <c r="B597" s="20"/>
      <c r="C597" s="31" t="str">
        <f>'Asset Schedule'!C140</f>
        <v>Bus 132</v>
      </c>
      <c r="D597" s="31"/>
      <c r="E597" s="172">
        <f>'Asset Schedule'!J140</f>
        <v>0</v>
      </c>
      <c r="F597" s="39">
        <f>'Asset Schedule'!F140</f>
        <v>0</v>
      </c>
      <c r="G597" s="27"/>
      <c r="H597" s="27"/>
      <c r="I597" s="31"/>
      <c r="J597" s="171" t="str">
        <f>IF(J142=1,$E597+(K$3-$F597)/Time!$J$8,"")</f>
        <v/>
      </c>
      <c r="K597" s="171" t="str">
        <f>IF(K142=1,$E597+(L$3-$F597)/Time!$J$8,"")</f>
        <v/>
      </c>
      <c r="L597" s="171" t="str">
        <f>IF(L142=1,$E597+(M$3-$F597)/Time!$J$8,"")</f>
        <v/>
      </c>
      <c r="M597" s="171" t="str">
        <f>IF(M142=1,$E597+(N$3-$F597)/Time!$J$8,"")</f>
        <v/>
      </c>
      <c r="N597" s="171" t="str">
        <f>IF(N142=1,$E597+(O$3-$F597)/Time!$J$8,"")</f>
        <v/>
      </c>
      <c r="O597" s="171" t="str">
        <f>IF(O142=1,$E597+(P$3-$F597)/Time!$J$8,"")</f>
        <v/>
      </c>
      <c r="P597" s="171" t="str">
        <f>IF(P142=1,$E597+(Q$3-$F597)/Time!$J$8,"")</f>
        <v/>
      </c>
      <c r="Q597" s="171" t="str">
        <f>IF(Q142=1,$E597+(R$3-$F597)/Time!$J$8,"")</f>
        <v/>
      </c>
      <c r="R597" s="171" t="str">
        <f>IF(R142=1,$E597+(S$3-$F597)/Time!$J$8,"")</f>
        <v/>
      </c>
      <c r="S597" s="7"/>
    </row>
    <row r="598" spans="1:19" s="43" customFormat="1" ht="12" hidden="1" customHeight="1" x14ac:dyDescent="0.3">
      <c r="A598" s="7"/>
      <c r="B598" s="20"/>
      <c r="C598" s="31" t="str">
        <f>'Asset Schedule'!C141</f>
        <v>Bus 133</v>
      </c>
      <c r="D598" s="31"/>
      <c r="E598" s="172">
        <f>'Asset Schedule'!J141</f>
        <v>0</v>
      </c>
      <c r="F598" s="39">
        <f>'Asset Schedule'!F141</f>
        <v>0</v>
      </c>
      <c r="G598" s="27"/>
      <c r="H598" s="27"/>
      <c r="I598" s="31"/>
      <c r="J598" s="171" t="str">
        <f>IF(J143=1,$E598+(K$3-$F598)/Time!$J$8,"")</f>
        <v/>
      </c>
      <c r="K598" s="171" t="str">
        <f>IF(K143=1,$E598+(L$3-$F598)/Time!$J$8,"")</f>
        <v/>
      </c>
      <c r="L598" s="171" t="str">
        <f>IF(L143=1,$E598+(M$3-$F598)/Time!$J$8,"")</f>
        <v/>
      </c>
      <c r="M598" s="171" t="str">
        <f>IF(M143=1,$E598+(N$3-$F598)/Time!$J$8,"")</f>
        <v/>
      </c>
      <c r="N598" s="171" t="str">
        <f>IF(N143=1,$E598+(O$3-$F598)/Time!$J$8,"")</f>
        <v/>
      </c>
      <c r="O598" s="171" t="str">
        <f>IF(O143=1,$E598+(P$3-$F598)/Time!$J$8,"")</f>
        <v/>
      </c>
      <c r="P598" s="171" t="str">
        <f>IF(P143=1,$E598+(Q$3-$F598)/Time!$J$8,"")</f>
        <v/>
      </c>
      <c r="Q598" s="171" t="str">
        <f>IF(Q143=1,$E598+(R$3-$F598)/Time!$J$8,"")</f>
        <v/>
      </c>
      <c r="R598" s="171" t="str">
        <f>IF(R143=1,$E598+(S$3-$F598)/Time!$J$8,"")</f>
        <v/>
      </c>
      <c r="S598" s="7"/>
    </row>
    <row r="599" spans="1:19" s="43" customFormat="1" ht="12" hidden="1" customHeight="1" x14ac:dyDescent="0.3">
      <c r="A599" s="7"/>
      <c r="B599" s="20"/>
      <c r="C599" s="31" t="str">
        <f>'Asset Schedule'!C142</f>
        <v>Bus 134</v>
      </c>
      <c r="D599" s="31"/>
      <c r="E599" s="172">
        <f>'Asset Schedule'!J142</f>
        <v>0</v>
      </c>
      <c r="F599" s="39">
        <f>'Asset Schedule'!F142</f>
        <v>0</v>
      </c>
      <c r="G599" s="27"/>
      <c r="H599" s="27"/>
      <c r="I599" s="31"/>
      <c r="J599" s="171" t="str">
        <f>IF(J144=1,$E599+(K$3-$F599)/Time!$J$8,"")</f>
        <v/>
      </c>
      <c r="K599" s="171" t="str">
        <f>IF(K144=1,$E599+(L$3-$F599)/Time!$J$8,"")</f>
        <v/>
      </c>
      <c r="L599" s="171" t="str">
        <f>IF(L144=1,$E599+(M$3-$F599)/Time!$J$8,"")</f>
        <v/>
      </c>
      <c r="M599" s="171" t="str">
        <f>IF(M144=1,$E599+(N$3-$F599)/Time!$J$8,"")</f>
        <v/>
      </c>
      <c r="N599" s="171" t="str">
        <f>IF(N144=1,$E599+(O$3-$F599)/Time!$J$8,"")</f>
        <v/>
      </c>
      <c r="O599" s="171" t="str">
        <f>IF(O144=1,$E599+(P$3-$F599)/Time!$J$8,"")</f>
        <v/>
      </c>
      <c r="P599" s="171" t="str">
        <f>IF(P144=1,$E599+(Q$3-$F599)/Time!$J$8,"")</f>
        <v/>
      </c>
      <c r="Q599" s="171" t="str">
        <f>IF(Q144=1,$E599+(R$3-$F599)/Time!$J$8,"")</f>
        <v/>
      </c>
      <c r="R599" s="171" t="str">
        <f>IF(R144=1,$E599+(S$3-$F599)/Time!$J$8,"")</f>
        <v/>
      </c>
      <c r="S599" s="7"/>
    </row>
    <row r="600" spans="1:19" s="43" customFormat="1" ht="12" hidden="1" customHeight="1" x14ac:dyDescent="0.3">
      <c r="A600" s="7"/>
      <c r="B600" s="20"/>
      <c r="C600" s="31" t="str">
        <f>'Asset Schedule'!C143</f>
        <v>Bus 135</v>
      </c>
      <c r="D600" s="31"/>
      <c r="E600" s="172">
        <f>'Asset Schedule'!J143</f>
        <v>0</v>
      </c>
      <c r="F600" s="39">
        <f>'Asset Schedule'!F143</f>
        <v>0</v>
      </c>
      <c r="G600" s="27"/>
      <c r="H600" s="27"/>
      <c r="I600" s="31"/>
      <c r="J600" s="171" t="str">
        <f>IF(J145=1,$E600+(K$3-$F600)/Time!$J$8,"")</f>
        <v/>
      </c>
      <c r="K600" s="171" t="str">
        <f>IF(K145=1,$E600+(L$3-$F600)/Time!$J$8,"")</f>
        <v/>
      </c>
      <c r="L600" s="171" t="str">
        <f>IF(L145=1,$E600+(M$3-$F600)/Time!$J$8,"")</f>
        <v/>
      </c>
      <c r="M600" s="171" t="str">
        <f>IF(M145=1,$E600+(N$3-$F600)/Time!$J$8,"")</f>
        <v/>
      </c>
      <c r="N600" s="171" t="str">
        <f>IF(N145=1,$E600+(O$3-$F600)/Time!$J$8,"")</f>
        <v/>
      </c>
      <c r="O600" s="171" t="str">
        <f>IF(O145=1,$E600+(P$3-$F600)/Time!$J$8,"")</f>
        <v/>
      </c>
      <c r="P600" s="171" t="str">
        <f>IF(P145=1,$E600+(Q$3-$F600)/Time!$J$8,"")</f>
        <v/>
      </c>
      <c r="Q600" s="171" t="str">
        <f>IF(Q145=1,$E600+(R$3-$F600)/Time!$J$8,"")</f>
        <v/>
      </c>
      <c r="R600" s="171" t="str">
        <f>IF(R145=1,$E600+(S$3-$F600)/Time!$J$8,"")</f>
        <v/>
      </c>
      <c r="S600" s="7"/>
    </row>
    <row r="601" spans="1:19" s="43" customFormat="1" ht="12" hidden="1" customHeight="1" x14ac:dyDescent="0.3">
      <c r="A601" s="7"/>
      <c r="B601" s="20"/>
      <c r="C601" s="31" t="str">
        <f>'Asset Schedule'!C144</f>
        <v>Bus 136</v>
      </c>
      <c r="D601" s="31"/>
      <c r="E601" s="172">
        <f>'Asset Schedule'!J144</f>
        <v>0</v>
      </c>
      <c r="F601" s="39">
        <f>'Asset Schedule'!F144</f>
        <v>0</v>
      </c>
      <c r="G601" s="27"/>
      <c r="H601" s="27"/>
      <c r="I601" s="31"/>
      <c r="J601" s="171" t="str">
        <f>IF(J146=1,$E601+(K$3-$F601)/Time!$J$8,"")</f>
        <v/>
      </c>
      <c r="K601" s="171" t="str">
        <f>IF(K146=1,$E601+(L$3-$F601)/Time!$J$8,"")</f>
        <v/>
      </c>
      <c r="L601" s="171" t="str">
        <f>IF(L146=1,$E601+(M$3-$F601)/Time!$J$8,"")</f>
        <v/>
      </c>
      <c r="M601" s="171" t="str">
        <f>IF(M146=1,$E601+(N$3-$F601)/Time!$J$8,"")</f>
        <v/>
      </c>
      <c r="N601" s="171" t="str">
        <f>IF(N146=1,$E601+(O$3-$F601)/Time!$J$8,"")</f>
        <v/>
      </c>
      <c r="O601" s="171" t="str">
        <f>IF(O146=1,$E601+(P$3-$F601)/Time!$J$8,"")</f>
        <v/>
      </c>
      <c r="P601" s="171" t="str">
        <f>IF(P146=1,$E601+(Q$3-$F601)/Time!$J$8,"")</f>
        <v/>
      </c>
      <c r="Q601" s="171" t="str">
        <f>IF(Q146=1,$E601+(R$3-$F601)/Time!$J$8,"")</f>
        <v/>
      </c>
      <c r="R601" s="171" t="str">
        <f>IF(R146=1,$E601+(S$3-$F601)/Time!$J$8,"")</f>
        <v/>
      </c>
      <c r="S601" s="7"/>
    </row>
    <row r="602" spans="1:19" s="43" customFormat="1" ht="12" hidden="1" customHeight="1" x14ac:dyDescent="0.3">
      <c r="A602" s="7"/>
      <c r="B602" s="20"/>
      <c r="C602" s="31" t="str">
        <f>'Asset Schedule'!C145</f>
        <v>Bus 137</v>
      </c>
      <c r="D602" s="31"/>
      <c r="E602" s="172">
        <f>'Asset Schedule'!J145</f>
        <v>0</v>
      </c>
      <c r="F602" s="39">
        <f>'Asset Schedule'!F145</f>
        <v>0</v>
      </c>
      <c r="G602" s="27"/>
      <c r="H602" s="27"/>
      <c r="I602" s="31"/>
      <c r="J602" s="171" t="str">
        <f>IF(J147=1,$E602+(K$3-$F602)/Time!$J$8,"")</f>
        <v/>
      </c>
      <c r="K602" s="171" t="str">
        <f>IF(K147=1,$E602+(L$3-$F602)/Time!$J$8,"")</f>
        <v/>
      </c>
      <c r="L602" s="171" t="str">
        <f>IF(L147=1,$E602+(M$3-$F602)/Time!$J$8,"")</f>
        <v/>
      </c>
      <c r="M602" s="171" t="str">
        <f>IF(M147=1,$E602+(N$3-$F602)/Time!$J$8,"")</f>
        <v/>
      </c>
      <c r="N602" s="171" t="str">
        <f>IF(N147=1,$E602+(O$3-$F602)/Time!$J$8,"")</f>
        <v/>
      </c>
      <c r="O602" s="171" t="str">
        <f>IF(O147=1,$E602+(P$3-$F602)/Time!$J$8,"")</f>
        <v/>
      </c>
      <c r="P602" s="171" t="str">
        <f>IF(P147=1,$E602+(Q$3-$F602)/Time!$J$8,"")</f>
        <v/>
      </c>
      <c r="Q602" s="171" t="str">
        <f>IF(Q147=1,$E602+(R$3-$F602)/Time!$J$8,"")</f>
        <v/>
      </c>
      <c r="R602" s="171" t="str">
        <f>IF(R147=1,$E602+(S$3-$F602)/Time!$J$8,"")</f>
        <v/>
      </c>
      <c r="S602" s="7"/>
    </row>
    <row r="603" spans="1:19" s="43" customFormat="1" ht="12" hidden="1" customHeight="1" x14ac:dyDescent="0.3">
      <c r="A603" s="7"/>
      <c r="B603" s="20"/>
      <c r="C603" s="31" t="str">
        <f>'Asset Schedule'!C146</f>
        <v>Bus 138</v>
      </c>
      <c r="D603" s="31"/>
      <c r="E603" s="172">
        <f>'Asset Schedule'!J146</f>
        <v>0</v>
      </c>
      <c r="F603" s="39">
        <f>'Asset Schedule'!F146</f>
        <v>0</v>
      </c>
      <c r="G603" s="27"/>
      <c r="H603" s="27"/>
      <c r="I603" s="31"/>
      <c r="J603" s="171" t="str">
        <f>IF(J148=1,$E603+(K$3-$F603)/Time!$J$8,"")</f>
        <v/>
      </c>
      <c r="K603" s="171" t="str">
        <f>IF(K148=1,$E603+(L$3-$F603)/Time!$J$8,"")</f>
        <v/>
      </c>
      <c r="L603" s="171" t="str">
        <f>IF(L148=1,$E603+(M$3-$F603)/Time!$J$8,"")</f>
        <v/>
      </c>
      <c r="M603" s="171" t="str">
        <f>IF(M148=1,$E603+(N$3-$F603)/Time!$J$8,"")</f>
        <v/>
      </c>
      <c r="N603" s="171" t="str">
        <f>IF(N148=1,$E603+(O$3-$F603)/Time!$J$8,"")</f>
        <v/>
      </c>
      <c r="O603" s="171" t="str">
        <f>IF(O148=1,$E603+(P$3-$F603)/Time!$J$8,"")</f>
        <v/>
      </c>
      <c r="P603" s="171" t="str">
        <f>IF(P148=1,$E603+(Q$3-$F603)/Time!$J$8,"")</f>
        <v/>
      </c>
      <c r="Q603" s="171" t="str">
        <f>IF(Q148=1,$E603+(R$3-$F603)/Time!$J$8,"")</f>
        <v/>
      </c>
      <c r="R603" s="171" t="str">
        <f>IF(R148=1,$E603+(S$3-$F603)/Time!$J$8,"")</f>
        <v/>
      </c>
      <c r="S603" s="7"/>
    </row>
    <row r="604" spans="1:19" s="43" customFormat="1" ht="12" hidden="1" customHeight="1" x14ac:dyDescent="0.3">
      <c r="A604" s="7"/>
      <c r="B604" s="20"/>
      <c r="C604" s="31" t="str">
        <f>'Asset Schedule'!C147</f>
        <v>Bus 139</v>
      </c>
      <c r="D604" s="31"/>
      <c r="E604" s="172">
        <f>'Asset Schedule'!J147</f>
        <v>0</v>
      </c>
      <c r="F604" s="39">
        <f>'Asset Schedule'!F147</f>
        <v>0</v>
      </c>
      <c r="G604" s="27"/>
      <c r="H604" s="27"/>
      <c r="I604" s="31"/>
      <c r="J604" s="171" t="str">
        <f>IF(J149=1,$E604+(K$3-$F604)/Time!$J$8,"")</f>
        <v/>
      </c>
      <c r="K604" s="171" t="str">
        <f>IF(K149=1,$E604+(L$3-$F604)/Time!$J$8,"")</f>
        <v/>
      </c>
      <c r="L604" s="171" t="str">
        <f>IF(L149=1,$E604+(M$3-$F604)/Time!$J$8,"")</f>
        <v/>
      </c>
      <c r="M604" s="171" t="str">
        <f>IF(M149=1,$E604+(N$3-$F604)/Time!$J$8,"")</f>
        <v/>
      </c>
      <c r="N604" s="171" t="str">
        <f>IF(N149=1,$E604+(O$3-$F604)/Time!$J$8,"")</f>
        <v/>
      </c>
      <c r="O604" s="171" t="str">
        <f>IF(O149=1,$E604+(P$3-$F604)/Time!$J$8,"")</f>
        <v/>
      </c>
      <c r="P604" s="171" t="str">
        <f>IF(P149=1,$E604+(Q$3-$F604)/Time!$J$8,"")</f>
        <v/>
      </c>
      <c r="Q604" s="171" t="str">
        <f>IF(Q149=1,$E604+(R$3-$F604)/Time!$J$8,"")</f>
        <v/>
      </c>
      <c r="R604" s="171" t="str">
        <f>IF(R149=1,$E604+(S$3-$F604)/Time!$J$8,"")</f>
        <v/>
      </c>
      <c r="S604" s="7"/>
    </row>
    <row r="605" spans="1:19" s="43" customFormat="1" ht="12" hidden="1" customHeight="1" x14ac:dyDescent="0.3">
      <c r="A605" s="7"/>
      <c r="B605" s="20"/>
      <c r="C605" s="31" t="str">
        <f>'Asset Schedule'!C148</f>
        <v>Bus 140</v>
      </c>
      <c r="D605" s="31"/>
      <c r="E605" s="172">
        <f>'Asset Schedule'!J148</f>
        <v>0</v>
      </c>
      <c r="F605" s="39">
        <f>'Asset Schedule'!F148</f>
        <v>0</v>
      </c>
      <c r="G605" s="27"/>
      <c r="H605" s="27"/>
      <c r="I605" s="31"/>
      <c r="J605" s="171" t="str">
        <f>IF(J150=1,$E605+(K$3-$F605)/Time!$J$8,"")</f>
        <v/>
      </c>
      <c r="K605" s="171" t="str">
        <f>IF(K150=1,$E605+(L$3-$F605)/Time!$J$8,"")</f>
        <v/>
      </c>
      <c r="L605" s="171" t="str">
        <f>IF(L150=1,$E605+(M$3-$F605)/Time!$J$8,"")</f>
        <v/>
      </c>
      <c r="M605" s="171" t="str">
        <f>IF(M150=1,$E605+(N$3-$F605)/Time!$J$8,"")</f>
        <v/>
      </c>
      <c r="N605" s="171" t="str">
        <f>IF(N150=1,$E605+(O$3-$F605)/Time!$J$8,"")</f>
        <v/>
      </c>
      <c r="O605" s="171" t="str">
        <f>IF(O150=1,$E605+(P$3-$F605)/Time!$J$8,"")</f>
        <v/>
      </c>
      <c r="P605" s="171" t="str">
        <f>IF(P150=1,$E605+(Q$3-$F605)/Time!$J$8,"")</f>
        <v/>
      </c>
      <c r="Q605" s="171" t="str">
        <f>IF(Q150=1,$E605+(R$3-$F605)/Time!$J$8,"")</f>
        <v/>
      </c>
      <c r="R605" s="171" t="str">
        <f>IF(R150=1,$E605+(S$3-$F605)/Time!$J$8,"")</f>
        <v/>
      </c>
      <c r="S605" s="7"/>
    </row>
    <row r="606" spans="1:19" s="43" customFormat="1" ht="12" hidden="1" customHeight="1" x14ac:dyDescent="0.3">
      <c r="A606" s="7"/>
      <c r="B606" s="20"/>
      <c r="C606" s="31" t="str">
        <f>'Asset Schedule'!C149</f>
        <v>Bus 141</v>
      </c>
      <c r="D606" s="31"/>
      <c r="E606" s="172">
        <f>'Asset Schedule'!J149</f>
        <v>0</v>
      </c>
      <c r="F606" s="39">
        <f>'Asset Schedule'!F149</f>
        <v>0</v>
      </c>
      <c r="G606" s="27"/>
      <c r="H606" s="27"/>
      <c r="I606" s="31"/>
      <c r="J606" s="171" t="str">
        <f>IF(J151=1,$E606+(K$3-$F606)/Time!$J$8,"")</f>
        <v/>
      </c>
      <c r="K606" s="171" t="str">
        <f>IF(K151=1,$E606+(L$3-$F606)/Time!$J$8,"")</f>
        <v/>
      </c>
      <c r="L606" s="171" t="str">
        <f>IF(L151=1,$E606+(M$3-$F606)/Time!$J$8,"")</f>
        <v/>
      </c>
      <c r="M606" s="171" t="str">
        <f>IF(M151=1,$E606+(N$3-$F606)/Time!$J$8,"")</f>
        <v/>
      </c>
      <c r="N606" s="171" t="str">
        <f>IF(N151=1,$E606+(O$3-$F606)/Time!$J$8,"")</f>
        <v/>
      </c>
      <c r="O606" s="171" t="str">
        <f>IF(O151=1,$E606+(P$3-$F606)/Time!$J$8,"")</f>
        <v/>
      </c>
      <c r="P606" s="171" t="str">
        <f>IF(P151=1,$E606+(Q$3-$F606)/Time!$J$8,"")</f>
        <v/>
      </c>
      <c r="Q606" s="171" t="str">
        <f>IF(Q151=1,$E606+(R$3-$F606)/Time!$J$8,"")</f>
        <v/>
      </c>
      <c r="R606" s="171" t="str">
        <f>IF(R151=1,$E606+(S$3-$F606)/Time!$J$8,"")</f>
        <v/>
      </c>
      <c r="S606" s="7"/>
    </row>
    <row r="607" spans="1:19" s="43" customFormat="1" ht="12" hidden="1" customHeight="1" x14ac:dyDescent="0.3">
      <c r="A607" s="7"/>
      <c r="B607" s="20"/>
      <c r="C607" s="31" t="str">
        <f>'Asset Schedule'!C150</f>
        <v>Bus 142</v>
      </c>
      <c r="D607" s="31"/>
      <c r="E607" s="172">
        <f>'Asset Schedule'!J150</f>
        <v>0</v>
      </c>
      <c r="F607" s="39">
        <f>'Asset Schedule'!F150</f>
        <v>0</v>
      </c>
      <c r="G607" s="27"/>
      <c r="H607" s="27"/>
      <c r="I607" s="31"/>
      <c r="J607" s="171" t="str">
        <f>IF(J152=1,$E607+(K$3-$F607)/Time!$J$8,"")</f>
        <v/>
      </c>
      <c r="K607" s="171" t="str">
        <f>IF(K152=1,$E607+(L$3-$F607)/Time!$J$8,"")</f>
        <v/>
      </c>
      <c r="L607" s="171" t="str">
        <f>IF(L152=1,$E607+(M$3-$F607)/Time!$J$8,"")</f>
        <v/>
      </c>
      <c r="M607" s="171" t="str">
        <f>IF(M152=1,$E607+(N$3-$F607)/Time!$J$8,"")</f>
        <v/>
      </c>
      <c r="N607" s="171" t="str">
        <f>IF(N152=1,$E607+(O$3-$F607)/Time!$J$8,"")</f>
        <v/>
      </c>
      <c r="O607" s="171" t="str">
        <f>IF(O152=1,$E607+(P$3-$F607)/Time!$J$8,"")</f>
        <v/>
      </c>
      <c r="P607" s="171" t="str">
        <f>IF(P152=1,$E607+(Q$3-$F607)/Time!$J$8,"")</f>
        <v/>
      </c>
      <c r="Q607" s="171" t="str">
        <f>IF(Q152=1,$E607+(R$3-$F607)/Time!$J$8,"")</f>
        <v/>
      </c>
      <c r="R607" s="171" t="str">
        <f>IF(R152=1,$E607+(S$3-$F607)/Time!$J$8,"")</f>
        <v/>
      </c>
      <c r="S607" s="7"/>
    </row>
    <row r="608" spans="1:19" s="43" customFormat="1" ht="12" hidden="1" customHeight="1" x14ac:dyDescent="0.3">
      <c r="A608" s="7"/>
      <c r="B608" s="20"/>
      <c r="C608" s="31" t="str">
        <f>'Asset Schedule'!C151</f>
        <v>Bus 143</v>
      </c>
      <c r="D608" s="31"/>
      <c r="E608" s="172">
        <f>'Asset Schedule'!J151</f>
        <v>0</v>
      </c>
      <c r="F608" s="39">
        <f>'Asset Schedule'!F151</f>
        <v>0</v>
      </c>
      <c r="G608" s="27"/>
      <c r="H608" s="27"/>
      <c r="I608" s="31"/>
      <c r="J608" s="171" t="str">
        <f>IF(J153=1,$E608+(K$3-$F608)/Time!$J$8,"")</f>
        <v/>
      </c>
      <c r="K608" s="171" t="str">
        <f>IF(K153=1,$E608+(L$3-$F608)/Time!$J$8,"")</f>
        <v/>
      </c>
      <c r="L608" s="171" t="str">
        <f>IF(L153=1,$E608+(M$3-$F608)/Time!$J$8,"")</f>
        <v/>
      </c>
      <c r="M608" s="171" t="str">
        <f>IF(M153=1,$E608+(N$3-$F608)/Time!$J$8,"")</f>
        <v/>
      </c>
      <c r="N608" s="171" t="str">
        <f>IF(N153=1,$E608+(O$3-$F608)/Time!$J$8,"")</f>
        <v/>
      </c>
      <c r="O608" s="171" t="str">
        <f>IF(O153=1,$E608+(P$3-$F608)/Time!$J$8,"")</f>
        <v/>
      </c>
      <c r="P608" s="171" t="str">
        <f>IF(P153=1,$E608+(Q$3-$F608)/Time!$J$8,"")</f>
        <v/>
      </c>
      <c r="Q608" s="171" t="str">
        <f>IF(Q153=1,$E608+(R$3-$F608)/Time!$J$8,"")</f>
        <v/>
      </c>
      <c r="R608" s="171" t="str">
        <f>IF(R153=1,$E608+(S$3-$F608)/Time!$J$8,"")</f>
        <v/>
      </c>
      <c r="S608" s="7"/>
    </row>
    <row r="609" spans="1:19" s="43" customFormat="1" ht="12" hidden="1" customHeight="1" x14ac:dyDescent="0.3">
      <c r="A609" s="7"/>
      <c r="B609" s="20"/>
      <c r="C609" s="31" t="str">
        <f>'Asset Schedule'!C152</f>
        <v>Bus 144</v>
      </c>
      <c r="D609" s="31"/>
      <c r="E609" s="172">
        <f>'Asset Schedule'!J152</f>
        <v>0</v>
      </c>
      <c r="F609" s="39">
        <f>'Asset Schedule'!F152</f>
        <v>0</v>
      </c>
      <c r="G609" s="27"/>
      <c r="H609" s="27"/>
      <c r="I609" s="31"/>
      <c r="J609" s="171" t="str">
        <f>IF(J154=1,$E609+(K$3-$F609)/Time!$J$8,"")</f>
        <v/>
      </c>
      <c r="K609" s="171" t="str">
        <f>IF(K154=1,$E609+(L$3-$F609)/Time!$J$8,"")</f>
        <v/>
      </c>
      <c r="L609" s="171" t="str">
        <f>IF(L154=1,$E609+(M$3-$F609)/Time!$J$8,"")</f>
        <v/>
      </c>
      <c r="M609" s="171" t="str">
        <f>IF(M154=1,$E609+(N$3-$F609)/Time!$J$8,"")</f>
        <v/>
      </c>
      <c r="N609" s="171" t="str">
        <f>IF(N154=1,$E609+(O$3-$F609)/Time!$J$8,"")</f>
        <v/>
      </c>
      <c r="O609" s="171" t="str">
        <f>IF(O154=1,$E609+(P$3-$F609)/Time!$J$8,"")</f>
        <v/>
      </c>
      <c r="P609" s="171" t="str">
        <f>IF(P154=1,$E609+(Q$3-$F609)/Time!$J$8,"")</f>
        <v/>
      </c>
      <c r="Q609" s="171" t="str">
        <f>IF(Q154=1,$E609+(R$3-$F609)/Time!$J$8,"")</f>
        <v/>
      </c>
      <c r="R609" s="171" t="str">
        <f>IF(R154=1,$E609+(S$3-$F609)/Time!$J$8,"")</f>
        <v/>
      </c>
      <c r="S609" s="7"/>
    </row>
    <row r="610" spans="1:19" s="43" customFormat="1" ht="12" hidden="1" customHeight="1" x14ac:dyDescent="0.3">
      <c r="A610" s="7"/>
      <c r="B610" s="20"/>
      <c r="C610" s="31" t="str">
        <f>'Asset Schedule'!C153</f>
        <v>Bus 145</v>
      </c>
      <c r="D610" s="31"/>
      <c r="E610" s="172">
        <f>'Asset Schedule'!J153</f>
        <v>0</v>
      </c>
      <c r="F610" s="39">
        <f>'Asset Schedule'!F153</f>
        <v>0</v>
      </c>
      <c r="G610" s="27"/>
      <c r="H610" s="27"/>
      <c r="I610" s="31"/>
      <c r="J610" s="171" t="str">
        <f>IF(J155=1,$E610+(K$3-$F610)/Time!$J$8,"")</f>
        <v/>
      </c>
      <c r="K610" s="171" t="str">
        <f>IF(K155=1,$E610+(L$3-$F610)/Time!$J$8,"")</f>
        <v/>
      </c>
      <c r="L610" s="171" t="str">
        <f>IF(L155=1,$E610+(M$3-$F610)/Time!$J$8,"")</f>
        <v/>
      </c>
      <c r="M610" s="171" t="str">
        <f>IF(M155=1,$E610+(N$3-$F610)/Time!$J$8,"")</f>
        <v/>
      </c>
      <c r="N610" s="171" t="str">
        <f>IF(N155=1,$E610+(O$3-$F610)/Time!$J$8,"")</f>
        <v/>
      </c>
      <c r="O610" s="171" t="str">
        <f>IF(O155=1,$E610+(P$3-$F610)/Time!$J$8,"")</f>
        <v/>
      </c>
      <c r="P610" s="171" t="str">
        <f>IF(P155=1,$E610+(Q$3-$F610)/Time!$J$8,"")</f>
        <v/>
      </c>
      <c r="Q610" s="171" t="str">
        <f>IF(Q155=1,$E610+(R$3-$F610)/Time!$J$8,"")</f>
        <v/>
      </c>
      <c r="R610" s="171" t="str">
        <f>IF(R155=1,$E610+(S$3-$F610)/Time!$J$8,"")</f>
        <v/>
      </c>
      <c r="S610" s="7"/>
    </row>
    <row r="611" spans="1:19" s="43" customFormat="1" ht="12" hidden="1" customHeight="1" x14ac:dyDescent="0.3">
      <c r="A611" s="7"/>
      <c r="B611" s="20"/>
      <c r="C611" s="31" t="str">
        <f>'Asset Schedule'!C154</f>
        <v>Bus 146</v>
      </c>
      <c r="D611" s="31"/>
      <c r="E611" s="172">
        <f>'Asset Schedule'!J154</f>
        <v>0</v>
      </c>
      <c r="F611" s="39">
        <f>'Asset Schedule'!F154</f>
        <v>0</v>
      </c>
      <c r="G611" s="27"/>
      <c r="H611" s="27"/>
      <c r="I611" s="31"/>
      <c r="J611" s="171" t="str">
        <f>IF(J156=1,$E611+(K$3-$F611)/Time!$J$8,"")</f>
        <v/>
      </c>
      <c r="K611" s="171" t="str">
        <f>IF(K156=1,$E611+(L$3-$F611)/Time!$J$8,"")</f>
        <v/>
      </c>
      <c r="L611" s="171" t="str">
        <f>IF(L156=1,$E611+(M$3-$F611)/Time!$J$8,"")</f>
        <v/>
      </c>
      <c r="M611" s="171" t="str">
        <f>IF(M156=1,$E611+(N$3-$F611)/Time!$J$8,"")</f>
        <v/>
      </c>
      <c r="N611" s="171" t="str">
        <f>IF(N156=1,$E611+(O$3-$F611)/Time!$J$8,"")</f>
        <v/>
      </c>
      <c r="O611" s="171" t="str">
        <f>IF(O156=1,$E611+(P$3-$F611)/Time!$J$8,"")</f>
        <v/>
      </c>
      <c r="P611" s="171" t="str">
        <f>IF(P156=1,$E611+(Q$3-$F611)/Time!$J$8,"")</f>
        <v/>
      </c>
      <c r="Q611" s="171" t="str">
        <f>IF(Q156=1,$E611+(R$3-$F611)/Time!$J$8,"")</f>
        <v/>
      </c>
      <c r="R611" s="171" t="str">
        <f>IF(R156=1,$E611+(S$3-$F611)/Time!$J$8,"")</f>
        <v/>
      </c>
      <c r="S611" s="7"/>
    </row>
    <row r="612" spans="1:19" s="43" customFormat="1" ht="12" hidden="1" customHeight="1" x14ac:dyDescent="0.3">
      <c r="A612" s="7"/>
      <c r="B612" s="20"/>
      <c r="C612" s="31" t="str">
        <f>'Asset Schedule'!C155</f>
        <v>Bus 147</v>
      </c>
      <c r="D612" s="31"/>
      <c r="E612" s="172">
        <f>'Asset Schedule'!J155</f>
        <v>0</v>
      </c>
      <c r="F612" s="39">
        <f>'Asset Schedule'!F155</f>
        <v>0</v>
      </c>
      <c r="G612" s="27"/>
      <c r="H612" s="27"/>
      <c r="I612" s="31"/>
      <c r="J612" s="171" t="str">
        <f>IF(J157=1,$E612+(K$3-$F612)/Time!$J$8,"")</f>
        <v/>
      </c>
      <c r="K612" s="171" t="str">
        <f>IF(K157=1,$E612+(L$3-$F612)/Time!$J$8,"")</f>
        <v/>
      </c>
      <c r="L612" s="171" t="str">
        <f>IF(L157=1,$E612+(M$3-$F612)/Time!$J$8,"")</f>
        <v/>
      </c>
      <c r="M612" s="171" t="str">
        <f>IF(M157=1,$E612+(N$3-$F612)/Time!$J$8,"")</f>
        <v/>
      </c>
      <c r="N612" s="171" t="str">
        <f>IF(N157=1,$E612+(O$3-$F612)/Time!$J$8,"")</f>
        <v/>
      </c>
      <c r="O612" s="171" t="str">
        <f>IF(O157=1,$E612+(P$3-$F612)/Time!$J$8,"")</f>
        <v/>
      </c>
      <c r="P612" s="171" t="str">
        <f>IF(P157=1,$E612+(Q$3-$F612)/Time!$J$8,"")</f>
        <v/>
      </c>
      <c r="Q612" s="171" t="str">
        <f>IF(Q157=1,$E612+(R$3-$F612)/Time!$J$8,"")</f>
        <v/>
      </c>
      <c r="R612" s="171" t="str">
        <f>IF(R157=1,$E612+(S$3-$F612)/Time!$J$8,"")</f>
        <v/>
      </c>
      <c r="S612" s="7"/>
    </row>
    <row r="613" spans="1:19" s="43" customFormat="1" ht="12" hidden="1" customHeight="1" x14ac:dyDescent="0.3">
      <c r="A613" s="7"/>
      <c r="B613" s="20"/>
      <c r="C613" s="31" t="str">
        <f>'Asset Schedule'!C156</f>
        <v>Bus 148</v>
      </c>
      <c r="D613" s="31"/>
      <c r="E613" s="172">
        <f>'Asset Schedule'!J156</f>
        <v>0</v>
      </c>
      <c r="F613" s="39">
        <f>'Asset Schedule'!F156</f>
        <v>0</v>
      </c>
      <c r="G613" s="27"/>
      <c r="H613" s="27"/>
      <c r="I613" s="31"/>
      <c r="J613" s="171" t="str">
        <f>IF(J158=1,$E613+(K$3-$F613)/Time!$J$8,"")</f>
        <v/>
      </c>
      <c r="K613" s="171" t="str">
        <f>IF(K158=1,$E613+(L$3-$F613)/Time!$J$8,"")</f>
        <v/>
      </c>
      <c r="L613" s="171" t="str">
        <f>IF(L158=1,$E613+(M$3-$F613)/Time!$J$8,"")</f>
        <v/>
      </c>
      <c r="M613" s="171" t="str">
        <f>IF(M158=1,$E613+(N$3-$F613)/Time!$J$8,"")</f>
        <v/>
      </c>
      <c r="N613" s="171" t="str">
        <f>IF(N158=1,$E613+(O$3-$F613)/Time!$J$8,"")</f>
        <v/>
      </c>
      <c r="O613" s="171" t="str">
        <f>IF(O158=1,$E613+(P$3-$F613)/Time!$J$8,"")</f>
        <v/>
      </c>
      <c r="P613" s="171" t="str">
        <f>IF(P158=1,$E613+(Q$3-$F613)/Time!$J$8,"")</f>
        <v/>
      </c>
      <c r="Q613" s="171" t="str">
        <f>IF(Q158=1,$E613+(R$3-$F613)/Time!$J$8,"")</f>
        <v/>
      </c>
      <c r="R613" s="171" t="str">
        <f>IF(R158=1,$E613+(S$3-$F613)/Time!$J$8,"")</f>
        <v/>
      </c>
      <c r="S613" s="7"/>
    </row>
    <row r="614" spans="1:19" s="43" customFormat="1" ht="12" hidden="1" customHeight="1" x14ac:dyDescent="0.3">
      <c r="A614" s="7"/>
      <c r="B614" s="20"/>
      <c r="C614" s="31" t="str">
        <f>'Asset Schedule'!C157</f>
        <v>Bus 149</v>
      </c>
      <c r="D614" s="31"/>
      <c r="E614" s="172">
        <f>'Asset Schedule'!J157</f>
        <v>0</v>
      </c>
      <c r="F614" s="39">
        <f>'Asset Schedule'!F157</f>
        <v>0</v>
      </c>
      <c r="G614" s="27"/>
      <c r="H614" s="27"/>
      <c r="I614" s="31"/>
      <c r="J614" s="171" t="str">
        <f>IF(J159=1,$E614+(K$3-$F614)/Time!$J$8,"")</f>
        <v/>
      </c>
      <c r="K614" s="171" t="str">
        <f>IF(K159=1,$E614+(L$3-$F614)/Time!$J$8,"")</f>
        <v/>
      </c>
      <c r="L614" s="171" t="str">
        <f>IF(L159=1,$E614+(M$3-$F614)/Time!$J$8,"")</f>
        <v/>
      </c>
      <c r="M614" s="171" t="str">
        <f>IF(M159=1,$E614+(N$3-$F614)/Time!$J$8,"")</f>
        <v/>
      </c>
      <c r="N614" s="171" t="str">
        <f>IF(N159=1,$E614+(O$3-$F614)/Time!$J$8,"")</f>
        <v/>
      </c>
      <c r="O614" s="171" t="str">
        <f>IF(O159=1,$E614+(P$3-$F614)/Time!$J$8,"")</f>
        <v/>
      </c>
      <c r="P614" s="171" t="str">
        <f>IF(P159=1,$E614+(Q$3-$F614)/Time!$J$8,"")</f>
        <v/>
      </c>
      <c r="Q614" s="171" t="str">
        <f>IF(Q159=1,$E614+(R$3-$F614)/Time!$J$8,"")</f>
        <v/>
      </c>
      <c r="R614" s="171" t="str">
        <f>IF(R159=1,$E614+(S$3-$F614)/Time!$J$8,"")</f>
        <v/>
      </c>
      <c r="S614" s="7"/>
    </row>
    <row r="615" spans="1:19" s="43" customFormat="1" ht="12" hidden="1" customHeight="1" x14ac:dyDescent="0.3">
      <c r="A615" s="7"/>
      <c r="B615" s="20"/>
      <c r="C615" s="31" t="str">
        <f>'Asset Schedule'!C158</f>
        <v>Bus 150</v>
      </c>
      <c r="D615" s="31"/>
      <c r="E615" s="172">
        <f>'Asset Schedule'!J158</f>
        <v>0</v>
      </c>
      <c r="F615" s="39">
        <f>'Asset Schedule'!F158</f>
        <v>0</v>
      </c>
      <c r="G615" s="27"/>
      <c r="H615" s="27"/>
      <c r="I615" s="31"/>
      <c r="J615" s="171" t="str">
        <f>IF(J160=1,$E615+(K$3-$F615)/Time!$J$8,"")</f>
        <v/>
      </c>
      <c r="K615" s="171" t="str">
        <f>IF(K160=1,$E615+(L$3-$F615)/Time!$J$8,"")</f>
        <v/>
      </c>
      <c r="L615" s="171" t="str">
        <f>IF(L160=1,$E615+(M$3-$F615)/Time!$J$8,"")</f>
        <v/>
      </c>
      <c r="M615" s="171" t="str">
        <f>IF(M160=1,$E615+(N$3-$F615)/Time!$J$8,"")</f>
        <v/>
      </c>
      <c r="N615" s="171" t="str">
        <f>IF(N160=1,$E615+(O$3-$F615)/Time!$J$8,"")</f>
        <v/>
      </c>
      <c r="O615" s="171" t="str">
        <f>IF(O160=1,$E615+(P$3-$F615)/Time!$J$8,"")</f>
        <v/>
      </c>
      <c r="P615" s="171" t="str">
        <f>IF(P160=1,$E615+(Q$3-$F615)/Time!$J$8,"")</f>
        <v/>
      </c>
      <c r="Q615" s="171" t="str">
        <f>IF(Q160=1,$E615+(R$3-$F615)/Time!$J$8,"")</f>
        <v/>
      </c>
      <c r="R615" s="171" t="str">
        <f>IF(R160=1,$E615+(S$3-$F615)/Time!$J$8,"")</f>
        <v/>
      </c>
      <c r="S615" s="7"/>
    </row>
    <row r="616" spans="1:19" s="43" customFormat="1" ht="12" hidden="1" customHeight="1" x14ac:dyDescent="0.3">
      <c r="A616" s="7"/>
      <c r="B616" s="20"/>
      <c r="C616" s="31" t="str">
        <f>'Asset Schedule'!C159</f>
        <v>Bus 151</v>
      </c>
      <c r="D616" s="31"/>
      <c r="E616" s="172">
        <f>'Asset Schedule'!J159</f>
        <v>0</v>
      </c>
      <c r="F616" s="39">
        <f>'Asset Schedule'!F159</f>
        <v>0</v>
      </c>
      <c r="G616" s="27"/>
      <c r="H616" s="27"/>
      <c r="I616" s="31"/>
      <c r="J616" s="171" t="str">
        <f>IF(J161=1,$E616+(K$3-$F616)/Time!$J$8,"")</f>
        <v/>
      </c>
      <c r="K616" s="171" t="str">
        <f>IF(K161=1,$E616+(L$3-$F616)/Time!$J$8,"")</f>
        <v/>
      </c>
      <c r="L616" s="171" t="str">
        <f>IF(L161=1,$E616+(M$3-$F616)/Time!$J$8,"")</f>
        <v/>
      </c>
      <c r="M616" s="171" t="str">
        <f>IF(M161=1,$E616+(N$3-$F616)/Time!$J$8,"")</f>
        <v/>
      </c>
      <c r="N616" s="171" t="str">
        <f>IF(N161=1,$E616+(O$3-$F616)/Time!$J$8,"")</f>
        <v/>
      </c>
      <c r="O616" s="171" t="str">
        <f>IF(O161=1,$E616+(P$3-$F616)/Time!$J$8,"")</f>
        <v/>
      </c>
      <c r="P616" s="171" t="str">
        <f>IF(P161=1,$E616+(Q$3-$F616)/Time!$J$8,"")</f>
        <v/>
      </c>
      <c r="Q616" s="171" t="str">
        <f>IF(Q161=1,$E616+(R$3-$F616)/Time!$J$8,"")</f>
        <v/>
      </c>
      <c r="R616" s="171" t="str">
        <f>IF(R161=1,$E616+(S$3-$F616)/Time!$J$8,"")</f>
        <v/>
      </c>
      <c r="S616" s="7"/>
    </row>
    <row r="617" spans="1:19" s="43" customFormat="1" ht="12" hidden="1" customHeight="1" x14ac:dyDescent="0.3">
      <c r="A617" s="7"/>
      <c r="B617" s="20"/>
      <c r="C617" s="31" t="str">
        <f>'Asset Schedule'!C160</f>
        <v>Bus 152</v>
      </c>
      <c r="D617" s="31"/>
      <c r="E617" s="172">
        <f>'Asset Schedule'!J160</f>
        <v>0</v>
      </c>
      <c r="F617" s="39">
        <f>'Asset Schedule'!F160</f>
        <v>0</v>
      </c>
      <c r="G617" s="27"/>
      <c r="H617" s="27"/>
      <c r="I617" s="31"/>
      <c r="J617" s="171" t="str">
        <f>IF(J162=1,$E617+(K$3-$F617)/Time!$J$8,"")</f>
        <v/>
      </c>
      <c r="K617" s="171" t="str">
        <f>IF(K162=1,$E617+(L$3-$F617)/Time!$J$8,"")</f>
        <v/>
      </c>
      <c r="L617" s="171" t="str">
        <f>IF(L162=1,$E617+(M$3-$F617)/Time!$J$8,"")</f>
        <v/>
      </c>
      <c r="M617" s="171" t="str">
        <f>IF(M162=1,$E617+(N$3-$F617)/Time!$J$8,"")</f>
        <v/>
      </c>
      <c r="N617" s="171" t="str">
        <f>IF(N162=1,$E617+(O$3-$F617)/Time!$J$8,"")</f>
        <v/>
      </c>
      <c r="O617" s="171" t="str">
        <f>IF(O162=1,$E617+(P$3-$F617)/Time!$J$8,"")</f>
        <v/>
      </c>
      <c r="P617" s="171" t="str">
        <f>IF(P162=1,$E617+(Q$3-$F617)/Time!$J$8,"")</f>
        <v/>
      </c>
      <c r="Q617" s="171" t="str">
        <f>IF(Q162=1,$E617+(R$3-$F617)/Time!$J$8,"")</f>
        <v/>
      </c>
      <c r="R617" s="171" t="str">
        <f>IF(R162=1,$E617+(S$3-$F617)/Time!$J$8,"")</f>
        <v/>
      </c>
      <c r="S617" s="7"/>
    </row>
    <row r="618" spans="1:19" s="43" customFormat="1" ht="12" hidden="1" customHeight="1" x14ac:dyDescent="0.3">
      <c r="A618" s="7"/>
      <c r="B618" s="20"/>
      <c r="C618" s="31" t="str">
        <f>'Asset Schedule'!C161</f>
        <v>Bus 153</v>
      </c>
      <c r="D618" s="31"/>
      <c r="E618" s="172">
        <f>'Asset Schedule'!J161</f>
        <v>0</v>
      </c>
      <c r="F618" s="39">
        <f>'Asset Schedule'!F161</f>
        <v>0</v>
      </c>
      <c r="G618" s="27"/>
      <c r="H618" s="27"/>
      <c r="I618" s="31"/>
      <c r="J618" s="171" t="str">
        <f>IF(J163=1,$E618+(K$3-$F618)/Time!$J$8,"")</f>
        <v/>
      </c>
      <c r="K618" s="171" t="str">
        <f>IF(K163=1,$E618+(L$3-$F618)/Time!$J$8,"")</f>
        <v/>
      </c>
      <c r="L618" s="171" t="str">
        <f>IF(L163=1,$E618+(M$3-$F618)/Time!$J$8,"")</f>
        <v/>
      </c>
      <c r="M618" s="171" t="str">
        <f>IF(M163=1,$E618+(N$3-$F618)/Time!$J$8,"")</f>
        <v/>
      </c>
      <c r="N618" s="171" t="str">
        <f>IF(N163=1,$E618+(O$3-$F618)/Time!$J$8,"")</f>
        <v/>
      </c>
      <c r="O618" s="171" t="str">
        <f>IF(O163=1,$E618+(P$3-$F618)/Time!$J$8,"")</f>
        <v/>
      </c>
      <c r="P618" s="171" t="str">
        <f>IF(P163=1,$E618+(Q$3-$F618)/Time!$J$8,"")</f>
        <v/>
      </c>
      <c r="Q618" s="171" t="str">
        <f>IF(Q163=1,$E618+(R$3-$F618)/Time!$J$8,"")</f>
        <v/>
      </c>
      <c r="R618" s="171" t="str">
        <f>IF(R163=1,$E618+(S$3-$F618)/Time!$J$8,"")</f>
        <v/>
      </c>
      <c r="S618" s="7"/>
    </row>
    <row r="619" spans="1:19" s="43" customFormat="1" ht="12" hidden="1" customHeight="1" x14ac:dyDescent="0.3">
      <c r="A619" s="7"/>
      <c r="B619" s="20"/>
      <c r="C619" s="31" t="str">
        <f>'Asset Schedule'!C162</f>
        <v>Bus 154</v>
      </c>
      <c r="D619" s="31"/>
      <c r="E619" s="172">
        <f>'Asset Schedule'!J162</f>
        <v>0</v>
      </c>
      <c r="F619" s="39">
        <f>'Asset Schedule'!F162</f>
        <v>0</v>
      </c>
      <c r="G619" s="27"/>
      <c r="H619" s="27"/>
      <c r="I619" s="31"/>
      <c r="J619" s="171" t="str">
        <f>IF(J164=1,$E619+(K$3-$F619)/Time!$J$8,"")</f>
        <v/>
      </c>
      <c r="K619" s="171" t="str">
        <f>IF(K164=1,$E619+(L$3-$F619)/Time!$J$8,"")</f>
        <v/>
      </c>
      <c r="L619" s="171" t="str">
        <f>IF(L164=1,$E619+(M$3-$F619)/Time!$J$8,"")</f>
        <v/>
      </c>
      <c r="M619" s="171" t="str">
        <f>IF(M164=1,$E619+(N$3-$F619)/Time!$J$8,"")</f>
        <v/>
      </c>
      <c r="N619" s="171" t="str">
        <f>IF(N164=1,$E619+(O$3-$F619)/Time!$J$8,"")</f>
        <v/>
      </c>
      <c r="O619" s="171" t="str">
        <f>IF(O164=1,$E619+(P$3-$F619)/Time!$J$8,"")</f>
        <v/>
      </c>
      <c r="P619" s="171" t="str">
        <f>IF(P164=1,$E619+(Q$3-$F619)/Time!$J$8,"")</f>
        <v/>
      </c>
      <c r="Q619" s="171" t="str">
        <f>IF(Q164=1,$E619+(R$3-$F619)/Time!$J$8,"")</f>
        <v/>
      </c>
      <c r="R619" s="171" t="str">
        <f>IF(R164=1,$E619+(S$3-$F619)/Time!$J$8,"")</f>
        <v/>
      </c>
      <c r="S619" s="7"/>
    </row>
    <row r="620" spans="1:19" s="43" customFormat="1" ht="12" hidden="1" customHeight="1" x14ac:dyDescent="0.3">
      <c r="A620" s="7"/>
      <c r="B620" s="20"/>
      <c r="C620" s="31" t="str">
        <f>'Asset Schedule'!C163</f>
        <v>Bus 155</v>
      </c>
      <c r="D620" s="31"/>
      <c r="E620" s="172">
        <f>'Asset Schedule'!J163</f>
        <v>0</v>
      </c>
      <c r="F620" s="39">
        <f>'Asset Schedule'!F163</f>
        <v>0</v>
      </c>
      <c r="G620" s="27"/>
      <c r="H620" s="27"/>
      <c r="I620" s="31"/>
      <c r="J620" s="171" t="str">
        <f>IF(J165=1,$E620+(K$3-$F620)/Time!$J$8,"")</f>
        <v/>
      </c>
      <c r="K620" s="171" t="str">
        <f>IF(K165=1,$E620+(L$3-$F620)/Time!$J$8,"")</f>
        <v/>
      </c>
      <c r="L620" s="171" t="str">
        <f>IF(L165=1,$E620+(M$3-$F620)/Time!$J$8,"")</f>
        <v/>
      </c>
      <c r="M620" s="171" t="str">
        <f>IF(M165=1,$E620+(N$3-$F620)/Time!$J$8,"")</f>
        <v/>
      </c>
      <c r="N620" s="171" t="str">
        <f>IF(N165=1,$E620+(O$3-$F620)/Time!$J$8,"")</f>
        <v/>
      </c>
      <c r="O620" s="171" t="str">
        <f>IF(O165=1,$E620+(P$3-$F620)/Time!$J$8,"")</f>
        <v/>
      </c>
      <c r="P620" s="171" t="str">
        <f>IF(P165=1,$E620+(Q$3-$F620)/Time!$J$8,"")</f>
        <v/>
      </c>
      <c r="Q620" s="171" t="str">
        <f>IF(Q165=1,$E620+(R$3-$F620)/Time!$J$8,"")</f>
        <v/>
      </c>
      <c r="R620" s="171" t="str">
        <f>IF(R165=1,$E620+(S$3-$F620)/Time!$J$8,"")</f>
        <v/>
      </c>
      <c r="S620" s="7"/>
    </row>
    <row r="621" spans="1:19" s="43" customFormat="1" ht="12" hidden="1" customHeight="1" x14ac:dyDescent="0.3">
      <c r="A621" s="7"/>
      <c r="B621" s="20"/>
      <c r="C621" s="31" t="str">
        <f>'Asset Schedule'!C164</f>
        <v>Bus 156</v>
      </c>
      <c r="D621" s="31"/>
      <c r="E621" s="172">
        <f>'Asset Schedule'!J164</f>
        <v>0</v>
      </c>
      <c r="F621" s="39">
        <f>'Asset Schedule'!F164</f>
        <v>0</v>
      </c>
      <c r="G621" s="27"/>
      <c r="H621" s="27"/>
      <c r="I621" s="31"/>
      <c r="J621" s="171" t="str">
        <f>IF(J166=1,$E621+(K$3-$F621)/Time!$J$8,"")</f>
        <v/>
      </c>
      <c r="K621" s="171" t="str">
        <f>IF(K166=1,$E621+(L$3-$F621)/Time!$J$8,"")</f>
        <v/>
      </c>
      <c r="L621" s="171" t="str">
        <f>IF(L166=1,$E621+(M$3-$F621)/Time!$J$8,"")</f>
        <v/>
      </c>
      <c r="M621" s="171" t="str">
        <f>IF(M166=1,$E621+(N$3-$F621)/Time!$J$8,"")</f>
        <v/>
      </c>
      <c r="N621" s="171" t="str">
        <f>IF(N166=1,$E621+(O$3-$F621)/Time!$J$8,"")</f>
        <v/>
      </c>
      <c r="O621" s="171" t="str">
        <f>IF(O166=1,$E621+(P$3-$F621)/Time!$J$8,"")</f>
        <v/>
      </c>
      <c r="P621" s="171" t="str">
        <f>IF(P166=1,$E621+(Q$3-$F621)/Time!$J$8,"")</f>
        <v/>
      </c>
      <c r="Q621" s="171" t="str">
        <f>IF(Q166=1,$E621+(R$3-$F621)/Time!$J$8,"")</f>
        <v/>
      </c>
      <c r="R621" s="171" t="str">
        <f>IF(R166=1,$E621+(S$3-$F621)/Time!$J$8,"")</f>
        <v/>
      </c>
      <c r="S621" s="7"/>
    </row>
    <row r="622" spans="1:19" s="43" customFormat="1" ht="12" hidden="1" customHeight="1" x14ac:dyDescent="0.3">
      <c r="A622" s="7"/>
      <c r="B622" s="20"/>
      <c r="C622" s="31" t="str">
        <f>'Asset Schedule'!C165</f>
        <v>Bus 157</v>
      </c>
      <c r="D622" s="31"/>
      <c r="E622" s="172">
        <f>'Asset Schedule'!J165</f>
        <v>0</v>
      </c>
      <c r="F622" s="39">
        <f>'Asset Schedule'!F165</f>
        <v>0</v>
      </c>
      <c r="G622" s="27"/>
      <c r="H622" s="27"/>
      <c r="I622" s="31"/>
      <c r="J622" s="171" t="str">
        <f>IF(J167=1,$E622+(K$3-$F622)/Time!$J$8,"")</f>
        <v/>
      </c>
      <c r="K622" s="171" t="str">
        <f>IF(K167=1,$E622+(L$3-$F622)/Time!$J$8,"")</f>
        <v/>
      </c>
      <c r="L622" s="171" t="str">
        <f>IF(L167=1,$E622+(M$3-$F622)/Time!$J$8,"")</f>
        <v/>
      </c>
      <c r="M622" s="171" t="str">
        <f>IF(M167=1,$E622+(N$3-$F622)/Time!$J$8,"")</f>
        <v/>
      </c>
      <c r="N622" s="171" t="str">
        <f>IF(N167=1,$E622+(O$3-$F622)/Time!$J$8,"")</f>
        <v/>
      </c>
      <c r="O622" s="171" t="str">
        <f>IF(O167=1,$E622+(P$3-$F622)/Time!$J$8,"")</f>
        <v/>
      </c>
      <c r="P622" s="171" t="str">
        <f>IF(P167=1,$E622+(Q$3-$F622)/Time!$J$8,"")</f>
        <v/>
      </c>
      <c r="Q622" s="171" t="str">
        <f>IF(Q167=1,$E622+(R$3-$F622)/Time!$J$8,"")</f>
        <v/>
      </c>
      <c r="R622" s="171" t="str">
        <f>IF(R167=1,$E622+(S$3-$F622)/Time!$J$8,"")</f>
        <v/>
      </c>
      <c r="S622" s="7"/>
    </row>
    <row r="623" spans="1:19" s="43" customFormat="1" ht="12" hidden="1" customHeight="1" x14ac:dyDescent="0.3">
      <c r="A623" s="7"/>
      <c r="B623" s="20"/>
      <c r="C623" s="31" t="str">
        <f>'Asset Schedule'!C166</f>
        <v>Bus 158</v>
      </c>
      <c r="D623" s="31"/>
      <c r="E623" s="172">
        <f>'Asset Schedule'!J166</f>
        <v>0</v>
      </c>
      <c r="F623" s="39">
        <f>'Asset Schedule'!F166</f>
        <v>0</v>
      </c>
      <c r="G623" s="27"/>
      <c r="H623" s="27"/>
      <c r="I623" s="31"/>
      <c r="J623" s="171" t="str">
        <f>IF(J168=1,$E623+(K$3-$F623)/Time!$J$8,"")</f>
        <v/>
      </c>
      <c r="K623" s="171" t="str">
        <f>IF(K168=1,$E623+(L$3-$F623)/Time!$J$8,"")</f>
        <v/>
      </c>
      <c r="L623" s="171" t="str">
        <f>IF(L168=1,$E623+(M$3-$F623)/Time!$J$8,"")</f>
        <v/>
      </c>
      <c r="M623" s="171" t="str">
        <f>IF(M168=1,$E623+(N$3-$F623)/Time!$J$8,"")</f>
        <v/>
      </c>
      <c r="N623" s="171" t="str">
        <f>IF(N168=1,$E623+(O$3-$F623)/Time!$J$8,"")</f>
        <v/>
      </c>
      <c r="O623" s="171" t="str">
        <f>IF(O168=1,$E623+(P$3-$F623)/Time!$J$8,"")</f>
        <v/>
      </c>
      <c r="P623" s="171" t="str">
        <f>IF(P168=1,$E623+(Q$3-$F623)/Time!$J$8,"")</f>
        <v/>
      </c>
      <c r="Q623" s="171" t="str">
        <f>IF(Q168=1,$E623+(R$3-$F623)/Time!$J$8,"")</f>
        <v/>
      </c>
      <c r="R623" s="171" t="str">
        <f>IF(R168=1,$E623+(S$3-$F623)/Time!$J$8,"")</f>
        <v/>
      </c>
      <c r="S623" s="7"/>
    </row>
    <row r="624" spans="1:19" s="43" customFormat="1" ht="12" hidden="1" customHeight="1" x14ac:dyDescent="0.3">
      <c r="A624" s="7"/>
      <c r="B624" s="20"/>
      <c r="C624" s="31" t="str">
        <f>'Asset Schedule'!C167</f>
        <v>Bus 159</v>
      </c>
      <c r="D624" s="31"/>
      <c r="E624" s="172">
        <f>'Asset Schedule'!J167</f>
        <v>0</v>
      </c>
      <c r="F624" s="39">
        <f>'Asset Schedule'!F167</f>
        <v>0</v>
      </c>
      <c r="G624" s="27"/>
      <c r="H624" s="27"/>
      <c r="I624" s="31"/>
      <c r="J624" s="171" t="str">
        <f>IF(J169=1,$E624+(K$3-$F624)/Time!$J$8,"")</f>
        <v/>
      </c>
      <c r="K624" s="171" t="str">
        <f>IF(K169=1,$E624+(L$3-$F624)/Time!$J$8,"")</f>
        <v/>
      </c>
      <c r="L624" s="171" t="str">
        <f>IF(L169=1,$E624+(M$3-$F624)/Time!$J$8,"")</f>
        <v/>
      </c>
      <c r="M624" s="171" t="str">
        <f>IF(M169=1,$E624+(N$3-$F624)/Time!$J$8,"")</f>
        <v/>
      </c>
      <c r="N624" s="171" t="str">
        <f>IF(N169=1,$E624+(O$3-$F624)/Time!$J$8,"")</f>
        <v/>
      </c>
      <c r="O624" s="171" t="str">
        <f>IF(O169=1,$E624+(P$3-$F624)/Time!$J$8,"")</f>
        <v/>
      </c>
      <c r="P624" s="171" t="str">
        <f>IF(P169=1,$E624+(Q$3-$F624)/Time!$J$8,"")</f>
        <v/>
      </c>
      <c r="Q624" s="171" t="str">
        <f>IF(Q169=1,$E624+(R$3-$F624)/Time!$J$8,"")</f>
        <v/>
      </c>
      <c r="R624" s="171" t="str">
        <f>IF(R169=1,$E624+(S$3-$F624)/Time!$J$8,"")</f>
        <v/>
      </c>
      <c r="S624" s="7"/>
    </row>
    <row r="625" spans="1:19" s="43" customFormat="1" ht="12" hidden="1" customHeight="1" x14ac:dyDescent="0.3">
      <c r="A625" s="7"/>
      <c r="B625" s="20"/>
      <c r="C625" s="31" t="str">
        <f>'Asset Schedule'!C168</f>
        <v>Bus 160</v>
      </c>
      <c r="D625" s="31"/>
      <c r="E625" s="172">
        <f>'Asset Schedule'!J168</f>
        <v>0</v>
      </c>
      <c r="F625" s="39">
        <f>'Asset Schedule'!F168</f>
        <v>0</v>
      </c>
      <c r="G625" s="27"/>
      <c r="H625" s="27"/>
      <c r="I625" s="31"/>
      <c r="J625" s="171" t="str">
        <f>IF(J170=1,$E625+(K$3-$F625)/Time!$J$8,"")</f>
        <v/>
      </c>
      <c r="K625" s="171" t="str">
        <f>IF(K170=1,$E625+(L$3-$F625)/Time!$J$8,"")</f>
        <v/>
      </c>
      <c r="L625" s="171" t="str">
        <f>IF(L170=1,$E625+(M$3-$F625)/Time!$J$8,"")</f>
        <v/>
      </c>
      <c r="M625" s="171" t="str">
        <f>IF(M170=1,$E625+(N$3-$F625)/Time!$J$8,"")</f>
        <v/>
      </c>
      <c r="N625" s="171" t="str">
        <f>IF(N170=1,$E625+(O$3-$F625)/Time!$J$8,"")</f>
        <v/>
      </c>
      <c r="O625" s="171" t="str">
        <f>IF(O170=1,$E625+(P$3-$F625)/Time!$J$8,"")</f>
        <v/>
      </c>
      <c r="P625" s="171" t="str">
        <f>IF(P170=1,$E625+(Q$3-$F625)/Time!$J$8,"")</f>
        <v/>
      </c>
      <c r="Q625" s="171" t="str">
        <f>IF(Q170=1,$E625+(R$3-$F625)/Time!$J$8,"")</f>
        <v/>
      </c>
      <c r="R625" s="171" t="str">
        <f>IF(R170=1,$E625+(S$3-$F625)/Time!$J$8,"")</f>
        <v/>
      </c>
      <c r="S625" s="7"/>
    </row>
    <row r="626" spans="1:19" s="43" customFormat="1" ht="12" hidden="1" customHeight="1" x14ac:dyDescent="0.3">
      <c r="A626" s="7"/>
      <c r="B626" s="20"/>
      <c r="C626" s="31" t="str">
        <f>'Asset Schedule'!C169</f>
        <v>Bus 161</v>
      </c>
      <c r="D626" s="31"/>
      <c r="E626" s="172">
        <f>'Asset Schedule'!J169</f>
        <v>0</v>
      </c>
      <c r="F626" s="39">
        <f>'Asset Schedule'!F169</f>
        <v>0</v>
      </c>
      <c r="G626" s="27"/>
      <c r="H626" s="27"/>
      <c r="I626" s="31"/>
      <c r="J626" s="171" t="str">
        <f>IF(J171=1,$E626+(K$3-$F626)/Time!$J$8,"")</f>
        <v/>
      </c>
      <c r="K626" s="171" t="str">
        <f>IF(K171=1,$E626+(L$3-$F626)/Time!$J$8,"")</f>
        <v/>
      </c>
      <c r="L626" s="171" t="str">
        <f>IF(L171=1,$E626+(M$3-$F626)/Time!$J$8,"")</f>
        <v/>
      </c>
      <c r="M626" s="171" t="str">
        <f>IF(M171=1,$E626+(N$3-$F626)/Time!$J$8,"")</f>
        <v/>
      </c>
      <c r="N626" s="171" t="str">
        <f>IF(N171=1,$E626+(O$3-$F626)/Time!$J$8,"")</f>
        <v/>
      </c>
      <c r="O626" s="171" t="str">
        <f>IF(O171=1,$E626+(P$3-$F626)/Time!$J$8,"")</f>
        <v/>
      </c>
      <c r="P626" s="171" t="str">
        <f>IF(P171=1,$E626+(Q$3-$F626)/Time!$J$8,"")</f>
        <v/>
      </c>
      <c r="Q626" s="171" t="str">
        <f>IF(Q171=1,$E626+(R$3-$F626)/Time!$J$8,"")</f>
        <v/>
      </c>
      <c r="R626" s="171" t="str">
        <f>IF(R171=1,$E626+(S$3-$F626)/Time!$J$8,"")</f>
        <v/>
      </c>
      <c r="S626" s="7"/>
    </row>
    <row r="627" spans="1:19" s="43" customFormat="1" ht="12" hidden="1" customHeight="1" x14ac:dyDescent="0.3">
      <c r="A627" s="7"/>
      <c r="B627" s="20"/>
      <c r="C627" s="31" t="str">
        <f>'Asset Schedule'!C170</f>
        <v>Bus 162</v>
      </c>
      <c r="D627" s="31"/>
      <c r="E627" s="172">
        <f>'Asset Schedule'!J170</f>
        <v>0</v>
      </c>
      <c r="F627" s="39">
        <f>'Asset Schedule'!F170</f>
        <v>0</v>
      </c>
      <c r="G627" s="27"/>
      <c r="H627" s="27"/>
      <c r="I627" s="31"/>
      <c r="J627" s="171" t="str">
        <f>IF(J172=1,$E627+(K$3-$F627)/Time!$J$8,"")</f>
        <v/>
      </c>
      <c r="K627" s="171" t="str">
        <f>IF(K172=1,$E627+(L$3-$F627)/Time!$J$8,"")</f>
        <v/>
      </c>
      <c r="L627" s="171" t="str">
        <f>IF(L172=1,$E627+(M$3-$F627)/Time!$J$8,"")</f>
        <v/>
      </c>
      <c r="M627" s="171" t="str">
        <f>IF(M172=1,$E627+(N$3-$F627)/Time!$J$8,"")</f>
        <v/>
      </c>
      <c r="N627" s="171" t="str">
        <f>IF(N172=1,$E627+(O$3-$F627)/Time!$J$8,"")</f>
        <v/>
      </c>
      <c r="O627" s="171" t="str">
        <f>IF(O172=1,$E627+(P$3-$F627)/Time!$J$8,"")</f>
        <v/>
      </c>
      <c r="P627" s="171" t="str">
        <f>IF(P172=1,$E627+(Q$3-$F627)/Time!$J$8,"")</f>
        <v/>
      </c>
      <c r="Q627" s="171" t="str">
        <f>IF(Q172=1,$E627+(R$3-$F627)/Time!$J$8,"")</f>
        <v/>
      </c>
      <c r="R627" s="171" t="str">
        <f>IF(R172=1,$E627+(S$3-$F627)/Time!$J$8,"")</f>
        <v/>
      </c>
      <c r="S627" s="7"/>
    </row>
    <row r="628" spans="1:19" s="43" customFormat="1" ht="12" hidden="1" customHeight="1" x14ac:dyDescent="0.3">
      <c r="A628" s="7"/>
      <c r="B628" s="20"/>
      <c r="C628" s="31" t="str">
        <f>'Asset Schedule'!C171</f>
        <v>Bus 163</v>
      </c>
      <c r="D628" s="31"/>
      <c r="E628" s="172">
        <f>'Asset Schedule'!J171</f>
        <v>0</v>
      </c>
      <c r="F628" s="39">
        <f>'Asset Schedule'!F171</f>
        <v>0</v>
      </c>
      <c r="G628" s="27"/>
      <c r="H628" s="27"/>
      <c r="I628" s="31"/>
      <c r="J628" s="171" t="str">
        <f>IF(J173=1,$E628+(K$3-$F628)/Time!$J$8,"")</f>
        <v/>
      </c>
      <c r="K628" s="171" t="str">
        <f>IF(K173=1,$E628+(L$3-$F628)/Time!$J$8,"")</f>
        <v/>
      </c>
      <c r="L628" s="171" t="str">
        <f>IF(L173=1,$E628+(M$3-$F628)/Time!$J$8,"")</f>
        <v/>
      </c>
      <c r="M628" s="171" t="str">
        <f>IF(M173=1,$E628+(N$3-$F628)/Time!$J$8,"")</f>
        <v/>
      </c>
      <c r="N628" s="171" t="str">
        <f>IF(N173=1,$E628+(O$3-$F628)/Time!$J$8,"")</f>
        <v/>
      </c>
      <c r="O628" s="171" t="str">
        <f>IF(O173=1,$E628+(P$3-$F628)/Time!$J$8,"")</f>
        <v/>
      </c>
      <c r="P628" s="171" t="str">
        <f>IF(P173=1,$E628+(Q$3-$F628)/Time!$J$8,"")</f>
        <v/>
      </c>
      <c r="Q628" s="171" t="str">
        <f>IF(Q173=1,$E628+(R$3-$F628)/Time!$J$8,"")</f>
        <v/>
      </c>
      <c r="R628" s="171" t="str">
        <f>IF(R173=1,$E628+(S$3-$F628)/Time!$J$8,"")</f>
        <v/>
      </c>
      <c r="S628" s="7"/>
    </row>
    <row r="629" spans="1:19" s="43" customFormat="1" ht="12" hidden="1" customHeight="1" x14ac:dyDescent="0.3">
      <c r="A629" s="7"/>
      <c r="B629" s="20"/>
      <c r="C629" s="31" t="str">
        <f>'Asset Schedule'!C172</f>
        <v>Bus 164</v>
      </c>
      <c r="D629" s="31"/>
      <c r="E629" s="172">
        <f>'Asset Schedule'!J172</f>
        <v>0</v>
      </c>
      <c r="F629" s="39">
        <f>'Asset Schedule'!F172</f>
        <v>0</v>
      </c>
      <c r="G629" s="27"/>
      <c r="H629" s="27"/>
      <c r="I629" s="31"/>
      <c r="J629" s="171" t="str">
        <f>IF(J174=1,$E629+(K$3-$F629)/Time!$J$8,"")</f>
        <v/>
      </c>
      <c r="K629" s="171" t="str">
        <f>IF(K174=1,$E629+(L$3-$F629)/Time!$J$8,"")</f>
        <v/>
      </c>
      <c r="L629" s="171" t="str">
        <f>IF(L174=1,$E629+(M$3-$F629)/Time!$J$8,"")</f>
        <v/>
      </c>
      <c r="M629" s="171" t="str">
        <f>IF(M174=1,$E629+(N$3-$F629)/Time!$J$8,"")</f>
        <v/>
      </c>
      <c r="N629" s="171" t="str">
        <f>IF(N174=1,$E629+(O$3-$F629)/Time!$J$8,"")</f>
        <v/>
      </c>
      <c r="O629" s="171" t="str">
        <f>IF(O174=1,$E629+(P$3-$F629)/Time!$J$8,"")</f>
        <v/>
      </c>
      <c r="P629" s="171" t="str">
        <f>IF(P174=1,$E629+(Q$3-$F629)/Time!$J$8,"")</f>
        <v/>
      </c>
      <c r="Q629" s="171" t="str">
        <f>IF(Q174=1,$E629+(R$3-$F629)/Time!$J$8,"")</f>
        <v/>
      </c>
      <c r="R629" s="171" t="str">
        <f>IF(R174=1,$E629+(S$3-$F629)/Time!$J$8,"")</f>
        <v/>
      </c>
      <c r="S629" s="7"/>
    </row>
    <row r="630" spans="1:19" s="43" customFormat="1" ht="12" hidden="1" customHeight="1" x14ac:dyDescent="0.3">
      <c r="A630" s="7"/>
      <c r="B630" s="20"/>
      <c r="C630" s="31" t="str">
        <f>'Asset Schedule'!C173</f>
        <v>Bus 165</v>
      </c>
      <c r="D630" s="31"/>
      <c r="E630" s="172">
        <f>'Asset Schedule'!J173</f>
        <v>0</v>
      </c>
      <c r="F630" s="39">
        <f>'Asset Schedule'!F173</f>
        <v>0</v>
      </c>
      <c r="G630" s="27"/>
      <c r="H630" s="27"/>
      <c r="I630" s="31"/>
      <c r="J630" s="171" t="str">
        <f>IF(J175=1,$E630+(K$3-$F630)/Time!$J$8,"")</f>
        <v/>
      </c>
      <c r="K630" s="171" t="str">
        <f>IF(K175=1,$E630+(L$3-$F630)/Time!$J$8,"")</f>
        <v/>
      </c>
      <c r="L630" s="171" t="str">
        <f>IF(L175=1,$E630+(M$3-$F630)/Time!$J$8,"")</f>
        <v/>
      </c>
      <c r="M630" s="171" t="str">
        <f>IF(M175=1,$E630+(N$3-$F630)/Time!$J$8,"")</f>
        <v/>
      </c>
      <c r="N630" s="171" t="str">
        <f>IF(N175=1,$E630+(O$3-$F630)/Time!$J$8,"")</f>
        <v/>
      </c>
      <c r="O630" s="171" t="str">
        <f>IF(O175=1,$E630+(P$3-$F630)/Time!$J$8,"")</f>
        <v/>
      </c>
      <c r="P630" s="171" t="str">
        <f>IF(P175=1,$E630+(Q$3-$F630)/Time!$J$8,"")</f>
        <v/>
      </c>
      <c r="Q630" s="171" t="str">
        <f>IF(Q175=1,$E630+(R$3-$F630)/Time!$J$8,"")</f>
        <v/>
      </c>
      <c r="R630" s="171" t="str">
        <f>IF(R175=1,$E630+(S$3-$F630)/Time!$J$8,"")</f>
        <v/>
      </c>
      <c r="S630" s="7"/>
    </row>
    <row r="631" spans="1:19" s="43" customFormat="1" ht="12" hidden="1" customHeight="1" x14ac:dyDescent="0.3">
      <c r="A631" s="7"/>
      <c r="B631" s="20"/>
      <c r="C631" s="31" t="str">
        <f>'Asset Schedule'!C174</f>
        <v>Bus 166</v>
      </c>
      <c r="D631" s="31"/>
      <c r="E631" s="172">
        <f>'Asset Schedule'!J174</f>
        <v>0</v>
      </c>
      <c r="F631" s="39">
        <f>'Asset Schedule'!F174</f>
        <v>0</v>
      </c>
      <c r="G631" s="27"/>
      <c r="H631" s="27"/>
      <c r="I631" s="31"/>
      <c r="J631" s="171" t="str">
        <f>IF(J176=1,$E631+(K$3-$F631)/Time!$J$8,"")</f>
        <v/>
      </c>
      <c r="K631" s="171" t="str">
        <f>IF(K176=1,$E631+(L$3-$F631)/Time!$J$8,"")</f>
        <v/>
      </c>
      <c r="L631" s="171" t="str">
        <f>IF(L176=1,$E631+(M$3-$F631)/Time!$J$8,"")</f>
        <v/>
      </c>
      <c r="M631" s="171" t="str">
        <f>IF(M176=1,$E631+(N$3-$F631)/Time!$J$8,"")</f>
        <v/>
      </c>
      <c r="N631" s="171" t="str">
        <f>IF(N176=1,$E631+(O$3-$F631)/Time!$J$8,"")</f>
        <v/>
      </c>
      <c r="O631" s="171" t="str">
        <f>IF(O176=1,$E631+(P$3-$F631)/Time!$J$8,"")</f>
        <v/>
      </c>
      <c r="P631" s="171" t="str">
        <f>IF(P176=1,$E631+(Q$3-$F631)/Time!$J$8,"")</f>
        <v/>
      </c>
      <c r="Q631" s="171" t="str">
        <f>IF(Q176=1,$E631+(R$3-$F631)/Time!$J$8,"")</f>
        <v/>
      </c>
      <c r="R631" s="171" t="str">
        <f>IF(R176=1,$E631+(S$3-$F631)/Time!$J$8,"")</f>
        <v/>
      </c>
      <c r="S631" s="7"/>
    </row>
    <row r="632" spans="1:19" s="43" customFormat="1" ht="12" hidden="1" customHeight="1" x14ac:dyDescent="0.3">
      <c r="A632" s="7"/>
      <c r="B632" s="20"/>
      <c r="C632" s="31" t="str">
        <f>'Asset Schedule'!C175</f>
        <v>Bus 167</v>
      </c>
      <c r="D632" s="31"/>
      <c r="E632" s="172">
        <f>'Asset Schedule'!J175</f>
        <v>0</v>
      </c>
      <c r="F632" s="39">
        <f>'Asset Schedule'!F175</f>
        <v>0</v>
      </c>
      <c r="G632" s="27"/>
      <c r="H632" s="27"/>
      <c r="I632" s="31"/>
      <c r="J632" s="171" t="str">
        <f>IF(J177=1,$E632+(K$3-$F632)/Time!$J$8,"")</f>
        <v/>
      </c>
      <c r="K632" s="171" t="str">
        <f>IF(K177=1,$E632+(L$3-$F632)/Time!$J$8,"")</f>
        <v/>
      </c>
      <c r="L632" s="171" t="str">
        <f>IF(L177=1,$E632+(M$3-$F632)/Time!$J$8,"")</f>
        <v/>
      </c>
      <c r="M632" s="171" t="str">
        <f>IF(M177=1,$E632+(N$3-$F632)/Time!$J$8,"")</f>
        <v/>
      </c>
      <c r="N632" s="171" t="str">
        <f>IF(N177=1,$E632+(O$3-$F632)/Time!$J$8,"")</f>
        <v/>
      </c>
      <c r="O632" s="171" t="str">
        <f>IF(O177=1,$E632+(P$3-$F632)/Time!$J$8,"")</f>
        <v/>
      </c>
      <c r="P632" s="171" t="str">
        <f>IF(P177=1,$E632+(Q$3-$F632)/Time!$J$8,"")</f>
        <v/>
      </c>
      <c r="Q632" s="171" t="str">
        <f>IF(Q177=1,$E632+(R$3-$F632)/Time!$J$8,"")</f>
        <v/>
      </c>
      <c r="R632" s="171" t="str">
        <f>IF(R177=1,$E632+(S$3-$F632)/Time!$J$8,"")</f>
        <v/>
      </c>
      <c r="S632" s="7"/>
    </row>
    <row r="633" spans="1:19" s="43" customFormat="1" ht="12" hidden="1" customHeight="1" x14ac:dyDescent="0.3">
      <c r="A633" s="7"/>
      <c r="B633" s="20"/>
      <c r="C633" s="31" t="str">
        <f>'Asset Schedule'!C176</f>
        <v>Bus 168</v>
      </c>
      <c r="D633" s="31"/>
      <c r="E633" s="172">
        <f>'Asset Schedule'!J176</f>
        <v>0</v>
      </c>
      <c r="F633" s="39">
        <f>'Asset Schedule'!F176</f>
        <v>0</v>
      </c>
      <c r="G633" s="27"/>
      <c r="H633" s="27"/>
      <c r="I633" s="31"/>
      <c r="J633" s="171" t="str">
        <f>IF(J178=1,$E633+(K$3-$F633)/Time!$J$8,"")</f>
        <v/>
      </c>
      <c r="K633" s="171" t="str">
        <f>IF(K178=1,$E633+(L$3-$F633)/Time!$J$8,"")</f>
        <v/>
      </c>
      <c r="L633" s="171" t="str">
        <f>IF(L178=1,$E633+(M$3-$F633)/Time!$J$8,"")</f>
        <v/>
      </c>
      <c r="M633" s="171" t="str">
        <f>IF(M178=1,$E633+(N$3-$F633)/Time!$J$8,"")</f>
        <v/>
      </c>
      <c r="N633" s="171" t="str">
        <f>IF(N178=1,$E633+(O$3-$F633)/Time!$J$8,"")</f>
        <v/>
      </c>
      <c r="O633" s="171" t="str">
        <f>IF(O178=1,$E633+(P$3-$F633)/Time!$J$8,"")</f>
        <v/>
      </c>
      <c r="P633" s="171" t="str">
        <f>IF(P178=1,$E633+(Q$3-$F633)/Time!$J$8,"")</f>
        <v/>
      </c>
      <c r="Q633" s="171" t="str">
        <f>IF(Q178=1,$E633+(R$3-$F633)/Time!$J$8,"")</f>
        <v/>
      </c>
      <c r="R633" s="171" t="str">
        <f>IF(R178=1,$E633+(S$3-$F633)/Time!$J$8,"")</f>
        <v/>
      </c>
      <c r="S633" s="7"/>
    </row>
    <row r="634" spans="1:19" s="43" customFormat="1" ht="12" hidden="1" customHeight="1" x14ac:dyDescent="0.3">
      <c r="A634" s="7"/>
      <c r="B634" s="20"/>
      <c r="C634" s="31" t="str">
        <f>'Asset Schedule'!C177</f>
        <v>Bus 169</v>
      </c>
      <c r="D634" s="31"/>
      <c r="E634" s="172">
        <f>'Asset Schedule'!J177</f>
        <v>0</v>
      </c>
      <c r="F634" s="39">
        <f>'Asset Schedule'!F177</f>
        <v>0</v>
      </c>
      <c r="G634" s="27"/>
      <c r="H634" s="27"/>
      <c r="I634" s="31"/>
      <c r="J634" s="171" t="str">
        <f>IF(J179=1,$E634+(K$3-$F634)/Time!$J$8,"")</f>
        <v/>
      </c>
      <c r="K634" s="171" t="str">
        <f>IF(K179=1,$E634+(L$3-$F634)/Time!$J$8,"")</f>
        <v/>
      </c>
      <c r="L634" s="171" t="str">
        <f>IF(L179=1,$E634+(M$3-$F634)/Time!$J$8,"")</f>
        <v/>
      </c>
      <c r="M634" s="171" t="str">
        <f>IF(M179=1,$E634+(N$3-$F634)/Time!$J$8,"")</f>
        <v/>
      </c>
      <c r="N634" s="171" t="str">
        <f>IF(N179=1,$E634+(O$3-$F634)/Time!$J$8,"")</f>
        <v/>
      </c>
      <c r="O634" s="171" t="str">
        <f>IF(O179=1,$E634+(P$3-$F634)/Time!$J$8,"")</f>
        <v/>
      </c>
      <c r="P634" s="171" t="str">
        <f>IF(P179=1,$E634+(Q$3-$F634)/Time!$J$8,"")</f>
        <v/>
      </c>
      <c r="Q634" s="171" t="str">
        <f>IF(Q179=1,$E634+(R$3-$F634)/Time!$J$8,"")</f>
        <v/>
      </c>
      <c r="R634" s="171" t="str">
        <f>IF(R179=1,$E634+(S$3-$F634)/Time!$J$8,"")</f>
        <v/>
      </c>
      <c r="S634" s="7"/>
    </row>
    <row r="635" spans="1:19" s="43" customFormat="1" ht="12" hidden="1" customHeight="1" x14ac:dyDescent="0.3">
      <c r="A635" s="7"/>
      <c r="B635" s="20"/>
      <c r="C635" s="31" t="str">
        <f>'Asset Schedule'!C178</f>
        <v>Bus 170</v>
      </c>
      <c r="D635" s="31"/>
      <c r="E635" s="172">
        <f>'Asset Schedule'!J178</f>
        <v>0</v>
      </c>
      <c r="F635" s="39">
        <f>'Asset Schedule'!F178</f>
        <v>0</v>
      </c>
      <c r="G635" s="27"/>
      <c r="H635" s="27"/>
      <c r="I635" s="31"/>
      <c r="J635" s="171" t="str">
        <f>IF(J180=1,$E635+(K$3-$F635)/Time!$J$8,"")</f>
        <v/>
      </c>
      <c r="K635" s="171" t="str">
        <f>IF(K180=1,$E635+(L$3-$F635)/Time!$J$8,"")</f>
        <v/>
      </c>
      <c r="L635" s="171" t="str">
        <f>IF(L180=1,$E635+(M$3-$F635)/Time!$J$8,"")</f>
        <v/>
      </c>
      <c r="M635" s="171" t="str">
        <f>IF(M180=1,$E635+(N$3-$F635)/Time!$J$8,"")</f>
        <v/>
      </c>
      <c r="N635" s="171" t="str">
        <f>IF(N180=1,$E635+(O$3-$F635)/Time!$J$8,"")</f>
        <v/>
      </c>
      <c r="O635" s="171" t="str">
        <f>IF(O180=1,$E635+(P$3-$F635)/Time!$J$8,"")</f>
        <v/>
      </c>
      <c r="P635" s="171" t="str">
        <f>IF(P180=1,$E635+(Q$3-$F635)/Time!$J$8,"")</f>
        <v/>
      </c>
      <c r="Q635" s="171" t="str">
        <f>IF(Q180=1,$E635+(R$3-$F635)/Time!$J$8,"")</f>
        <v/>
      </c>
      <c r="R635" s="171" t="str">
        <f>IF(R180=1,$E635+(S$3-$F635)/Time!$J$8,"")</f>
        <v/>
      </c>
      <c r="S635" s="7"/>
    </row>
    <row r="636" spans="1:19" s="43" customFormat="1" ht="12" hidden="1" customHeight="1" x14ac:dyDescent="0.3">
      <c r="A636" s="7"/>
      <c r="B636" s="20"/>
      <c r="C636" s="31" t="str">
        <f>'Asset Schedule'!C179</f>
        <v>Bus 171</v>
      </c>
      <c r="D636" s="31"/>
      <c r="E636" s="172">
        <f>'Asset Schedule'!J179</f>
        <v>0</v>
      </c>
      <c r="F636" s="39">
        <f>'Asset Schedule'!F179</f>
        <v>0</v>
      </c>
      <c r="G636" s="27"/>
      <c r="H636" s="27"/>
      <c r="I636" s="31"/>
      <c r="J636" s="171" t="str">
        <f>IF(J181=1,$E636+(K$3-$F636)/Time!$J$8,"")</f>
        <v/>
      </c>
      <c r="K636" s="171" t="str">
        <f>IF(K181=1,$E636+(L$3-$F636)/Time!$J$8,"")</f>
        <v/>
      </c>
      <c r="L636" s="171" t="str">
        <f>IF(L181=1,$E636+(M$3-$F636)/Time!$J$8,"")</f>
        <v/>
      </c>
      <c r="M636" s="171" t="str">
        <f>IF(M181=1,$E636+(N$3-$F636)/Time!$J$8,"")</f>
        <v/>
      </c>
      <c r="N636" s="171" t="str">
        <f>IF(N181=1,$E636+(O$3-$F636)/Time!$J$8,"")</f>
        <v/>
      </c>
      <c r="O636" s="171" t="str">
        <f>IF(O181=1,$E636+(P$3-$F636)/Time!$J$8,"")</f>
        <v/>
      </c>
      <c r="P636" s="171" t="str">
        <f>IF(P181=1,$E636+(Q$3-$F636)/Time!$J$8,"")</f>
        <v/>
      </c>
      <c r="Q636" s="171" t="str">
        <f>IF(Q181=1,$E636+(R$3-$F636)/Time!$J$8,"")</f>
        <v/>
      </c>
      <c r="R636" s="171" t="str">
        <f>IF(R181=1,$E636+(S$3-$F636)/Time!$J$8,"")</f>
        <v/>
      </c>
      <c r="S636" s="7"/>
    </row>
    <row r="637" spans="1:19" s="43" customFormat="1" ht="12" hidden="1" customHeight="1" x14ac:dyDescent="0.3">
      <c r="A637" s="7"/>
      <c r="B637" s="20"/>
      <c r="C637" s="31" t="str">
        <f>'Asset Schedule'!C180</f>
        <v>Bus 172</v>
      </c>
      <c r="D637" s="31"/>
      <c r="E637" s="172">
        <f>'Asset Schedule'!J180</f>
        <v>0</v>
      </c>
      <c r="F637" s="39">
        <f>'Asset Schedule'!F180</f>
        <v>0</v>
      </c>
      <c r="G637" s="27"/>
      <c r="H637" s="27"/>
      <c r="I637" s="31"/>
      <c r="J637" s="171" t="str">
        <f>IF(J182=1,$E637+(K$3-$F637)/Time!$J$8,"")</f>
        <v/>
      </c>
      <c r="K637" s="171" t="str">
        <f>IF(K182=1,$E637+(L$3-$F637)/Time!$J$8,"")</f>
        <v/>
      </c>
      <c r="L637" s="171" t="str">
        <f>IF(L182=1,$E637+(M$3-$F637)/Time!$J$8,"")</f>
        <v/>
      </c>
      <c r="M637" s="171" t="str">
        <f>IF(M182=1,$E637+(N$3-$F637)/Time!$J$8,"")</f>
        <v/>
      </c>
      <c r="N637" s="171" t="str">
        <f>IF(N182=1,$E637+(O$3-$F637)/Time!$J$8,"")</f>
        <v/>
      </c>
      <c r="O637" s="171" t="str">
        <f>IF(O182=1,$E637+(P$3-$F637)/Time!$J$8,"")</f>
        <v/>
      </c>
      <c r="P637" s="171" t="str">
        <f>IF(P182=1,$E637+(Q$3-$F637)/Time!$J$8,"")</f>
        <v/>
      </c>
      <c r="Q637" s="171" t="str">
        <f>IF(Q182=1,$E637+(R$3-$F637)/Time!$J$8,"")</f>
        <v/>
      </c>
      <c r="R637" s="171" t="str">
        <f>IF(R182=1,$E637+(S$3-$F637)/Time!$J$8,"")</f>
        <v/>
      </c>
      <c r="S637" s="7"/>
    </row>
    <row r="638" spans="1:19" s="43" customFormat="1" ht="12" hidden="1" customHeight="1" x14ac:dyDescent="0.3">
      <c r="A638" s="7"/>
      <c r="B638" s="20"/>
      <c r="C638" s="31" t="str">
        <f>'Asset Schedule'!C181</f>
        <v>Bus 173</v>
      </c>
      <c r="D638" s="31"/>
      <c r="E638" s="172">
        <f>'Asset Schedule'!J181</f>
        <v>0</v>
      </c>
      <c r="F638" s="39">
        <f>'Asset Schedule'!F181</f>
        <v>0</v>
      </c>
      <c r="G638" s="27"/>
      <c r="H638" s="27"/>
      <c r="I638" s="31"/>
      <c r="J638" s="171" t="str">
        <f>IF(J183=1,$E638+(K$3-$F638)/Time!$J$8,"")</f>
        <v/>
      </c>
      <c r="K638" s="171" t="str">
        <f>IF(K183=1,$E638+(L$3-$F638)/Time!$J$8,"")</f>
        <v/>
      </c>
      <c r="L638" s="171" t="str">
        <f>IF(L183=1,$E638+(M$3-$F638)/Time!$J$8,"")</f>
        <v/>
      </c>
      <c r="M638" s="171" t="str">
        <f>IF(M183=1,$E638+(N$3-$F638)/Time!$J$8,"")</f>
        <v/>
      </c>
      <c r="N638" s="171" t="str">
        <f>IF(N183=1,$E638+(O$3-$F638)/Time!$J$8,"")</f>
        <v/>
      </c>
      <c r="O638" s="171" t="str">
        <f>IF(O183=1,$E638+(P$3-$F638)/Time!$J$8,"")</f>
        <v/>
      </c>
      <c r="P638" s="171" t="str">
        <f>IF(P183=1,$E638+(Q$3-$F638)/Time!$J$8,"")</f>
        <v/>
      </c>
      <c r="Q638" s="171" t="str">
        <f>IF(Q183=1,$E638+(R$3-$F638)/Time!$J$8,"")</f>
        <v/>
      </c>
      <c r="R638" s="171" t="str">
        <f>IF(R183=1,$E638+(S$3-$F638)/Time!$J$8,"")</f>
        <v/>
      </c>
      <c r="S638" s="7"/>
    </row>
    <row r="639" spans="1:19" s="43" customFormat="1" ht="12" hidden="1" customHeight="1" x14ac:dyDescent="0.3">
      <c r="A639" s="7"/>
      <c r="B639" s="20"/>
      <c r="C639" s="31" t="str">
        <f>'Asset Schedule'!C182</f>
        <v>Bus 174</v>
      </c>
      <c r="D639" s="31"/>
      <c r="E639" s="172">
        <f>'Asset Schedule'!J182</f>
        <v>0</v>
      </c>
      <c r="F639" s="39">
        <f>'Asset Schedule'!F182</f>
        <v>0</v>
      </c>
      <c r="G639" s="27"/>
      <c r="H639" s="27"/>
      <c r="I639" s="31"/>
      <c r="J639" s="171" t="str">
        <f>IF(J184=1,$E639+(K$3-$F639)/Time!$J$8,"")</f>
        <v/>
      </c>
      <c r="K639" s="171" t="str">
        <f>IF(K184=1,$E639+(L$3-$F639)/Time!$J$8,"")</f>
        <v/>
      </c>
      <c r="L639" s="171" t="str">
        <f>IF(L184=1,$E639+(M$3-$F639)/Time!$J$8,"")</f>
        <v/>
      </c>
      <c r="M639" s="171" t="str">
        <f>IF(M184=1,$E639+(N$3-$F639)/Time!$J$8,"")</f>
        <v/>
      </c>
      <c r="N639" s="171" t="str">
        <f>IF(N184=1,$E639+(O$3-$F639)/Time!$J$8,"")</f>
        <v/>
      </c>
      <c r="O639" s="171" t="str">
        <f>IF(O184=1,$E639+(P$3-$F639)/Time!$J$8,"")</f>
        <v/>
      </c>
      <c r="P639" s="171" t="str">
        <f>IF(P184=1,$E639+(Q$3-$F639)/Time!$J$8,"")</f>
        <v/>
      </c>
      <c r="Q639" s="171" t="str">
        <f>IF(Q184=1,$E639+(R$3-$F639)/Time!$J$8,"")</f>
        <v/>
      </c>
      <c r="R639" s="171" t="str">
        <f>IF(R184=1,$E639+(S$3-$F639)/Time!$J$8,"")</f>
        <v/>
      </c>
      <c r="S639" s="7"/>
    </row>
    <row r="640" spans="1:19" s="43" customFormat="1" ht="12" hidden="1" customHeight="1" x14ac:dyDescent="0.3">
      <c r="A640" s="7"/>
      <c r="B640" s="20"/>
      <c r="C640" s="31" t="str">
        <f>'Asset Schedule'!C183</f>
        <v>Bus 175</v>
      </c>
      <c r="D640" s="31"/>
      <c r="E640" s="172">
        <f>'Asset Schedule'!J183</f>
        <v>0</v>
      </c>
      <c r="F640" s="39">
        <f>'Asset Schedule'!F183</f>
        <v>0</v>
      </c>
      <c r="G640" s="27"/>
      <c r="H640" s="27"/>
      <c r="I640" s="31"/>
      <c r="J640" s="171" t="str">
        <f>IF(J185=1,$E640+(K$3-$F640)/Time!$J$8,"")</f>
        <v/>
      </c>
      <c r="K640" s="171" t="str">
        <f>IF(K185=1,$E640+(L$3-$F640)/Time!$J$8,"")</f>
        <v/>
      </c>
      <c r="L640" s="171" t="str">
        <f>IF(L185=1,$E640+(M$3-$F640)/Time!$J$8,"")</f>
        <v/>
      </c>
      <c r="M640" s="171" t="str">
        <f>IF(M185=1,$E640+(N$3-$F640)/Time!$J$8,"")</f>
        <v/>
      </c>
      <c r="N640" s="171" t="str">
        <f>IF(N185=1,$E640+(O$3-$F640)/Time!$J$8,"")</f>
        <v/>
      </c>
      <c r="O640" s="171" t="str">
        <f>IF(O185=1,$E640+(P$3-$F640)/Time!$J$8,"")</f>
        <v/>
      </c>
      <c r="P640" s="171" t="str">
        <f>IF(P185=1,$E640+(Q$3-$F640)/Time!$J$8,"")</f>
        <v/>
      </c>
      <c r="Q640" s="171" t="str">
        <f>IF(Q185=1,$E640+(R$3-$F640)/Time!$J$8,"")</f>
        <v/>
      </c>
      <c r="R640" s="171" t="str">
        <f>IF(R185=1,$E640+(S$3-$F640)/Time!$J$8,"")</f>
        <v/>
      </c>
      <c r="S640" s="7"/>
    </row>
    <row r="641" spans="1:19" s="43" customFormat="1" ht="12" hidden="1" customHeight="1" x14ac:dyDescent="0.3">
      <c r="A641" s="7"/>
      <c r="B641" s="20"/>
      <c r="C641" s="31" t="str">
        <f>'Asset Schedule'!C184</f>
        <v>Bus 176</v>
      </c>
      <c r="D641" s="31"/>
      <c r="E641" s="172">
        <f>'Asset Schedule'!J184</f>
        <v>0</v>
      </c>
      <c r="F641" s="39">
        <f>'Asset Schedule'!F184</f>
        <v>0</v>
      </c>
      <c r="G641" s="27"/>
      <c r="H641" s="27"/>
      <c r="I641" s="31"/>
      <c r="J641" s="171" t="str">
        <f>IF(J186=1,$E641+(K$3-$F641)/Time!$J$8,"")</f>
        <v/>
      </c>
      <c r="K641" s="171" t="str">
        <f>IF(K186=1,$E641+(L$3-$F641)/Time!$J$8,"")</f>
        <v/>
      </c>
      <c r="L641" s="171" t="str">
        <f>IF(L186=1,$E641+(M$3-$F641)/Time!$J$8,"")</f>
        <v/>
      </c>
      <c r="M641" s="171" t="str">
        <f>IF(M186=1,$E641+(N$3-$F641)/Time!$J$8,"")</f>
        <v/>
      </c>
      <c r="N641" s="171" t="str">
        <f>IF(N186=1,$E641+(O$3-$F641)/Time!$J$8,"")</f>
        <v/>
      </c>
      <c r="O641" s="171" t="str">
        <f>IF(O186=1,$E641+(P$3-$F641)/Time!$J$8,"")</f>
        <v/>
      </c>
      <c r="P641" s="171" t="str">
        <f>IF(P186=1,$E641+(Q$3-$F641)/Time!$J$8,"")</f>
        <v/>
      </c>
      <c r="Q641" s="171" t="str">
        <f>IF(Q186=1,$E641+(R$3-$F641)/Time!$J$8,"")</f>
        <v/>
      </c>
      <c r="R641" s="171" t="str">
        <f>IF(R186=1,$E641+(S$3-$F641)/Time!$J$8,"")</f>
        <v/>
      </c>
      <c r="S641" s="7"/>
    </row>
    <row r="642" spans="1:19" s="43" customFormat="1" ht="12" hidden="1" customHeight="1" x14ac:dyDescent="0.3">
      <c r="A642" s="7"/>
      <c r="B642" s="20"/>
      <c r="C642" s="31" t="str">
        <f>'Asset Schedule'!C185</f>
        <v>Bus 177</v>
      </c>
      <c r="D642" s="31"/>
      <c r="E642" s="172">
        <f>'Asset Schedule'!J185</f>
        <v>0</v>
      </c>
      <c r="F642" s="39">
        <f>'Asset Schedule'!F185</f>
        <v>0</v>
      </c>
      <c r="G642" s="27"/>
      <c r="H642" s="27"/>
      <c r="I642" s="31"/>
      <c r="J642" s="171" t="str">
        <f>IF(J187=1,$E642+(K$3-$F642)/Time!$J$8,"")</f>
        <v/>
      </c>
      <c r="K642" s="171" t="str">
        <f>IF(K187=1,$E642+(L$3-$F642)/Time!$J$8,"")</f>
        <v/>
      </c>
      <c r="L642" s="171" t="str">
        <f>IF(L187=1,$E642+(M$3-$F642)/Time!$J$8,"")</f>
        <v/>
      </c>
      <c r="M642" s="171" t="str">
        <f>IF(M187=1,$E642+(N$3-$F642)/Time!$J$8,"")</f>
        <v/>
      </c>
      <c r="N642" s="171" t="str">
        <f>IF(N187=1,$E642+(O$3-$F642)/Time!$J$8,"")</f>
        <v/>
      </c>
      <c r="O642" s="171" t="str">
        <f>IF(O187=1,$E642+(P$3-$F642)/Time!$J$8,"")</f>
        <v/>
      </c>
      <c r="P642" s="171" t="str">
        <f>IF(P187=1,$E642+(Q$3-$F642)/Time!$J$8,"")</f>
        <v/>
      </c>
      <c r="Q642" s="171" t="str">
        <f>IF(Q187=1,$E642+(R$3-$F642)/Time!$J$8,"")</f>
        <v/>
      </c>
      <c r="R642" s="171" t="str">
        <f>IF(R187=1,$E642+(S$3-$F642)/Time!$J$8,"")</f>
        <v/>
      </c>
      <c r="S642" s="7"/>
    </row>
    <row r="643" spans="1:19" s="43" customFormat="1" ht="12" hidden="1" customHeight="1" x14ac:dyDescent="0.3">
      <c r="A643" s="7"/>
      <c r="B643" s="20"/>
      <c r="C643" s="31" t="str">
        <f>'Asset Schedule'!C186</f>
        <v>Bus 178</v>
      </c>
      <c r="D643" s="31"/>
      <c r="E643" s="172">
        <f>'Asset Schedule'!J186</f>
        <v>0</v>
      </c>
      <c r="F643" s="39">
        <f>'Asset Schedule'!F186</f>
        <v>0</v>
      </c>
      <c r="G643" s="27"/>
      <c r="H643" s="27"/>
      <c r="I643" s="31"/>
      <c r="J643" s="171" t="str">
        <f>IF(J188=1,$E643+(K$3-$F643)/Time!$J$8,"")</f>
        <v/>
      </c>
      <c r="K643" s="171" t="str">
        <f>IF(K188=1,$E643+(L$3-$F643)/Time!$J$8,"")</f>
        <v/>
      </c>
      <c r="L643" s="171" t="str">
        <f>IF(L188=1,$E643+(M$3-$F643)/Time!$J$8,"")</f>
        <v/>
      </c>
      <c r="M643" s="171" t="str">
        <f>IF(M188=1,$E643+(N$3-$F643)/Time!$J$8,"")</f>
        <v/>
      </c>
      <c r="N643" s="171" t="str">
        <f>IF(N188=1,$E643+(O$3-$F643)/Time!$J$8,"")</f>
        <v/>
      </c>
      <c r="O643" s="171" t="str">
        <f>IF(O188=1,$E643+(P$3-$F643)/Time!$J$8,"")</f>
        <v/>
      </c>
      <c r="P643" s="171" t="str">
        <f>IF(P188=1,$E643+(Q$3-$F643)/Time!$J$8,"")</f>
        <v/>
      </c>
      <c r="Q643" s="171" t="str">
        <f>IF(Q188=1,$E643+(R$3-$F643)/Time!$J$8,"")</f>
        <v/>
      </c>
      <c r="R643" s="171" t="str">
        <f>IF(R188=1,$E643+(S$3-$F643)/Time!$J$8,"")</f>
        <v/>
      </c>
      <c r="S643" s="7"/>
    </row>
    <row r="644" spans="1:19" s="43" customFormat="1" ht="12" hidden="1" customHeight="1" x14ac:dyDescent="0.3">
      <c r="A644" s="7"/>
      <c r="B644" s="20"/>
      <c r="C644" s="31" t="str">
        <f>'Asset Schedule'!C187</f>
        <v>Bus 179</v>
      </c>
      <c r="D644" s="31"/>
      <c r="E644" s="172">
        <f>'Asset Schedule'!J187</f>
        <v>0</v>
      </c>
      <c r="F644" s="39">
        <f>'Asset Schedule'!F187</f>
        <v>0</v>
      </c>
      <c r="G644" s="27"/>
      <c r="H644" s="27"/>
      <c r="I644" s="31"/>
      <c r="J644" s="171" t="str">
        <f>IF(J189=1,$E644+(K$3-$F644)/Time!$J$8,"")</f>
        <v/>
      </c>
      <c r="K644" s="171" t="str">
        <f>IF(K189=1,$E644+(L$3-$F644)/Time!$J$8,"")</f>
        <v/>
      </c>
      <c r="L644" s="171" t="str">
        <f>IF(L189=1,$E644+(M$3-$F644)/Time!$J$8,"")</f>
        <v/>
      </c>
      <c r="M644" s="171" t="str">
        <f>IF(M189=1,$E644+(N$3-$F644)/Time!$J$8,"")</f>
        <v/>
      </c>
      <c r="N644" s="171" t="str">
        <f>IF(N189=1,$E644+(O$3-$F644)/Time!$J$8,"")</f>
        <v/>
      </c>
      <c r="O644" s="171" t="str">
        <f>IF(O189=1,$E644+(P$3-$F644)/Time!$J$8,"")</f>
        <v/>
      </c>
      <c r="P644" s="171" t="str">
        <f>IF(P189=1,$E644+(Q$3-$F644)/Time!$J$8,"")</f>
        <v/>
      </c>
      <c r="Q644" s="171" t="str">
        <f>IF(Q189=1,$E644+(R$3-$F644)/Time!$J$8,"")</f>
        <v/>
      </c>
      <c r="R644" s="171" t="str">
        <f>IF(R189=1,$E644+(S$3-$F644)/Time!$J$8,"")</f>
        <v/>
      </c>
      <c r="S644" s="7"/>
    </row>
    <row r="645" spans="1:19" s="43" customFormat="1" ht="12" hidden="1" customHeight="1" x14ac:dyDescent="0.3">
      <c r="A645" s="7"/>
      <c r="B645" s="20"/>
      <c r="C645" s="31" t="str">
        <f>'Asset Schedule'!C188</f>
        <v>Bus 180</v>
      </c>
      <c r="D645" s="31"/>
      <c r="E645" s="172">
        <f>'Asset Schedule'!J188</f>
        <v>0</v>
      </c>
      <c r="F645" s="39">
        <f>'Asset Schedule'!F188</f>
        <v>0</v>
      </c>
      <c r="G645" s="27"/>
      <c r="H645" s="27"/>
      <c r="I645" s="31"/>
      <c r="J645" s="171" t="str">
        <f>IF(J190=1,$E645+(K$3-$F645)/Time!$J$8,"")</f>
        <v/>
      </c>
      <c r="K645" s="171" t="str">
        <f>IF(K190=1,$E645+(L$3-$F645)/Time!$J$8,"")</f>
        <v/>
      </c>
      <c r="L645" s="171" t="str">
        <f>IF(L190=1,$E645+(M$3-$F645)/Time!$J$8,"")</f>
        <v/>
      </c>
      <c r="M645" s="171" t="str">
        <f>IF(M190=1,$E645+(N$3-$F645)/Time!$J$8,"")</f>
        <v/>
      </c>
      <c r="N645" s="171" t="str">
        <f>IF(N190=1,$E645+(O$3-$F645)/Time!$J$8,"")</f>
        <v/>
      </c>
      <c r="O645" s="171" t="str">
        <f>IF(O190=1,$E645+(P$3-$F645)/Time!$J$8,"")</f>
        <v/>
      </c>
      <c r="P645" s="171" t="str">
        <f>IF(P190=1,$E645+(Q$3-$F645)/Time!$J$8,"")</f>
        <v/>
      </c>
      <c r="Q645" s="171" t="str">
        <f>IF(Q190=1,$E645+(R$3-$F645)/Time!$J$8,"")</f>
        <v/>
      </c>
      <c r="R645" s="171" t="str">
        <f>IF(R190=1,$E645+(S$3-$F645)/Time!$J$8,"")</f>
        <v/>
      </c>
      <c r="S645" s="7"/>
    </row>
    <row r="646" spans="1:19" s="43" customFormat="1" ht="12" hidden="1" customHeight="1" x14ac:dyDescent="0.3">
      <c r="A646" s="7"/>
      <c r="B646" s="20"/>
      <c r="C646" s="31" t="str">
        <f>'Asset Schedule'!C189</f>
        <v>Bus 181</v>
      </c>
      <c r="D646" s="31"/>
      <c r="E646" s="172">
        <f>'Asset Schedule'!J189</f>
        <v>0</v>
      </c>
      <c r="F646" s="39">
        <f>'Asset Schedule'!F189</f>
        <v>0</v>
      </c>
      <c r="G646" s="27"/>
      <c r="H646" s="27"/>
      <c r="I646" s="31"/>
      <c r="J646" s="171" t="str">
        <f>IF(J191=1,$E646+(K$3-$F646)/Time!$J$8,"")</f>
        <v/>
      </c>
      <c r="K646" s="171" t="str">
        <f>IF(K191=1,$E646+(L$3-$F646)/Time!$J$8,"")</f>
        <v/>
      </c>
      <c r="L646" s="171" t="str">
        <f>IF(L191=1,$E646+(M$3-$F646)/Time!$J$8,"")</f>
        <v/>
      </c>
      <c r="M646" s="171" t="str">
        <f>IF(M191=1,$E646+(N$3-$F646)/Time!$J$8,"")</f>
        <v/>
      </c>
      <c r="N646" s="171" t="str">
        <f>IF(N191=1,$E646+(O$3-$F646)/Time!$J$8,"")</f>
        <v/>
      </c>
      <c r="O646" s="171" t="str">
        <f>IF(O191=1,$E646+(P$3-$F646)/Time!$J$8,"")</f>
        <v/>
      </c>
      <c r="P646" s="171" t="str">
        <f>IF(P191=1,$E646+(Q$3-$F646)/Time!$J$8,"")</f>
        <v/>
      </c>
      <c r="Q646" s="171" t="str">
        <f>IF(Q191=1,$E646+(R$3-$F646)/Time!$J$8,"")</f>
        <v/>
      </c>
      <c r="R646" s="171" t="str">
        <f>IF(R191=1,$E646+(S$3-$F646)/Time!$J$8,"")</f>
        <v/>
      </c>
      <c r="S646" s="7"/>
    </row>
    <row r="647" spans="1:19" s="43" customFormat="1" ht="12" hidden="1" customHeight="1" x14ac:dyDescent="0.3">
      <c r="A647" s="7"/>
      <c r="B647" s="20"/>
      <c r="C647" s="31" t="str">
        <f>'Asset Schedule'!C190</f>
        <v>Bus 182</v>
      </c>
      <c r="D647" s="31"/>
      <c r="E647" s="172">
        <f>'Asset Schedule'!J190</f>
        <v>0</v>
      </c>
      <c r="F647" s="39">
        <f>'Asset Schedule'!F190</f>
        <v>0</v>
      </c>
      <c r="G647" s="27"/>
      <c r="H647" s="27"/>
      <c r="I647" s="31"/>
      <c r="J647" s="171" t="str">
        <f>IF(J192=1,$E647+(K$3-$F647)/Time!$J$8,"")</f>
        <v/>
      </c>
      <c r="K647" s="171" t="str">
        <f>IF(K192=1,$E647+(L$3-$F647)/Time!$J$8,"")</f>
        <v/>
      </c>
      <c r="L647" s="171" t="str">
        <f>IF(L192=1,$E647+(M$3-$F647)/Time!$J$8,"")</f>
        <v/>
      </c>
      <c r="M647" s="171" t="str">
        <f>IF(M192=1,$E647+(N$3-$F647)/Time!$J$8,"")</f>
        <v/>
      </c>
      <c r="N647" s="171" t="str">
        <f>IF(N192=1,$E647+(O$3-$F647)/Time!$J$8,"")</f>
        <v/>
      </c>
      <c r="O647" s="171" t="str">
        <f>IF(O192=1,$E647+(P$3-$F647)/Time!$J$8,"")</f>
        <v/>
      </c>
      <c r="P647" s="171" t="str">
        <f>IF(P192=1,$E647+(Q$3-$F647)/Time!$J$8,"")</f>
        <v/>
      </c>
      <c r="Q647" s="171" t="str">
        <f>IF(Q192=1,$E647+(R$3-$F647)/Time!$J$8,"")</f>
        <v/>
      </c>
      <c r="R647" s="171" t="str">
        <f>IF(R192=1,$E647+(S$3-$F647)/Time!$J$8,"")</f>
        <v/>
      </c>
      <c r="S647" s="7"/>
    </row>
    <row r="648" spans="1:19" s="43" customFormat="1" ht="12" hidden="1" customHeight="1" x14ac:dyDescent="0.3">
      <c r="A648" s="7"/>
      <c r="B648" s="20"/>
      <c r="C648" s="31" t="str">
        <f>'Asset Schedule'!C191</f>
        <v>Bus 183</v>
      </c>
      <c r="D648" s="31"/>
      <c r="E648" s="172">
        <f>'Asset Schedule'!J191</f>
        <v>0</v>
      </c>
      <c r="F648" s="39">
        <f>'Asset Schedule'!F191</f>
        <v>0</v>
      </c>
      <c r="G648" s="27"/>
      <c r="H648" s="27"/>
      <c r="I648" s="31"/>
      <c r="J648" s="171" t="str">
        <f>IF(J193=1,$E648+(K$3-$F648)/Time!$J$8,"")</f>
        <v/>
      </c>
      <c r="K648" s="171" t="str">
        <f>IF(K193=1,$E648+(L$3-$F648)/Time!$J$8,"")</f>
        <v/>
      </c>
      <c r="L648" s="171" t="str">
        <f>IF(L193=1,$E648+(M$3-$F648)/Time!$J$8,"")</f>
        <v/>
      </c>
      <c r="M648" s="171" t="str">
        <f>IF(M193=1,$E648+(N$3-$F648)/Time!$J$8,"")</f>
        <v/>
      </c>
      <c r="N648" s="171" t="str">
        <f>IF(N193=1,$E648+(O$3-$F648)/Time!$J$8,"")</f>
        <v/>
      </c>
      <c r="O648" s="171" t="str">
        <f>IF(O193=1,$E648+(P$3-$F648)/Time!$J$8,"")</f>
        <v/>
      </c>
      <c r="P648" s="171" t="str">
        <f>IF(P193=1,$E648+(Q$3-$F648)/Time!$J$8,"")</f>
        <v/>
      </c>
      <c r="Q648" s="171" t="str">
        <f>IF(Q193=1,$E648+(R$3-$F648)/Time!$J$8,"")</f>
        <v/>
      </c>
      <c r="R648" s="171" t="str">
        <f>IF(R193=1,$E648+(S$3-$F648)/Time!$J$8,"")</f>
        <v/>
      </c>
      <c r="S648" s="7"/>
    </row>
    <row r="649" spans="1:19" s="43" customFormat="1" ht="12" hidden="1" customHeight="1" x14ac:dyDescent="0.3">
      <c r="A649" s="7"/>
      <c r="B649" s="20"/>
      <c r="C649" s="31" t="str">
        <f>'Asset Schedule'!C192</f>
        <v>Bus 184</v>
      </c>
      <c r="D649" s="31"/>
      <c r="E649" s="172">
        <f>'Asset Schedule'!J192</f>
        <v>0</v>
      </c>
      <c r="F649" s="39">
        <f>'Asset Schedule'!F192</f>
        <v>0</v>
      </c>
      <c r="G649" s="27"/>
      <c r="H649" s="27"/>
      <c r="I649" s="31"/>
      <c r="J649" s="171" t="str">
        <f>IF(J194=1,$E649+(K$3-$F649)/Time!$J$8,"")</f>
        <v/>
      </c>
      <c r="K649" s="171" t="str">
        <f>IF(K194=1,$E649+(L$3-$F649)/Time!$J$8,"")</f>
        <v/>
      </c>
      <c r="L649" s="171" t="str">
        <f>IF(L194=1,$E649+(M$3-$F649)/Time!$J$8,"")</f>
        <v/>
      </c>
      <c r="M649" s="171" t="str">
        <f>IF(M194=1,$E649+(N$3-$F649)/Time!$J$8,"")</f>
        <v/>
      </c>
      <c r="N649" s="171" t="str">
        <f>IF(N194=1,$E649+(O$3-$F649)/Time!$J$8,"")</f>
        <v/>
      </c>
      <c r="O649" s="171" t="str">
        <f>IF(O194=1,$E649+(P$3-$F649)/Time!$J$8,"")</f>
        <v/>
      </c>
      <c r="P649" s="171" t="str">
        <f>IF(P194=1,$E649+(Q$3-$F649)/Time!$J$8,"")</f>
        <v/>
      </c>
      <c r="Q649" s="171" t="str">
        <f>IF(Q194=1,$E649+(R$3-$F649)/Time!$J$8,"")</f>
        <v/>
      </c>
      <c r="R649" s="171" t="str">
        <f>IF(R194=1,$E649+(S$3-$F649)/Time!$J$8,"")</f>
        <v/>
      </c>
      <c r="S649" s="7"/>
    </row>
    <row r="650" spans="1:19" s="43" customFormat="1" ht="12" hidden="1" customHeight="1" x14ac:dyDescent="0.3">
      <c r="A650" s="7"/>
      <c r="B650" s="20"/>
      <c r="C650" s="31" t="str">
        <f>'Asset Schedule'!C193</f>
        <v>Bus 185</v>
      </c>
      <c r="D650" s="31"/>
      <c r="E650" s="172">
        <f>'Asset Schedule'!J193</f>
        <v>0</v>
      </c>
      <c r="F650" s="39">
        <f>'Asset Schedule'!F193</f>
        <v>0</v>
      </c>
      <c r="G650" s="27"/>
      <c r="H650" s="27"/>
      <c r="I650" s="31"/>
      <c r="J650" s="171" t="str">
        <f>IF(J195=1,$E650+(K$3-$F650)/Time!$J$8,"")</f>
        <v/>
      </c>
      <c r="K650" s="171" t="str">
        <f>IF(K195=1,$E650+(L$3-$F650)/Time!$J$8,"")</f>
        <v/>
      </c>
      <c r="L650" s="171" t="str">
        <f>IF(L195=1,$E650+(M$3-$F650)/Time!$J$8,"")</f>
        <v/>
      </c>
      <c r="M650" s="171" t="str">
        <f>IF(M195=1,$E650+(N$3-$F650)/Time!$J$8,"")</f>
        <v/>
      </c>
      <c r="N650" s="171" t="str">
        <f>IF(N195=1,$E650+(O$3-$F650)/Time!$J$8,"")</f>
        <v/>
      </c>
      <c r="O650" s="171" t="str">
        <f>IF(O195=1,$E650+(P$3-$F650)/Time!$J$8,"")</f>
        <v/>
      </c>
      <c r="P650" s="171" t="str">
        <f>IF(P195=1,$E650+(Q$3-$F650)/Time!$J$8,"")</f>
        <v/>
      </c>
      <c r="Q650" s="171" t="str">
        <f>IF(Q195=1,$E650+(R$3-$F650)/Time!$J$8,"")</f>
        <v/>
      </c>
      <c r="R650" s="171" t="str">
        <f>IF(R195=1,$E650+(S$3-$F650)/Time!$J$8,"")</f>
        <v/>
      </c>
      <c r="S650" s="7"/>
    </row>
    <row r="651" spans="1:19" s="43" customFormat="1" ht="12" hidden="1" customHeight="1" x14ac:dyDescent="0.3">
      <c r="A651" s="7"/>
      <c r="B651" s="20"/>
      <c r="C651" s="31" t="str">
        <f>'Asset Schedule'!C194</f>
        <v>Bus 186</v>
      </c>
      <c r="D651" s="31"/>
      <c r="E651" s="172">
        <f>'Asset Schedule'!J194</f>
        <v>0</v>
      </c>
      <c r="F651" s="39">
        <f>'Asset Schedule'!F194</f>
        <v>0</v>
      </c>
      <c r="G651" s="27"/>
      <c r="H651" s="27"/>
      <c r="I651" s="31"/>
      <c r="J651" s="171" t="str">
        <f>IF(J196=1,$E651+(K$3-$F651)/Time!$J$8,"")</f>
        <v/>
      </c>
      <c r="K651" s="171" t="str">
        <f>IF(K196=1,$E651+(L$3-$F651)/Time!$J$8,"")</f>
        <v/>
      </c>
      <c r="L651" s="171" t="str">
        <f>IF(L196=1,$E651+(M$3-$F651)/Time!$J$8,"")</f>
        <v/>
      </c>
      <c r="M651" s="171" t="str">
        <f>IF(M196=1,$E651+(N$3-$F651)/Time!$J$8,"")</f>
        <v/>
      </c>
      <c r="N651" s="171" t="str">
        <f>IF(N196=1,$E651+(O$3-$F651)/Time!$J$8,"")</f>
        <v/>
      </c>
      <c r="O651" s="171" t="str">
        <f>IF(O196=1,$E651+(P$3-$F651)/Time!$J$8,"")</f>
        <v/>
      </c>
      <c r="P651" s="171" t="str">
        <f>IF(P196=1,$E651+(Q$3-$F651)/Time!$J$8,"")</f>
        <v/>
      </c>
      <c r="Q651" s="171" t="str">
        <f>IF(Q196=1,$E651+(R$3-$F651)/Time!$J$8,"")</f>
        <v/>
      </c>
      <c r="R651" s="171" t="str">
        <f>IF(R196=1,$E651+(S$3-$F651)/Time!$J$8,"")</f>
        <v/>
      </c>
      <c r="S651" s="7"/>
    </row>
    <row r="652" spans="1:19" s="43" customFormat="1" ht="12" hidden="1" customHeight="1" x14ac:dyDescent="0.3">
      <c r="A652" s="7"/>
      <c r="B652" s="20"/>
      <c r="C652" s="31" t="str">
        <f>'Asset Schedule'!C195</f>
        <v>Bus 187</v>
      </c>
      <c r="D652" s="31"/>
      <c r="E652" s="172">
        <f>'Asset Schedule'!J195</f>
        <v>0</v>
      </c>
      <c r="F652" s="39">
        <f>'Asset Schedule'!F195</f>
        <v>0</v>
      </c>
      <c r="G652" s="27"/>
      <c r="H652" s="27"/>
      <c r="I652" s="31"/>
      <c r="J652" s="171" t="str">
        <f>IF(J197=1,$E652+(K$3-$F652)/Time!$J$8,"")</f>
        <v/>
      </c>
      <c r="K652" s="171" t="str">
        <f>IF(K197=1,$E652+(L$3-$F652)/Time!$J$8,"")</f>
        <v/>
      </c>
      <c r="L652" s="171" t="str">
        <f>IF(L197=1,$E652+(M$3-$F652)/Time!$J$8,"")</f>
        <v/>
      </c>
      <c r="M652" s="171" t="str">
        <f>IF(M197=1,$E652+(N$3-$F652)/Time!$J$8,"")</f>
        <v/>
      </c>
      <c r="N652" s="171" t="str">
        <f>IF(N197=1,$E652+(O$3-$F652)/Time!$J$8,"")</f>
        <v/>
      </c>
      <c r="O652" s="171" t="str">
        <f>IF(O197=1,$E652+(P$3-$F652)/Time!$J$8,"")</f>
        <v/>
      </c>
      <c r="P652" s="171" t="str">
        <f>IF(P197=1,$E652+(Q$3-$F652)/Time!$J$8,"")</f>
        <v/>
      </c>
      <c r="Q652" s="171" t="str">
        <f>IF(Q197=1,$E652+(R$3-$F652)/Time!$J$8,"")</f>
        <v/>
      </c>
      <c r="R652" s="171" t="str">
        <f>IF(R197=1,$E652+(S$3-$F652)/Time!$J$8,"")</f>
        <v/>
      </c>
      <c r="S652" s="7"/>
    </row>
    <row r="653" spans="1:19" s="43" customFormat="1" ht="12" hidden="1" customHeight="1" x14ac:dyDescent="0.3">
      <c r="A653" s="7"/>
      <c r="B653" s="20"/>
      <c r="C653" s="31" t="str">
        <f>'Asset Schedule'!C196</f>
        <v>Bus 188</v>
      </c>
      <c r="D653" s="31"/>
      <c r="E653" s="172">
        <f>'Asset Schedule'!J196</f>
        <v>0</v>
      </c>
      <c r="F653" s="39">
        <f>'Asset Schedule'!F196</f>
        <v>0</v>
      </c>
      <c r="G653" s="27"/>
      <c r="H653" s="27"/>
      <c r="I653" s="31"/>
      <c r="J653" s="171" t="str">
        <f>IF(J198=1,$E653+(K$3-$F653)/Time!$J$8,"")</f>
        <v/>
      </c>
      <c r="K653" s="171" t="str">
        <f>IF(K198=1,$E653+(L$3-$F653)/Time!$J$8,"")</f>
        <v/>
      </c>
      <c r="L653" s="171" t="str">
        <f>IF(L198=1,$E653+(M$3-$F653)/Time!$J$8,"")</f>
        <v/>
      </c>
      <c r="M653" s="171" t="str">
        <f>IF(M198=1,$E653+(N$3-$F653)/Time!$J$8,"")</f>
        <v/>
      </c>
      <c r="N653" s="171" t="str">
        <f>IF(N198=1,$E653+(O$3-$F653)/Time!$J$8,"")</f>
        <v/>
      </c>
      <c r="O653" s="171" t="str">
        <f>IF(O198=1,$E653+(P$3-$F653)/Time!$J$8,"")</f>
        <v/>
      </c>
      <c r="P653" s="171" t="str">
        <f>IF(P198=1,$E653+(Q$3-$F653)/Time!$J$8,"")</f>
        <v/>
      </c>
      <c r="Q653" s="171" t="str">
        <f>IF(Q198=1,$E653+(R$3-$F653)/Time!$J$8,"")</f>
        <v/>
      </c>
      <c r="R653" s="171" t="str">
        <f>IF(R198=1,$E653+(S$3-$F653)/Time!$J$8,"")</f>
        <v/>
      </c>
      <c r="S653" s="7"/>
    </row>
    <row r="654" spans="1:19" s="43" customFormat="1" ht="12" hidden="1" customHeight="1" x14ac:dyDescent="0.3">
      <c r="A654" s="7"/>
      <c r="B654" s="20"/>
      <c r="C654" s="31" t="str">
        <f>'Asset Schedule'!C197</f>
        <v>Bus 189</v>
      </c>
      <c r="D654" s="31"/>
      <c r="E654" s="172">
        <f>'Asset Schedule'!J197</f>
        <v>0</v>
      </c>
      <c r="F654" s="39">
        <f>'Asset Schedule'!F197</f>
        <v>0</v>
      </c>
      <c r="G654" s="27"/>
      <c r="H654" s="27"/>
      <c r="I654" s="31"/>
      <c r="J654" s="171" t="str">
        <f>IF(J199=1,$E654+(K$3-$F654)/Time!$J$8,"")</f>
        <v/>
      </c>
      <c r="K654" s="171" t="str">
        <f>IF(K199=1,$E654+(L$3-$F654)/Time!$J$8,"")</f>
        <v/>
      </c>
      <c r="L654" s="171" t="str">
        <f>IF(L199=1,$E654+(M$3-$F654)/Time!$J$8,"")</f>
        <v/>
      </c>
      <c r="M654" s="171" t="str">
        <f>IF(M199=1,$E654+(N$3-$F654)/Time!$J$8,"")</f>
        <v/>
      </c>
      <c r="N654" s="171" t="str">
        <f>IF(N199=1,$E654+(O$3-$F654)/Time!$J$8,"")</f>
        <v/>
      </c>
      <c r="O654" s="171" t="str">
        <f>IF(O199=1,$E654+(P$3-$F654)/Time!$J$8,"")</f>
        <v/>
      </c>
      <c r="P654" s="171" t="str">
        <f>IF(P199=1,$E654+(Q$3-$F654)/Time!$J$8,"")</f>
        <v/>
      </c>
      <c r="Q654" s="171" t="str">
        <f>IF(Q199=1,$E654+(R$3-$F654)/Time!$J$8,"")</f>
        <v/>
      </c>
      <c r="R654" s="171" t="str">
        <f>IF(R199=1,$E654+(S$3-$F654)/Time!$J$8,"")</f>
        <v/>
      </c>
      <c r="S654" s="7"/>
    </row>
    <row r="655" spans="1:19" s="43" customFormat="1" ht="12" hidden="1" customHeight="1" x14ac:dyDescent="0.3">
      <c r="A655" s="7"/>
      <c r="B655" s="20"/>
      <c r="C655" s="31" t="str">
        <f>'Asset Schedule'!C198</f>
        <v>Bus 190</v>
      </c>
      <c r="D655" s="31"/>
      <c r="E655" s="172">
        <f>'Asset Schedule'!J198</f>
        <v>0</v>
      </c>
      <c r="F655" s="39">
        <f>'Asset Schedule'!F198</f>
        <v>0</v>
      </c>
      <c r="G655" s="27"/>
      <c r="H655" s="27"/>
      <c r="I655" s="31"/>
      <c r="J655" s="171" t="str">
        <f>IF(J200=1,$E655+(K$3-$F655)/Time!$J$8,"")</f>
        <v/>
      </c>
      <c r="K655" s="171" t="str">
        <f>IF(K200=1,$E655+(L$3-$F655)/Time!$J$8,"")</f>
        <v/>
      </c>
      <c r="L655" s="171" t="str">
        <f>IF(L200=1,$E655+(M$3-$F655)/Time!$J$8,"")</f>
        <v/>
      </c>
      <c r="M655" s="171" t="str">
        <f>IF(M200=1,$E655+(N$3-$F655)/Time!$J$8,"")</f>
        <v/>
      </c>
      <c r="N655" s="171" t="str">
        <f>IF(N200=1,$E655+(O$3-$F655)/Time!$J$8,"")</f>
        <v/>
      </c>
      <c r="O655" s="171" t="str">
        <f>IF(O200=1,$E655+(P$3-$F655)/Time!$J$8,"")</f>
        <v/>
      </c>
      <c r="P655" s="171" t="str">
        <f>IF(P200=1,$E655+(Q$3-$F655)/Time!$J$8,"")</f>
        <v/>
      </c>
      <c r="Q655" s="171" t="str">
        <f>IF(Q200=1,$E655+(R$3-$F655)/Time!$J$8,"")</f>
        <v/>
      </c>
      <c r="R655" s="171" t="str">
        <f>IF(R200=1,$E655+(S$3-$F655)/Time!$J$8,"")</f>
        <v/>
      </c>
      <c r="S655" s="7"/>
    </row>
    <row r="656" spans="1:19" s="43" customFormat="1" ht="12" hidden="1" customHeight="1" x14ac:dyDescent="0.3">
      <c r="A656" s="7"/>
      <c r="B656" s="20"/>
      <c r="C656" s="31" t="str">
        <f>'Asset Schedule'!C199</f>
        <v>Bus 191</v>
      </c>
      <c r="D656" s="31"/>
      <c r="E656" s="172">
        <f>'Asset Schedule'!J199</f>
        <v>0</v>
      </c>
      <c r="F656" s="39">
        <f>'Asset Schedule'!F199</f>
        <v>0</v>
      </c>
      <c r="G656" s="27"/>
      <c r="H656" s="27"/>
      <c r="I656" s="31"/>
      <c r="J656" s="171" t="str">
        <f>IF(J201=1,$E656+(K$3-$F656)/Time!$J$8,"")</f>
        <v/>
      </c>
      <c r="K656" s="171" t="str">
        <f>IF(K201=1,$E656+(L$3-$F656)/Time!$J$8,"")</f>
        <v/>
      </c>
      <c r="L656" s="171" t="str">
        <f>IF(L201=1,$E656+(M$3-$F656)/Time!$J$8,"")</f>
        <v/>
      </c>
      <c r="M656" s="171" t="str">
        <f>IF(M201=1,$E656+(N$3-$F656)/Time!$J$8,"")</f>
        <v/>
      </c>
      <c r="N656" s="171" t="str">
        <f>IF(N201=1,$E656+(O$3-$F656)/Time!$J$8,"")</f>
        <v/>
      </c>
      <c r="O656" s="171" t="str">
        <f>IF(O201=1,$E656+(P$3-$F656)/Time!$J$8,"")</f>
        <v/>
      </c>
      <c r="P656" s="171" t="str">
        <f>IF(P201=1,$E656+(Q$3-$F656)/Time!$J$8,"")</f>
        <v/>
      </c>
      <c r="Q656" s="171" t="str">
        <f>IF(Q201=1,$E656+(R$3-$F656)/Time!$J$8,"")</f>
        <v/>
      </c>
      <c r="R656" s="171" t="str">
        <f>IF(R201=1,$E656+(S$3-$F656)/Time!$J$8,"")</f>
        <v/>
      </c>
      <c r="S656" s="7"/>
    </row>
    <row r="657" spans="1:19" s="43" customFormat="1" ht="12" hidden="1" customHeight="1" x14ac:dyDescent="0.3">
      <c r="A657" s="7"/>
      <c r="B657" s="20"/>
      <c r="C657" s="31" t="str">
        <f>'Asset Schedule'!C200</f>
        <v>Bus 192</v>
      </c>
      <c r="D657" s="31"/>
      <c r="E657" s="172">
        <f>'Asset Schedule'!J200</f>
        <v>0</v>
      </c>
      <c r="F657" s="39">
        <f>'Asset Schedule'!F200</f>
        <v>0</v>
      </c>
      <c r="G657" s="27"/>
      <c r="H657" s="27"/>
      <c r="I657" s="31"/>
      <c r="J657" s="171" t="str">
        <f>IF(J202=1,$E657+(K$3-$F657)/Time!$J$8,"")</f>
        <v/>
      </c>
      <c r="K657" s="171" t="str">
        <f>IF(K202=1,$E657+(L$3-$F657)/Time!$J$8,"")</f>
        <v/>
      </c>
      <c r="L657" s="171" t="str">
        <f>IF(L202=1,$E657+(M$3-$F657)/Time!$J$8,"")</f>
        <v/>
      </c>
      <c r="M657" s="171" t="str">
        <f>IF(M202=1,$E657+(N$3-$F657)/Time!$J$8,"")</f>
        <v/>
      </c>
      <c r="N657" s="171" t="str">
        <f>IF(N202=1,$E657+(O$3-$F657)/Time!$J$8,"")</f>
        <v/>
      </c>
      <c r="O657" s="171" t="str">
        <f>IF(O202=1,$E657+(P$3-$F657)/Time!$J$8,"")</f>
        <v/>
      </c>
      <c r="P657" s="171" t="str">
        <f>IF(P202=1,$E657+(Q$3-$F657)/Time!$J$8,"")</f>
        <v/>
      </c>
      <c r="Q657" s="171" t="str">
        <f>IF(Q202=1,$E657+(R$3-$F657)/Time!$J$8,"")</f>
        <v/>
      </c>
      <c r="R657" s="171" t="str">
        <f>IF(R202=1,$E657+(S$3-$F657)/Time!$J$8,"")</f>
        <v/>
      </c>
      <c r="S657" s="7"/>
    </row>
    <row r="658" spans="1:19" s="43" customFormat="1" ht="12" hidden="1" customHeight="1" x14ac:dyDescent="0.3">
      <c r="A658" s="7"/>
      <c r="B658" s="20"/>
      <c r="C658" s="31" t="str">
        <f>'Asset Schedule'!C201</f>
        <v>Bus 193</v>
      </c>
      <c r="D658" s="31"/>
      <c r="E658" s="172">
        <f>'Asset Schedule'!J201</f>
        <v>0</v>
      </c>
      <c r="F658" s="39">
        <f>'Asset Schedule'!F201</f>
        <v>0</v>
      </c>
      <c r="G658" s="27"/>
      <c r="H658" s="27"/>
      <c r="I658" s="31"/>
      <c r="J658" s="171" t="str">
        <f>IF(J203=1,$E658+(K$3-$F658)/Time!$J$8,"")</f>
        <v/>
      </c>
      <c r="K658" s="171" t="str">
        <f>IF(K203=1,$E658+(L$3-$F658)/Time!$J$8,"")</f>
        <v/>
      </c>
      <c r="L658" s="171" t="str">
        <f>IF(L203=1,$E658+(M$3-$F658)/Time!$J$8,"")</f>
        <v/>
      </c>
      <c r="M658" s="171" t="str">
        <f>IF(M203=1,$E658+(N$3-$F658)/Time!$J$8,"")</f>
        <v/>
      </c>
      <c r="N658" s="171" t="str">
        <f>IF(N203=1,$E658+(O$3-$F658)/Time!$J$8,"")</f>
        <v/>
      </c>
      <c r="O658" s="171" t="str">
        <f>IF(O203=1,$E658+(P$3-$F658)/Time!$J$8,"")</f>
        <v/>
      </c>
      <c r="P658" s="171" t="str">
        <f>IF(P203=1,$E658+(Q$3-$F658)/Time!$J$8,"")</f>
        <v/>
      </c>
      <c r="Q658" s="171" t="str">
        <f>IF(Q203=1,$E658+(R$3-$F658)/Time!$J$8,"")</f>
        <v/>
      </c>
      <c r="R658" s="171" t="str">
        <f>IF(R203=1,$E658+(S$3-$F658)/Time!$J$8,"")</f>
        <v/>
      </c>
      <c r="S658" s="7"/>
    </row>
    <row r="659" spans="1:19" s="43" customFormat="1" ht="12" hidden="1" customHeight="1" x14ac:dyDescent="0.3">
      <c r="A659" s="7"/>
      <c r="B659" s="20"/>
      <c r="C659" s="31" t="str">
        <f>'Asset Schedule'!C202</f>
        <v>Bus 194</v>
      </c>
      <c r="D659" s="31"/>
      <c r="E659" s="172">
        <f>'Asset Schedule'!J202</f>
        <v>0</v>
      </c>
      <c r="F659" s="39">
        <f>'Asset Schedule'!F202</f>
        <v>0</v>
      </c>
      <c r="G659" s="27"/>
      <c r="H659" s="27"/>
      <c r="I659" s="31"/>
      <c r="J659" s="171" t="str">
        <f>IF(J204=1,$E659+(K$3-$F659)/Time!$J$8,"")</f>
        <v/>
      </c>
      <c r="K659" s="171" t="str">
        <f>IF(K204=1,$E659+(L$3-$F659)/Time!$J$8,"")</f>
        <v/>
      </c>
      <c r="L659" s="171" t="str">
        <f>IF(L204=1,$E659+(M$3-$F659)/Time!$J$8,"")</f>
        <v/>
      </c>
      <c r="M659" s="171" t="str">
        <f>IF(M204=1,$E659+(N$3-$F659)/Time!$J$8,"")</f>
        <v/>
      </c>
      <c r="N659" s="171" t="str">
        <f>IF(N204=1,$E659+(O$3-$F659)/Time!$J$8,"")</f>
        <v/>
      </c>
      <c r="O659" s="171" t="str">
        <f>IF(O204=1,$E659+(P$3-$F659)/Time!$J$8,"")</f>
        <v/>
      </c>
      <c r="P659" s="171" t="str">
        <f>IF(P204=1,$E659+(Q$3-$F659)/Time!$J$8,"")</f>
        <v/>
      </c>
      <c r="Q659" s="171" t="str">
        <f>IF(Q204=1,$E659+(R$3-$F659)/Time!$J$8,"")</f>
        <v/>
      </c>
      <c r="R659" s="171" t="str">
        <f>IF(R204=1,$E659+(S$3-$F659)/Time!$J$8,"")</f>
        <v/>
      </c>
      <c r="S659" s="7"/>
    </row>
    <row r="660" spans="1:19" s="43" customFormat="1" ht="12" hidden="1" customHeight="1" x14ac:dyDescent="0.3">
      <c r="A660" s="7"/>
      <c r="B660" s="20"/>
      <c r="C660" s="31" t="str">
        <f>'Asset Schedule'!C203</f>
        <v>Bus 195</v>
      </c>
      <c r="D660" s="31"/>
      <c r="E660" s="172">
        <f>'Asset Schedule'!J203</f>
        <v>0</v>
      </c>
      <c r="F660" s="39">
        <f>'Asset Schedule'!F203</f>
        <v>0</v>
      </c>
      <c r="G660" s="27"/>
      <c r="H660" s="27"/>
      <c r="I660" s="31"/>
      <c r="J660" s="171" t="str">
        <f>IF(J205=1,$E660+(K$3-$F660)/Time!$J$8,"")</f>
        <v/>
      </c>
      <c r="K660" s="171" t="str">
        <f>IF(K205=1,$E660+(L$3-$F660)/Time!$J$8,"")</f>
        <v/>
      </c>
      <c r="L660" s="171" t="str">
        <f>IF(L205=1,$E660+(M$3-$F660)/Time!$J$8,"")</f>
        <v/>
      </c>
      <c r="M660" s="171" t="str">
        <f>IF(M205=1,$E660+(N$3-$F660)/Time!$J$8,"")</f>
        <v/>
      </c>
      <c r="N660" s="171" t="str">
        <f>IF(N205=1,$E660+(O$3-$F660)/Time!$J$8,"")</f>
        <v/>
      </c>
      <c r="O660" s="171" t="str">
        <f>IF(O205=1,$E660+(P$3-$F660)/Time!$J$8,"")</f>
        <v/>
      </c>
      <c r="P660" s="171" t="str">
        <f>IF(P205=1,$E660+(Q$3-$F660)/Time!$J$8,"")</f>
        <v/>
      </c>
      <c r="Q660" s="171" t="str">
        <f>IF(Q205=1,$E660+(R$3-$F660)/Time!$J$8,"")</f>
        <v/>
      </c>
      <c r="R660" s="171" t="str">
        <f>IF(R205=1,$E660+(S$3-$F660)/Time!$J$8,"")</f>
        <v/>
      </c>
      <c r="S660" s="7"/>
    </row>
    <row r="661" spans="1:19" s="43" customFormat="1" ht="12" hidden="1" customHeight="1" x14ac:dyDescent="0.3">
      <c r="A661" s="7"/>
      <c r="B661" s="20"/>
      <c r="C661" s="31" t="str">
        <f>'Asset Schedule'!C204</f>
        <v>Bus 196</v>
      </c>
      <c r="D661" s="31"/>
      <c r="E661" s="172">
        <f>'Asset Schedule'!J204</f>
        <v>0</v>
      </c>
      <c r="F661" s="39">
        <f>'Asset Schedule'!F204</f>
        <v>0</v>
      </c>
      <c r="G661" s="27"/>
      <c r="H661" s="27"/>
      <c r="I661" s="31"/>
      <c r="J661" s="171" t="str">
        <f>IF(J206=1,$E661+(K$3-$F661)/Time!$J$8,"")</f>
        <v/>
      </c>
      <c r="K661" s="171" t="str">
        <f>IF(K206=1,$E661+(L$3-$F661)/Time!$J$8,"")</f>
        <v/>
      </c>
      <c r="L661" s="171" t="str">
        <f>IF(L206=1,$E661+(M$3-$F661)/Time!$J$8,"")</f>
        <v/>
      </c>
      <c r="M661" s="171" t="str">
        <f>IF(M206=1,$E661+(N$3-$F661)/Time!$J$8,"")</f>
        <v/>
      </c>
      <c r="N661" s="171" t="str">
        <f>IF(N206=1,$E661+(O$3-$F661)/Time!$J$8,"")</f>
        <v/>
      </c>
      <c r="O661" s="171" t="str">
        <f>IF(O206=1,$E661+(P$3-$F661)/Time!$J$8,"")</f>
        <v/>
      </c>
      <c r="P661" s="171" t="str">
        <f>IF(P206=1,$E661+(Q$3-$F661)/Time!$J$8,"")</f>
        <v/>
      </c>
      <c r="Q661" s="171" t="str">
        <f>IF(Q206=1,$E661+(R$3-$F661)/Time!$J$8,"")</f>
        <v/>
      </c>
      <c r="R661" s="171" t="str">
        <f>IF(R206=1,$E661+(S$3-$F661)/Time!$J$8,"")</f>
        <v/>
      </c>
      <c r="S661" s="7"/>
    </row>
    <row r="662" spans="1:19" s="43" customFormat="1" ht="12" hidden="1" customHeight="1" x14ac:dyDescent="0.3">
      <c r="A662" s="7"/>
      <c r="B662" s="20"/>
      <c r="C662" s="31" t="str">
        <f>'Asset Schedule'!C205</f>
        <v>Bus 197</v>
      </c>
      <c r="D662" s="31"/>
      <c r="E662" s="172">
        <f>'Asset Schedule'!J205</f>
        <v>0</v>
      </c>
      <c r="F662" s="39">
        <f>'Asset Schedule'!F205</f>
        <v>0</v>
      </c>
      <c r="G662" s="27"/>
      <c r="H662" s="27"/>
      <c r="I662" s="31"/>
      <c r="J662" s="171" t="str">
        <f>IF(J207=1,$E662+(K$3-$F662)/Time!$J$8,"")</f>
        <v/>
      </c>
      <c r="K662" s="171" t="str">
        <f>IF(K207=1,$E662+(L$3-$F662)/Time!$J$8,"")</f>
        <v/>
      </c>
      <c r="L662" s="171" t="str">
        <f>IF(L207=1,$E662+(M$3-$F662)/Time!$J$8,"")</f>
        <v/>
      </c>
      <c r="M662" s="171" t="str">
        <f>IF(M207=1,$E662+(N$3-$F662)/Time!$J$8,"")</f>
        <v/>
      </c>
      <c r="N662" s="171" t="str">
        <f>IF(N207=1,$E662+(O$3-$F662)/Time!$J$8,"")</f>
        <v/>
      </c>
      <c r="O662" s="171" t="str">
        <f>IF(O207=1,$E662+(P$3-$F662)/Time!$J$8,"")</f>
        <v/>
      </c>
      <c r="P662" s="171" t="str">
        <f>IF(P207=1,$E662+(Q$3-$F662)/Time!$J$8,"")</f>
        <v/>
      </c>
      <c r="Q662" s="171" t="str">
        <f>IF(Q207=1,$E662+(R$3-$F662)/Time!$J$8,"")</f>
        <v/>
      </c>
      <c r="R662" s="171" t="str">
        <f>IF(R207=1,$E662+(S$3-$F662)/Time!$J$8,"")</f>
        <v/>
      </c>
      <c r="S662" s="7"/>
    </row>
    <row r="663" spans="1:19" s="43" customFormat="1" ht="12" hidden="1" customHeight="1" x14ac:dyDescent="0.3">
      <c r="A663" s="7"/>
      <c r="B663" s="20"/>
      <c r="C663" s="31" t="str">
        <f>'Asset Schedule'!C206</f>
        <v>Bus 198</v>
      </c>
      <c r="D663" s="31"/>
      <c r="E663" s="172">
        <f>'Asset Schedule'!J206</f>
        <v>0</v>
      </c>
      <c r="F663" s="39">
        <f>'Asset Schedule'!F206</f>
        <v>0</v>
      </c>
      <c r="G663" s="27"/>
      <c r="H663" s="27"/>
      <c r="I663" s="31"/>
      <c r="J663" s="171" t="str">
        <f>IF(J208=1,$E663+(K$3-$F663)/Time!$J$8,"")</f>
        <v/>
      </c>
      <c r="K663" s="171" t="str">
        <f>IF(K208=1,$E663+(L$3-$F663)/Time!$J$8,"")</f>
        <v/>
      </c>
      <c r="L663" s="171" t="str">
        <f>IF(L208=1,$E663+(M$3-$F663)/Time!$J$8,"")</f>
        <v/>
      </c>
      <c r="M663" s="171" t="str">
        <f>IF(M208=1,$E663+(N$3-$F663)/Time!$J$8,"")</f>
        <v/>
      </c>
      <c r="N663" s="171" t="str">
        <f>IF(N208=1,$E663+(O$3-$F663)/Time!$J$8,"")</f>
        <v/>
      </c>
      <c r="O663" s="171" t="str">
        <f>IF(O208=1,$E663+(P$3-$F663)/Time!$J$8,"")</f>
        <v/>
      </c>
      <c r="P663" s="171" t="str">
        <f>IF(P208=1,$E663+(Q$3-$F663)/Time!$J$8,"")</f>
        <v/>
      </c>
      <c r="Q663" s="171" t="str">
        <f>IF(Q208=1,$E663+(R$3-$F663)/Time!$J$8,"")</f>
        <v/>
      </c>
      <c r="R663" s="171" t="str">
        <f>IF(R208=1,$E663+(S$3-$F663)/Time!$J$8,"")</f>
        <v/>
      </c>
      <c r="S663" s="7"/>
    </row>
    <row r="664" spans="1:19" s="43" customFormat="1" ht="12" hidden="1" customHeight="1" x14ac:dyDescent="0.3">
      <c r="A664" s="7"/>
      <c r="B664" s="20"/>
      <c r="C664" s="31" t="str">
        <f>'Asset Schedule'!C207</f>
        <v>Bus 199</v>
      </c>
      <c r="D664" s="31"/>
      <c r="E664" s="172">
        <f>'Asset Schedule'!J207</f>
        <v>0</v>
      </c>
      <c r="F664" s="39">
        <f>'Asset Schedule'!F207</f>
        <v>0</v>
      </c>
      <c r="G664" s="27"/>
      <c r="H664" s="27"/>
      <c r="I664" s="31"/>
      <c r="J664" s="171" t="str">
        <f>IF(J209=1,$E664+(K$3-$F664)/Time!$J$8,"")</f>
        <v/>
      </c>
      <c r="K664" s="171" t="str">
        <f>IF(K209=1,$E664+(L$3-$F664)/Time!$J$8,"")</f>
        <v/>
      </c>
      <c r="L664" s="171" t="str">
        <f>IF(L209=1,$E664+(M$3-$F664)/Time!$J$8,"")</f>
        <v/>
      </c>
      <c r="M664" s="171" t="str">
        <f>IF(M209=1,$E664+(N$3-$F664)/Time!$J$8,"")</f>
        <v/>
      </c>
      <c r="N664" s="171" t="str">
        <f>IF(N209=1,$E664+(O$3-$F664)/Time!$J$8,"")</f>
        <v/>
      </c>
      <c r="O664" s="171" t="str">
        <f>IF(O209=1,$E664+(P$3-$F664)/Time!$J$8,"")</f>
        <v/>
      </c>
      <c r="P664" s="171" t="str">
        <f>IF(P209=1,$E664+(Q$3-$F664)/Time!$J$8,"")</f>
        <v/>
      </c>
      <c r="Q664" s="171" t="str">
        <f>IF(Q209=1,$E664+(R$3-$F664)/Time!$J$8,"")</f>
        <v/>
      </c>
      <c r="R664" s="171" t="str">
        <f>IF(R209=1,$E664+(S$3-$F664)/Time!$J$8,"")</f>
        <v/>
      </c>
      <c r="S664" s="7"/>
    </row>
    <row r="665" spans="1:19" s="43" customFormat="1" ht="12" hidden="1" customHeight="1" x14ac:dyDescent="0.3">
      <c r="A665" s="7"/>
      <c r="B665" s="20"/>
      <c r="C665" s="31" t="str">
        <f>'Asset Schedule'!C208</f>
        <v>Bus 200</v>
      </c>
      <c r="D665" s="31"/>
      <c r="E665" s="172">
        <f>'Asset Schedule'!J208</f>
        <v>0</v>
      </c>
      <c r="F665" s="39">
        <f>'Asset Schedule'!F208</f>
        <v>0</v>
      </c>
      <c r="G665" s="27"/>
      <c r="H665" s="27"/>
      <c r="I665" s="31"/>
      <c r="J665" s="171" t="str">
        <f>IF(J210=1,$E665+(K$3-$F665)/Time!$J$8,"")</f>
        <v/>
      </c>
      <c r="K665" s="171" t="str">
        <f>IF(K210=1,$E665+(L$3-$F665)/Time!$J$8,"")</f>
        <v/>
      </c>
      <c r="L665" s="171" t="str">
        <f>IF(L210=1,$E665+(M$3-$F665)/Time!$J$8,"")</f>
        <v/>
      </c>
      <c r="M665" s="171" t="str">
        <f>IF(M210=1,$E665+(N$3-$F665)/Time!$J$8,"")</f>
        <v/>
      </c>
      <c r="N665" s="171" t="str">
        <f>IF(N210=1,$E665+(O$3-$F665)/Time!$J$8,"")</f>
        <v/>
      </c>
      <c r="O665" s="171" t="str">
        <f>IF(O210=1,$E665+(P$3-$F665)/Time!$J$8,"")</f>
        <v/>
      </c>
      <c r="P665" s="171" t="str">
        <f>IF(P210=1,$E665+(Q$3-$F665)/Time!$J$8,"")</f>
        <v/>
      </c>
      <c r="Q665" s="171" t="str">
        <f>IF(Q210=1,$E665+(R$3-$F665)/Time!$J$8,"")</f>
        <v/>
      </c>
      <c r="R665" s="171" t="str">
        <f>IF(R210=1,$E665+(S$3-$F665)/Time!$J$8,"")</f>
        <v/>
      </c>
      <c r="S665" s="7"/>
    </row>
    <row r="666" spans="1:19" s="43" customFormat="1" ht="12" hidden="1" customHeight="1" x14ac:dyDescent="0.3">
      <c r="A666" s="7"/>
      <c r="B666" s="20"/>
      <c r="C666" s="31" t="str">
        <f>'Asset Schedule'!C209</f>
        <v>[Spare]</v>
      </c>
      <c r="D666" s="31"/>
      <c r="E666" s="172">
        <f>'Asset Schedule'!J209</f>
        <v>0</v>
      </c>
      <c r="F666" s="39">
        <f>'Asset Schedule'!F209</f>
        <v>0</v>
      </c>
      <c r="G666" s="27"/>
      <c r="H666" s="27"/>
      <c r="I666" s="31"/>
      <c r="J666" s="171" t="str">
        <f>IF(J211=1,$E666+(K$3-$F666)/Time!$J$8,"")</f>
        <v/>
      </c>
      <c r="K666" s="171" t="str">
        <f>IF(K211=1,$E666+(L$3-$F666)/Time!$J$8,"")</f>
        <v/>
      </c>
      <c r="L666" s="171" t="str">
        <f>IF(L211=1,$E666+(M$3-$F666)/Time!$J$8,"")</f>
        <v/>
      </c>
      <c r="M666" s="171" t="str">
        <f>IF(M211=1,$E666+(N$3-$F666)/Time!$J$8,"")</f>
        <v/>
      </c>
      <c r="N666" s="171" t="str">
        <f>IF(N211=1,$E666+(O$3-$F666)/Time!$J$8,"")</f>
        <v/>
      </c>
      <c r="O666" s="171" t="str">
        <f>IF(O211=1,$E666+(P$3-$F666)/Time!$J$8,"")</f>
        <v/>
      </c>
      <c r="P666" s="171" t="str">
        <f>IF(P211=1,$E666+(Q$3-$F666)/Time!$J$8,"")</f>
        <v/>
      </c>
      <c r="Q666" s="171" t="str">
        <f>IF(Q211=1,$E666+(R$3-$F666)/Time!$J$8,"")</f>
        <v/>
      </c>
      <c r="R666" s="171" t="str">
        <f>IF(R211=1,$E666+(S$3-$F666)/Time!$J$8,"")</f>
        <v/>
      </c>
      <c r="S666" s="7"/>
    </row>
    <row r="667" spans="1:19" s="43" customFormat="1" ht="12" hidden="1" customHeight="1" x14ac:dyDescent="0.3">
      <c r="A667" s="7"/>
      <c r="B667" s="20"/>
      <c r="C667" s="31" t="str">
        <f>'Asset Schedule'!C210</f>
        <v>[Spare]</v>
      </c>
      <c r="D667" s="31"/>
      <c r="E667" s="172">
        <f>'Asset Schedule'!J210</f>
        <v>0</v>
      </c>
      <c r="F667" s="39">
        <f>'Asset Schedule'!F210</f>
        <v>0</v>
      </c>
      <c r="G667" s="27"/>
      <c r="H667" s="27"/>
      <c r="I667" s="31"/>
      <c r="J667" s="171" t="str">
        <f>IF(J212=1,$E667+(K$3-$F667)/Time!$J$8,"")</f>
        <v/>
      </c>
      <c r="K667" s="171" t="str">
        <f>IF(K212=1,$E667+(L$3-$F667)/Time!$J$8,"")</f>
        <v/>
      </c>
      <c r="L667" s="171" t="str">
        <f>IF(L212=1,$E667+(M$3-$F667)/Time!$J$8,"")</f>
        <v/>
      </c>
      <c r="M667" s="171" t="str">
        <f>IF(M212=1,$E667+(N$3-$F667)/Time!$J$8,"")</f>
        <v/>
      </c>
      <c r="N667" s="171" t="str">
        <f>IF(N212=1,$E667+(O$3-$F667)/Time!$J$8,"")</f>
        <v/>
      </c>
      <c r="O667" s="171" t="str">
        <f>IF(O212=1,$E667+(P$3-$F667)/Time!$J$8,"")</f>
        <v/>
      </c>
      <c r="P667" s="171" t="str">
        <f>IF(P212=1,$E667+(Q$3-$F667)/Time!$J$8,"")</f>
        <v/>
      </c>
      <c r="Q667" s="171" t="str">
        <f>IF(Q212=1,$E667+(R$3-$F667)/Time!$J$8,"")</f>
        <v/>
      </c>
      <c r="R667" s="171" t="str">
        <f>IF(R212=1,$E667+(S$3-$F667)/Time!$J$8,"")</f>
        <v/>
      </c>
      <c r="S667" s="7"/>
    </row>
    <row r="668" spans="1:19" s="43" customFormat="1" ht="12" hidden="1" customHeight="1" x14ac:dyDescent="0.3">
      <c r="A668" s="7"/>
      <c r="B668" s="20"/>
      <c r="C668" s="31" t="str">
        <f>'Asset Schedule'!C211</f>
        <v>[Spare]</v>
      </c>
      <c r="D668" s="31"/>
      <c r="E668" s="172">
        <f>'Asset Schedule'!J211</f>
        <v>0</v>
      </c>
      <c r="F668" s="39">
        <f>'Asset Schedule'!F211</f>
        <v>0</v>
      </c>
      <c r="G668" s="27"/>
      <c r="H668" s="27"/>
      <c r="I668" s="31"/>
      <c r="J668" s="171" t="str">
        <f>IF(J213=1,$E668+(K$3-$F668)/Time!$J$8,"")</f>
        <v/>
      </c>
      <c r="K668" s="171" t="str">
        <f>IF(K213=1,$E668+(L$3-$F668)/Time!$J$8,"")</f>
        <v/>
      </c>
      <c r="L668" s="171" t="str">
        <f>IF(L213=1,$E668+(M$3-$F668)/Time!$J$8,"")</f>
        <v/>
      </c>
      <c r="M668" s="171" t="str">
        <f>IF(M213=1,$E668+(N$3-$F668)/Time!$J$8,"")</f>
        <v/>
      </c>
      <c r="N668" s="171" t="str">
        <f>IF(N213=1,$E668+(O$3-$F668)/Time!$J$8,"")</f>
        <v/>
      </c>
      <c r="O668" s="171" t="str">
        <f>IF(O213=1,$E668+(P$3-$F668)/Time!$J$8,"")</f>
        <v/>
      </c>
      <c r="P668" s="171" t="str">
        <f>IF(P213=1,$E668+(Q$3-$F668)/Time!$J$8,"")</f>
        <v/>
      </c>
      <c r="Q668" s="171" t="str">
        <f>IF(Q213=1,$E668+(R$3-$F668)/Time!$J$8,"")</f>
        <v/>
      </c>
      <c r="R668" s="171" t="str">
        <f>IF(R213=1,$E668+(S$3-$F668)/Time!$J$8,"")</f>
        <v/>
      </c>
      <c r="S668" s="7"/>
    </row>
    <row r="669" spans="1:19" s="43" customFormat="1" ht="12" hidden="1" customHeight="1" x14ac:dyDescent="0.3">
      <c r="A669" s="7"/>
      <c r="B669" s="20"/>
      <c r="C669" s="31" t="str">
        <f>'Asset Schedule'!C212</f>
        <v>[Spare]</v>
      </c>
      <c r="D669" s="31"/>
      <c r="E669" s="172">
        <f>'Asset Schedule'!J212</f>
        <v>0</v>
      </c>
      <c r="F669" s="39">
        <f>'Asset Schedule'!F212</f>
        <v>0</v>
      </c>
      <c r="G669" s="27"/>
      <c r="H669" s="27"/>
      <c r="I669" s="31"/>
      <c r="J669" s="171" t="str">
        <f>IF(J214=1,$E669+(K$3-$F669)/Time!$J$8,"")</f>
        <v/>
      </c>
      <c r="K669" s="171" t="str">
        <f>IF(K214=1,$E669+(L$3-$F669)/Time!$J$8,"")</f>
        <v/>
      </c>
      <c r="L669" s="171" t="str">
        <f>IF(L214=1,$E669+(M$3-$F669)/Time!$J$8,"")</f>
        <v/>
      </c>
      <c r="M669" s="171" t="str">
        <f>IF(M214=1,$E669+(N$3-$F669)/Time!$J$8,"")</f>
        <v/>
      </c>
      <c r="N669" s="171" t="str">
        <f>IF(N214=1,$E669+(O$3-$F669)/Time!$J$8,"")</f>
        <v/>
      </c>
      <c r="O669" s="171" t="str">
        <f>IF(O214=1,$E669+(P$3-$F669)/Time!$J$8,"")</f>
        <v/>
      </c>
      <c r="P669" s="171" t="str">
        <f>IF(P214=1,$E669+(Q$3-$F669)/Time!$J$8,"")</f>
        <v/>
      </c>
      <c r="Q669" s="171" t="str">
        <f>IF(Q214=1,$E669+(R$3-$F669)/Time!$J$8,"")</f>
        <v/>
      </c>
      <c r="R669" s="171" t="str">
        <f>IF(R214=1,$E669+(S$3-$F669)/Time!$J$8,"")</f>
        <v/>
      </c>
      <c r="S669" s="7"/>
    </row>
    <row r="670" spans="1:19" s="43" customFormat="1" ht="12" hidden="1" customHeight="1" x14ac:dyDescent="0.3">
      <c r="A670" s="7"/>
      <c r="B670" s="20"/>
      <c r="C670" s="31" t="str">
        <f>'Asset Schedule'!C213</f>
        <v>[Spare]</v>
      </c>
      <c r="D670" s="31"/>
      <c r="E670" s="172">
        <f>'Asset Schedule'!J213</f>
        <v>0</v>
      </c>
      <c r="F670" s="39">
        <f>'Asset Schedule'!F213</f>
        <v>0</v>
      </c>
      <c r="G670" s="27"/>
      <c r="H670" s="27"/>
      <c r="I670" s="31"/>
      <c r="J670" s="171" t="str">
        <f>IF(J215=1,$E670+(K$3-$F670)/Time!$J$8,"")</f>
        <v/>
      </c>
      <c r="K670" s="171" t="str">
        <f>IF(K215=1,$E670+(L$3-$F670)/Time!$J$8,"")</f>
        <v/>
      </c>
      <c r="L670" s="171" t="str">
        <f>IF(L215=1,$E670+(M$3-$F670)/Time!$J$8,"")</f>
        <v/>
      </c>
      <c r="M670" s="171" t="str">
        <f>IF(M215=1,$E670+(N$3-$F670)/Time!$J$8,"")</f>
        <v/>
      </c>
      <c r="N670" s="171" t="str">
        <f>IF(N215=1,$E670+(O$3-$F670)/Time!$J$8,"")</f>
        <v/>
      </c>
      <c r="O670" s="171" t="str">
        <f>IF(O215=1,$E670+(P$3-$F670)/Time!$J$8,"")</f>
        <v/>
      </c>
      <c r="P670" s="171" t="str">
        <f>IF(P215=1,$E670+(Q$3-$F670)/Time!$J$8,"")</f>
        <v/>
      </c>
      <c r="Q670" s="171" t="str">
        <f>IF(Q215=1,$E670+(R$3-$F670)/Time!$J$8,"")</f>
        <v/>
      </c>
      <c r="R670" s="171" t="str">
        <f>IF(R215=1,$E670+(S$3-$F670)/Time!$J$8,"")</f>
        <v/>
      </c>
      <c r="S670" s="7"/>
    </row>
    <row r="671" spans="1:19" s="43" customFormat="1" ht="12" hidden="1" customHeight="1" x14ac:dyDescent="0.3">
      <c r="A671" s="7"/>
      <c r="B671" s="20"/>
      <c r="C671" s="31" t="str">
        <f>'Asset Schedule'!C214</f>
        <v>[Spare]</v>
      </c>
      <c r="D671" s="31"/>
      <c r="E671" s="172">
        <f>'Asset Schedule'!J214</f>
        <v>0</v>
      </c>
      <c r="F671" s="39">
        <f>'Asset Schedule'!F214</f>
        <v>0</v>
      </c>
      <c r="G671" s="27"/>
      <c r="H671" s="27"/>
      <c r="I671" s="31"/>
      <c r="J671" s="171" t="str">
        <f>IF(J216=1,$E671+(K$3-$F671)/Time!$J$8,"")</f>
        <v/>
      </c>
      <c r="K671" s="171" t="str">
        <f>IF(K216=1,$E671+(L$3-$F671)/Time!$J$8,"")</f>
        <v/>
      </c>
      <c r="L671" s="171" t="str">
        <f>IF(L216=1,$E671+(M$3-$F671)/Time!$J$8,"")</f>
        <v/>
      </c>
      <c r="M671" s="171" t="str">
        <f>IF(M216=1,$E671+(N$3-$F671)/Time!$J$8,"")</f>
        <v/>
      </c>
      <c r="N671" s="171" t="str">
        <f>IF(N216=1,$E671+(O$3-$F671)/Time!$J$8,"")</f>
        <v/>
      </c>
      <c r="O671" s="171" t="str">
        <f>IF(O216=1,$E671+(P$3-$F671)/Time!$J$8,"")</f>
        <v/>
      </c>
      <c r="P671" s="171" t="str">
        <f>IF(P216=1,$E671+(Q$3-$F671)/Time!$J$8,"")</f>
        <v/>
      </c>
      <c r="Q671" s="171" t="str">
        <f>IF(Q216=1,$E671+(R$3-$F671)/Time!$J$8,"")</f>
        <v/>
      </c>
      <c r="R671" s="171" t="str">
        <f>IF(R216=1,$E671+(S$3-$F671)/Time!$J$8,"")</f>
        <v/>
      </c>
      <c r="S671" s="7"/>
    </row>
    <row r="672" spans="1:19" s="43" customFormat="1" ht="12" hidden="1" customHeight="1" x14ac:dyDescent="0.3">
      <c r="A672" s="7"/>
      <c r="B672" s="20"/>
      <c r="C672" s="31" t="str">
        <f>'Asset Schedule'!C215</f>
        <v>[Spare]</v>
      </c>
      <c r="D672" s="31"/>
      <c r="E672" s="172">
        <f>'Asset Schedule'!J215</f>
        <v>0</v>
      </c>
      <c r="F672" s="39">
        <f>'Asset Schedule'!F215</f>
        <v>0</v>
      </c>
      <c r="G672" s="27"/>
      <c r="H672" s="27"/>
      <c r="I672" s="31"/>
      <c r="J672" s="171" t="str">
        <f>IF(J217=1,$E672+(K$3-$F672)/Time!$J$8,"")</f>
        <v/>
      </c>
      <c r="K672" s="171" t="str">
        <f>IF(K217=1,$E672+(L$3-$F672)/Time!$J$8,"")</f>
        <v/>
      </c>
      <c r="L672" s="171" t="str">
        <f>IF(L217=1,$E672+(M$3-$F672)/Time!$J$8,"")</f>
        <v/>
      </c>
      <c r="M672" s="171" t="str">
        <f>IF(M217=1,$E672+(N$3-$F672)/Time!$J$8,"")</f>
        <v/>
      </c>
      <c r="N672" s="171" t="str">
        <f>IF(N217=1,$E672+(O$3-$F672)/Time!$J$8,"")</f>
        <v/>
      </c>
      <c r="O672" s="171" t="str">
        <f>IF(O217=1,$E672+(P$3-$F672)/Time!$J$8,"")</f>
        <v/>
      </c>
      <c r="P672" s="171" t="str">
        <f>IF(P217=1,$E672+(Q$3-$F672)/Time!$J$8,"")</f>
        <v/>
      </c>
      <c r="Q672" s="171" t="str">
        <f>IF(Q217=1,$E672+(R$3-$F672)/Time!$J$8,"")</f>
        <v/>
      </c>
      <c r="R672" s="171" t="str">
        <f>IF(R217=1,$E672+(S$3-$F672)/Time!$J$8,"")</f>
        <v/>
      </c>
      <c r="S672" s="7"/>
    </row>
    <row r="673" spans="1:19" s="43" customFormat="1" ht="12" hidden="1" customHeight="1" x14ac:dyDescent="0.3">
      <c r="A673" s="7"/>
      <c r="B673" s="20"/>
      <c r="C673" s="31" t="str">
        <f>'Asset Schedule'!C216</f>
        <v>[Spare]</v>
      </c>
      <c r="D673" s="31"/>
      <c r="E673" s="172">
        <f>'Asset Schedule'!J216</f>
        <v>0</v>
      </c>
      <c r="F673" s="39">
        <f>'Asset Schedule'!F216</f>
        <v>0</v>
      </c>
      <c r="G673" s="27"/>
      <c r="H673" s="27"/>
      <c r="I673" s="31"/>
      <c r="J673" s="171" t="str">
        <f>IF(J218=1,$E673+(K$3-$F673)/Time!$J$8,"")</f>
        <v/>
      </c>
      <c r="K673" s="171" t="str">
        <f>IF(K218=1,$E673+(L$3-$F673)/Time!$J$8,"")</f>
        <v/>
      </c>
      <c r="L673" s="171" t="str">
        <f>IF(L218=1,$E673+(M$3-$F673)/Time!$J$8,"")</f>
        <v/>
      </c>
      <c r="M673" s="171" t="str">
        <f>IF(M218=1,$E673+(N$3-$F673)/Time!$J$8,"")</f>
        <v/>
      </c>
      <c r="N673" s="171" t="str">
        <f>IF(N218=1,$E673+(O$3-$F673)/Time!$J$8,"")</f>
        <v/>
      </c>
      <c r="O673" s="171" t="str">
        <f>IF(O218=1,$E673+(P$3-$F673)/Time!$J$8,"")</f>
        <v/>
      </c>
      <c r="P673" s="171" t="str">
        <f>IF(P218=1,$E673+(Q$3-$F673)/Time!$J$8,"")</f>
        <v/>
      </c>
      <c r="Q673" s="171" t="str">
        <f>IF(Q218=1,$E673+(R$3-$F673)/Time!$J$8,"")</f>
        <v/>
      </c>
      <c r="R673" s="171" t="str">
        <f>IF(R218=1,$E673+(S$3-$F673)/Time!$J$8,"")</f>
        <v/>
      </c>
      <c r="S673" s="7"/>
    </row>
    <row r="674" spans="1:19" s="43" customFormat="1" ht="12" hidden="1" customHeight="1" x14ac:dyDescent="0.3">
      <c r="A674" s="7"/>
      <c r="B674" s="20"/>
      <c r="C674" s="31" t="str">
        <f>'Asset Schedule'!C217</f>
        <v>[Spare]</v>
      </c>
      <c r="D674" s="31"/>
      <c r="E674" s="172">
        <f>'Asset Schedule'!J217</f>
        <v>0</v>
      </c>
      <c r="F674" s="39">
        <f>'Asset Schedule'!F217</f>
        <v>0</v>
      </c>
      <c r="G674" s="27"/>
      <c r="H674" s="27"/>
      <c r="I674" s="31"/>
      <c r="J674" s="171" t="str">
        <f>IF(J219=1,$E674+(K$3-$F674)/Time!$J$8,"")</f>
        <v/>
      </c>
      <c r="K674" s="171" t="str">
        <f>IF(K219=1,$E674+(L$3-$F674)/Time!$J$8,"")</f>
        <v/>
      </c>
      <c r="L674" s="171" t="str">
        <f>IF(L219=1,$E674+(M$3-$F674)/Time!$J$8,"")</f>
        <v/>
      </c>
      <c r="M674" s="171" t="str">
        <f>IF(M219=1,$E674+(N$3-$F674)/Time!$J$8,"")</f>
        <v/>
      </c>
      <c r="N674" s="171" t="str">
        <f>IF(N219=1,$E674+(O$3-$F674)/Time!$J$8,"")</f>
        <v/>
      </c>
      <c r="O674" s="171" t="str">
        <f>IF(O219=1,$E674+(P$3-$F674)/Time!$J$8,"")</f>
        <v/>
      </c>
      <c r="P674" s="171" t="str">
        <f>IF(P219=1,$E674+(Q$3-$F674)/Time!$J$8,"")</f>
        <v/>
      </c>
      <c r="Q674" s="171" t="str">
        <f>IF(Q219=1,$E674+(R$3-$F674)/Time!$J$8,"")</f>
        <v/>
      </c>
      <c r="R674" s="171" t="str">
        <f>IF(R219=1,$E674+(S$3-$F674)/Time!$J$8,"")</f>
        <v/>
      </c>
      <c r="S674" s="7"/>
    </row>
    <row r="675" spans="1:19" s="43" customFormat="1" ht="12" hidden="1" customHeight="1" x14ac:dyDescent="0.3">
      <c r="A675" s="7"/>
      <c r="B675" s="20"/>
      <c r="C675" s="31" t="str">
        <f>'Asset Schedule'!C218</f>
        <v>[Spare]</v>
      </c>
      <c r="D675" s="31"/>
      <c r="E675" s="172">
        <f>'Asset Schedule'!J218</f>
        <v>0</v>
      </c>
      <c r="F675" s="39">
        <f>'Asset Schedule'!F218</f>
        <v>0</v>
      </c>
      <c r="G675" s="27"/>
      <c r="H675" s="27"/>
      <c r="I675" s="31"/>
      <c r="J675" s="171" t="str">
        <f>IF(J220=1,$E675+(K$3-$F675)/Time!$J$8,"")</f>
        <v/>
      </c>
      <c r="K675" s="171" t="str">
        <f>IF(K220=1,$E675+(L$3-$F675)/Time!$J$8,"")</f>
        <v/>
      </c>
      <c r="L675" s="171" t="str">
        <f>IF(L220=1,$E675+(M$3-$F675)/Time!$J$8,"")</f>
        <v/>
      </c>
      <c r="M675" s="171" t="str">
        <f>IF(M220=1,$E675+(N$3-$F675)/Time!$J$8,"")</f>
        <v/>
      </c>
      <c r="N675" s="171" t="str">
        <f>IF(N220=1,$E675+(O$3-$F675)/Time!$J$8,"")</f>
        <v/>
      </c>
      <c r="O675" s="171" t="str">
        <f>IF(O220=1,$E675+(P$3-$F675)/Time!$J$8,"")</f>
        <v/>
      </c>
      <c r="P675" s="171" t="str">
        <f>IF(P220=1,$E675+(Q$3-$F675)/Time!$J$8,"")</f>
        <v/>
      </c>
      <c r="Q675" s="171" t="str">
        <f>IF(Q220=1,$E675+(R$3-$F675)/Time!$J$8,"")</f>
        <v/>
      </c>
      <c r="R675" s="171" t="str">
        <f>IF(R220=1,$E675+(S$3-$F675)/Time!$J$8,"")</f>
        <v/>
      </c>
      <c r="S675" s="7"/>
    </row>
    <row r="676" spans="1:19" s="43" customFormat="1" ht="12" hidden="1" customHeight="1" x14ac:dyDescent="0.3">
      <c r="A676" s="7"/>
      <c r="B676" s="20"/>
      <c r="C676" s="31" t="str">
        <f>'Asset Schedule'!C219</f>
        <v>[Spare]</v>
      </c>
      <c r="D676" s="31"/>
      <c r="E676" s="172">
        <f>'Asset Schedule'!J219</f>
        <v>0</v>
      </c>
      <c r="F676" s="39">
        <f>'Asset Schedule'!F219</f>
        <v>0</v>
      </c>
      <c r="G676" s="27"/>
      <c r="H676" s="27"/>
      <c r="I676" s="31"/>
      <c r="J676" s="171" t="str">
        <f>IF(J221=1,$E676+(K$3-$F676)/Time!$J$8,"")</f>
        <v/>
      </c>
      <c r="K676" s="171" t="str">
        <f>IF(K221=1,$E676+(L$3-$F676)/Time!$J$8,"")</f>
        <v/>
      </c>
      <c r="L676" s="171" t="str">
        <f>IF(L221=1,$E676+(M$3-$F676)/Time!$J$8,"")</f>
        <v/>
      </c>
      <c r="M676" s="171" t="str">
        <f>IF(M221=1,$E676+(N$3-$F676)/Time!$J$8,"")</f>
        <v/>
      </c>
      <c r="N676" s="171" t="str">
        <f>IF(N221=1,$E676+(O$3-$F676)/Time!$J$8,"")</f>
        <v/>
      </c>
      <c r="O676" s="171" t="str">
        <f>IF(O221=1,$E676+(P$3-$F676)/Time!$J$8,"")</f>
        <v/>
      </c>
      <c r="P676" s="171" t="str">
        <f>IF(P221=1,$E676+(Q$3-$F676)/Time!$J$8,"")</f>
        <v/>
      </c>
      <c r="Q676" s="171" t="str">
        <f>IF(Q221=1,$E676+(R$3-$F676)/Time!$J$8,"")</f>
        <v/>
      </c>
      <c r="R676" s="171" t="str">
        <f>IF(R221=1,$E676+(S$3-$F676)/Time!$J$8,"")</f>
        <v/>
      </c>
      <c r="S676" s="7"/>
    </row>
    <row r="677" spans="1:19" s="43" customFormat="1" ht="12" hidden="1" customHeight="1" x14ac:dyDescent="0.3">
      <c r="A677" s="7"/>
      <c r="B677" s="20"/>
      <c r="C677" s="31" t="str">
        <f>'Asset Schedule'!C220</f>
        <v>[Spare]</v>
      </c>
      <c r="D677" s="31"/>
      <c r="E677" s="172">
        <f>'Asset Schedule'!J220</f>
        <v>0</v>
      </c>
      <c r="F677" s="39">
        <f>'Asset Schedule'!F220</f>
        <v>0</v>
      </c>
      <c r="G677" s="27"/>
      <c r="H677" s="27"/>
      <c r="I677" s="31"/>
      <c r="J677" s="171" t="str">
        <f>IF(J222=1,$E677+(K$3-$F677)/Time!$J$8,"")</f>
        <v/>
      </c>
      <c r="K677" s="171" t="str">
        <f>IF(K222=1,$E677+(L$3-$F677)/Time!$J$8,"")</f>
        <v/>
      </c>
      <c r="L677" s="171" t="str">
        <f>IF(L222=1,$E677+(M$3-$F677)/Time!$J$8,"")</f>
        <v/>
      </c>
      <c r="M677" s="171" t="str">
        <f>IF(M222=1,$E677+(N$3-$F677)/Time!$J$8,"")</f>
        <v/>
      </c>
      <c r="N677" s="171" t="str">
        <f>IF(N222=1,$E677+(O$3-$F677)/Time!$J$8,"")</f>
        <v/>
      </c>
      <c r="O677" s="171" t="str">
        <f>IF(O222=1,$E677+(P$3-$F677)/Time!$J$8,"")</f>
        <v/>
      </c>
      <c r="P677" s="171" t="str">
        <f>IF(P222=1,$E677+(Q$3-$F677)/Time!$J$8,"")</f>
        <v/>
      </c>
      <c r="Q677" s="171" t="str">
        <f>IF(Q222=1,$E677+(R$3-$F677)/Time!$J$8,"")</f>
        <v/>
      </c>
      <c r="R677" s="171" t="str">
        <f>IF(R222=1,$E677+(S$3-$F677)/Time!$J$8,"")</f>
        <v/>
      </c>
      <c r="S677" s="7"/>
    </row>
    <row r="678" spans="1:19" s="43" customFormat="1" ht="12" hidden="1" customHeight="1" x14ac:dyDescent="0.3">
      <c r="A678" s="7"/>
      <c r="B678" s="20"/>
      <c r="C678" s="31" t="str">
        <f>'Asset Schedule'!C221</f>
        <v>[Spare]</v>
      </c>
      <c r="D678" s="31"/>
      <c r="E678" s="172">
        <f>'Asset Schedule'!J221</f>
        <v>0</v>
      </c>
      <c r="F678" s="39">
        <f>'Asset Schedule'!F221</f>
        <v>0</v>
      </c>
      <c r="G678" s="27"/>
      <c r="H678" s="27"/>
      <c r="I678" s="31"/>
      <c r="J678" s="171" t="str">
        <f>IF(J223=1,$E678+(K$3-$F678)/Time!$J$8,"")</f>
        <v/>
      </c>
      <c r="K678" s="171" t="str">
        <f>IF(K223=1,$E678+(L$3-$F678)/Time!$J$8,"")</f>
        <v/>
      </c>
      <c r="L678" s="171" t="str">
        <f>IF(L223=1,$E678+(M$3-$F678)/Time!$J$8,"")</f>
        <v/>
      </c>
      <c r="M678" s="171" t="str">
        <f>IF(M223=1,$E678+(N$3-$F678)/Time!$J$8,"")</f>
        <v/>
      </c>
      <c r="N678" s="171" t="str">
        <f>IF(N223=1,$E678+(O$3-$F678)/Time!$J$8,"")</f>
        <v/>
      </c>
      <c r="O678" s="171" t="str">
        <f>IF(O223=1,$E678+(P$3-$F678)/Time!$J$8,"")</f>
        <v/>
      </c>
      <c r="P678" s="171" t="str">
        <f>IF(P223=1,$E678+(Q$3-$F678)/Time!$J$8,"")</f>
        <v/>
      </c>
      <c r="Q678" s="171" t="str">
        <f>IF(Q223=1,$E678+(R$3-$F678)/Time!$J$8,"")</f>
        <v/>
      </c>
      <c r="R678" s="171" t="str">
        <f>IF(R223=1,$E678+(S$3-$F678)/Time!$J$8,"")</f>
        <v/>
      </c>
      <c r="S678" s="7"/>
    </row>
    <row r="679" spans="1:19" s="43" customFormat="1" ht="12" hidden="1" customHeight="1" x14ac:dyDescent="0.3">
      <c r="A679" s="7"/>
      <c r="B679" s="20"/>
      <c r="C679" s="31" t="str">
        <f>'Asset Schedule'!C222</f>
        <v>[Spare]</v>
      </c>
      <c r="D679" s="31"/>
      <c r="E679" s="172">
        <f>'Asset Schedule'!J222</f>
        <v>0</v>
      </c>
      <c r="F679" s="39">
        <f>'Asset Schedule'!F222</f>
        <v>0</v>
      </c>
      <c r="G679" s="27"/>
      <c r="H679" s="27"/>
      <c r="I679" s="31"/>
      <c r="J679" s="171" t="str">
        <f>IF(J224=1,$E679+(K$3-$F679)/Time!$J$8,"")</f>
        <v/>
      </c>
      <c r="K679" s="171" t="str">
        <f>IF(K224=1,$E679+(L$3-$F679)/Time!$J$8,"")</f>
        <v/>
      </c>
      <c r="L679" s="171" t="str">
        <f>IF(L224=1,$E679+(M$3-$F679)/Time!$J$8,"")</f>
        <v/>
      </c>
      <c r="M679" s="171" t="str">
        <f>IF(M224=1,$E679+(N$3-$F679)/Time!$J$8,"")</f>
        <v/>
      </c>
      <c r="N679" s="171" t="str">
        <f>IF(N224=1,$E679+(O$3-$F679)/Time!$J$8,"")</f>
        <v/>
      </c>
      <c r="O679" s="171" t="str">
        <f>IF(O224=1,$E679+(P$3-$F679)/Time!$J$8,"")</f>
        <v/>
      </c>
      <c r="P679" s="171" t="str">
        <f>IF(P224=1,$E679+(Q$3-$F679)/Time!$J$8,"")</f>
        <v/>
      </c>
      <c r="Q679" s="171" t="str">
        <f>IF(Q224=1,$E679+(R$3-$F679)/Time!$J$8,"")</f>
        <v/>
      </c>
      <c r="R679" s="171" t="str">
        <f>IF(R224=1,$E679+(S$3-$F679)/Time!$J$8,"")</f>
        <v/>
      </c>
      <c r="S679" s="7"/>
    </row>
    <row r="680" spans="1:19" s="43" customFormat="1" ht="12" hidden="1" customHeight="1" x14ac:dyDescent="0.3">
      <c r="A680" s="7"/>
      <c r="B680" s="20"/>
      <c r="C680" s="31" t="str">
        <f>'Asset Schedule'!C223</f>
        <v>[Spare]</v>
      </c>
      <c r="D680" s="31"/>
      <c r="E680" s="172">
        <f>'Asset Schedule'!J223</f>
        <v>0</v>
      </c>
      <c r="F680" s="39">
        <f>'Asset Schedule'!F223</f>
        <v>0</v>
      </c>
      <c r="G680" s="27"/>
      <c r="H680" s="27"/>
      <c r="I680" s="31"/>
      <c r="J680" s="171" t="str">
        <f>IF(J225=1,$E680+(K$3-$F680)/Time!$J$8,"")</f>
        <v/>
      </c>
      <c r="K680" s="171" t="str">
        <f>IF(K225=1,$E680+(L$3-$F680)/Time!$J$8,"")</f>
        <v/>
      </c>
      <c r="L680" s="171" t="str">
        <f>IF(L225=1,$E680+(M$3-$F680)/Time!$J$8,"")</f>
        <v/>
      </c>
      <c r="M680" s="171" t="str">
        <f>IF(M225=1,$E680+(N$3-$F680)/Time!$J$8,"")</f>
        <v/>
      </c>
      <c r="N680" s="171" t="str">
        <f>IF(N225=1,$E680+(O$3-$F680)/Time!$J$8,"")</f>
        <v/>
      </c>
      <c r="O680" s="171" t="str">
        <f>IF(O225=1,$E680+(P$3-$F680)/Time!$J$8,"")</f>
        <v/>
      </c>
      <c r="P680" s="171" t="str">
        <f>IF(P225=1,$E680+(Q$3-$F680)/Time!$J$8,"")</f>
        <v/>
      </c>
      <c r="Q680" s="171" t="str">
        <f>IF(Q225=1,$E680+(R$3-$F680)/Time!$J$8,"")</f>
        <v/>
      </c>
      <c r="R680" s="171" t="str">
        <f>IF(R225=1,$E680+(S$3-$F680)/Time!$J$8,"")</f>
        <v/>
      </c>
      <c r="S680" s="7"/>
    </row>
    <row r="681" spans="1:19" s="43" customFormat="1" ht="12" hidden="1" customHeight="1" x14ac:dyDescent="0.3">
      <c r="A681" s="7"/>
      <c r="B681" s="20"/>
      <c r="C681" s="31" t="str">
        <f>'Asset Schedule'!C224</f>
        <v>[Spare]</v>
      </c>
      <c r="D681" s="31"/>
      <c r="E681" s="172">
        <f>'Asset Schedule'!J224</f>
        <v>0</v>
      </c>
      <c r="F681" s="39">
        <f>'Asset Schedule'!F224</f>
        <v>0</v>
      </c>
      <c r="G681" s="27"/>
      <c r="H681" s="27"/>
      <c r="I681" s="31"/>
      <c r="J681" s="171" t="str">
        <f>IF(J226=1,$E681+(K$3-$F681)/Time!$J$8,"")</f>
        <v/>
      </c>
      <c r="K681" s="171" t="str">
        <f>IF(K226=1,$E681+(L$3-$F681)/Time!$J$8,"")</f>
        <v/>
      </c>
      <c r="L681" s="171" t="str">
        <f>IF(L226=1,$E681+(M$3-$F681)/Time!$J$8,"")</f>
        <v/>
      </c>
      <c r="M681" s="171" t="str">
        <f>IF(M226=1,$E681+(N$3-$F681)/Time!$J$8,"")</f>
        <v/>
      </c>
      <c r="N681" s="171" t="str">
        <f>IF(N226=1,$E681+(O$3-$F681)/Time!$J$8,"")</f>
        <v/>
      </c>
      <c r="O681" s="171" t="str">
        <f>IF(O226=1,$E681+(P$3-$F681)/Time!$J$8,"")</f>
        <v/>
      </c>
      <c r="P681" s="171" t="str">
        <f>IF(P226=1,$E681+(Q$3-$F681)/Time!$J$8,"")</f>
        <v/>
      </c>
      <c r="Q681" s="171" t="str">
        <f>IF(Q226=1,$E681+(R$3-$F681)/Time!$J$8,"")</f>
        <v/>
      </c>
      <c r="R681" s="171" t="str">
        <f>IF(R226=1,$E681+(S$3-$F681)/Time!$J$8,"")</f>
        <v/>
      </c>
      <c r="S681" s="7"/>
    </row>
    <row r="682" spans="1:19" s="43" customFormat="1" ht="12" hidden="1" customHeight="1" x14ac:dyDescent="0.3">
      <c r="A682" s="7"/>
      <c r="B682" s="20"/>
      <c r="C682" s="31" t="str">
        <f>'Asset Schedule'!C225</f>
        <v>[Spare]</v>
      </c>
      <c r="D682" s="31"/>
      <c r="E682" s="172">
        <f>'Asset Schedule'!J225</f>
        <v>0</v>
      </c>
      <c r="F682" s="39">
        <f>'Asset Schedule'!F225</f>
        <v>0</v>
      </c>
      <c r="G682" s="27"/>
      <c r="H682" s="27"/>
      <c r="I682" s="31"/>
      <c r="J682" s="171" t="str">
        <f>IF(J227=1,$E682+(K$3-$F682)/Time!$J$8,"")</f>
        <v/>
      </c>
      <c r="K682" s="171" t="str">
        <f>IF(K227=1,$E682+(L$3-$F682)/Time!$J$8,"")</f>
        <v/>
      </c>
      <c r="L682" s="171" t="str">
        <f>IF(L227=1,$E682+(M$3-$F682)/Time!$J$8,"")</f>
        <v/>
      </c>
      <c r="M682" s="171" t="str">
        <f>IF(M227=1,$E682+(N$3-$F682)/Time!$J$8,"")</f>
        <v/>
      </c>
      <c r="N682" s="171" t="str">
        <f>IF(N227=1,$E682+(O$3-$F682)/Time!$J$8,"")</f>
        <v/>
      </c>
      <c r="O682" s="171" t="str">
        <f>IF(O227=1,$E682+(P$3-$F682)/Time!$J$8,"")</f>
        <v/>
      </c>
      <c r="P682" s="171" t="str">
        <f>IF(P227=1,$E682+(Q$3-$F682)/Time!$J$8,"")</f>
        <v/>
      </c>
      <c r="Q682" s="171" t="str">
        <f>IF(Q227=1,$E682+(R$3-$F682)/Time!$J$8,"")</f>
        <v/>
      </c>
      <c r="R682" s="171" t="str">
        <f>IF(R227=1,$E682+(S$3-$F682)/Time!$J$8,"")</f>
        <v/>
      </c>
      <c r="S682" s="7"/>
    </row>
    <row r="683" spans="1:19" s="43" customFormat="1" ht="12" hidden="1" customHeight="1" x14ac:dyDescent="0.3">
      <c r="A683" s="7"/>
      <c r="B683" s="20"/>
      <c r="C683" s="31" t="str">
        <f>'Asset Schedule'!C226</f>
        <v>[Spare]</v>
      </c>
      <c r="D683" s="31"/>
      <c r="E683" s="172">
        <f>'Asset Schedule'!J226</f>
        <v>0</v>
      </c>
      <c r="F683" s="39">
        <f>'Asset Schedule'!F226</f>
        <v>0</v>
      </c>
      <c r="G683" s="27"/>
      <c r="H683" s="27"/>
      <c r="I683" s="31"/>
      <c r="J683" s="171" t="str">
        <f>IF(J228=1,$E683+(K$3-$F683)/Time!$J$8,"")</f>
        <v/>
      </c>
      <c r="K683" s="171" t="str">
        <f>IF(K228=1,$E683+(L$3-$F683)/Time!$J$8,"")</f>
        <v/>
      </c>
      <c r="L683" s="171" t="str">
        <f>IF(L228=1,$E683+(M$3-$F683)/Time!$J$8,"")</f>
        <v/>
      </c>
      <c r="M683" s="171" t="str">
        <f>IF(M228=1,$E683+(N$3-$F683)/Time!$J$8,"")</f>
        <v/>
      </c>
      <c r="N683" s="171" t="str">
        <f>IF(N228=1,$E683+(O$3-$F683)/Time!$J$8,"")</f>
        <v/>
      </c>
      <c r="O683" s="171" t="str">
        <f>IF(O228=1,$E683+(P$3-$F683)/Time!$J$8,"")</f>
        <v/>
      </c>
      <c r="P683" s="171" t="str">
        <f>IF(P228=1,$E683+(Q$3-$F683)/Time!$J$8,"")</f>
        <v/>
      </c>
      <c r="Q683" s="171" t="str">
        <f>IF(Q228=1,$E683+(R$3-$F683)/Time!$J$8,"")</f>
        <v/>
      </c>
      <c r="R683" s="171" t="str">
        <f>IF(R228=1,$E683+(S$3-$F683)/Time!$J$8,"")</f>
        <v/>
      </c>
      <c r="S683" s="7"/>
    </row>
    <row r="684" spans="1:19" s="43" customFormat="1" ht="12" hidden="1" customHeight="1" x14ac:dyDescent="0.3">
      <c r="A684" s="7"/>
      <c r="B684" s="20"/>
      <c r="C684" s="31" t="str">
        <f>'Asset Schedule'!C227</f>
        <v>[Spare]</v>
      </c>
      <c r="D684" s="31"/>
      <c r="E684" s="172">
        <f>'Asset Schedule'!J227</f>
        <v>0</v>
      </c>
      <c r="F684" s="39">
        <f>'Asset Schedule'!F227</f>
        <v>0</v>
      </c>
      <c r="G684" s="27"/>
      <c r="H684" s="27"/>
      <c r="I684" s="31"/>
      <c r="J684" s="171" t="str">
        <f>IF(J229=1,$E684+(K$3-$F684)/Time!$J$8,"")</f>
        <v/>
      </c>
      <c r="K684" s="171" t="str">
        <f>IF(K229=1,$E684+(L$3-$F684)/Time!$J$8,"")</f>
        <v/>
      </c>
      <c r="L684" s="171" t="str">
        <f>IF(L229=1,$E684+(M$3-$F684)/Time!$J$8,"")</f>
        <v/>
      </c>
      <c r="M684" s="171" t="str">
        <f>IF(M229=1,$E684+(N$3-$F684)/Time!$J$8,"")</f>
        <v/>
      </c>
      <c r="N684" s="171" t="str">
        <f>IF(N229=1,$E684+(O$3-$F684)/Time!$J$8,"")</f>
        <v/>
      </c>
      <c r="O684" s="171" t="str">
        <f>IF(O229=1,$E684+(P$3-$F684)/Time!$J$8,"")</f>
        <v/>
      </c>
      <c r="P684" s="171" t="str">
        <f>IF(P229=1,$E684+(Q$3-$F684)/Time!$J$8,"")</f>
        <v/>
      </c>
      <c r="Q684" s="171" t="str">
        <f>IF(Q229=1,$E684+(R$3-$F684)/Time!$J$8,"")</f>
        <v/>
      </c>
      <c r="R684" s="171" t="str">
        <f>IF(R229=1,$E684+(S$3-$F684)/Time!$J$8,"")</f>
        <v/>
      </c>
      <c r="S684" s="7"/>
    </row>
    <row r="685" spans="1:19" s="43" customFormat="1" ht="12" customHeight="1" x14ac:dyDescent="0.3">
      <c r="A685" s="7"/>
      <c r="B685" s="20"/>
      <c r="C685" s="31" t="str">
        <f>'Asset Schedule'!C228</f>
        <v>[Spare]</v>
      </c>
      <c r="D685" s="31"/>
      <c r="E685" s="172">
        <f>'Asset Schedule'!J228</f>
        <v>0</v>
      </c>
      <c r="F685" s="39">
        <f>'Asset Schedule'!F228</f>
        <v>0</v>
      </c>
      <c r="G685" s="27"/>
      <c r="H685" s="27"/>
      <c r="I685" s="31"/>
      <c r="J685" s="171" t="str">
        <f>IF(J230=1,$E685+(K$3-$F685)/Time!$J$8,"")</f>
        <v/>
      </c>
      <c r="K685" s="171" t="str">
        <f>IF(K230=1,$E685+(L$3-$F685)/Time!$J$8,"")</f>
        <v/>
      </c>
      <c r="L685" s="171" t="str">
        <f>IF(L230=1,$E685+(M$3-$F685)/Time!$J$8,"")</f>
        <v/>
      </c>
      <c r="M685" s="171" t="str">
        <f>IF(M230=1,$E685+(N$3-$F685)/Time!$J$8,"")</f>
        <v/>
      </c>
      <c r="N685" s="171" t="str">
        <f>IF(N230=1,$E685+(O$3-$F685)/Time!$J$8,"")</f>
        <v/>
      </c>
      <c r="O685" s="171" t="str">
        <f>IF(O230=1,$E685+(P$3-$F685)/Time!$J$8,"")</f>
        <v/>
      </c>
      <c r="P685" s="171" t="str">
        <f>IF(P230=1,$E685+(Q$3-$F685)/Time!$J$8,"")</f>
        <v/>
      </c>
      <c r="Q685" s="171" t="str">
        <f>IF(Q230=1,$E685+(R$3-$F685)/Time!$J$8,"")</f>
        <v/>
      </c>
      <c r="R685" s="171" t="str">
        <f>IF(R230=1,$E685+(S$3-$F685)/Time!$J$8,"")</f>
        <v/>
      </c>
      <c r="S685" s="7"/>
    </row>
    <row r="686" spans="1:19" s="43" customFormat="1" ht="12" customHeight="1" x14ac:dyDescent="0.3">
      <c r="A686" s="7"/>
      <c r="B686" s="20"/>
      <c r="C686" s="31"/>
      <c r="D686" s="31"/>
      <c r="E686" s="31"/>
      <c r="F686" s="31"/>
      <c r="G686" s="31"/>
      <c r="H686" s="31"/>
      <c r="I686" s="31"/>
      <c r="J686" s="38"/>
      <c r="K686" s="38"/>
      <c r="L686" s="38"/>
      <c r="M686" s="38"/>
      <c r="N686" s="38"/>
      <c r="O686" s="38"/>
      <c r="P686" s="38"/>
      <c r="Q686" s="38"/>
      <c r="R686" s="38"/>
      <c r="S686" s="7"/>
    </row>
    <row r="687" spans="1:19" s="43" customFormat="1" ht="12" customHeight="1" x14ac:dyDescent="0.3">
      <c r="A687" s="7"/>
      <c r="B687" s="20"/>
      <c r="C687" s="30" t="s">
        <v>231</v>
      </c>
      <c r="D687" s="30"/>
      <c r="E687" s="31"/>
      <c r="F687" s="31"/>
      <c r="G687" s="31"/>
      <c r="H687" s="31"/>
      <c r="I687" s="31"/>
      <c r="J687" s="173">
        <f>IFERROR(AVERAGE(J466:J685),0)</f>
        <v>0</v>
      </c>
      <c r="K687" s="173">
        <f t="shared" ref="K687:R687" si="24">IFERROR(AVERAGE(K466:K685),0)</f>
        <v>0</v>
      </c>
      <c r="L687" s="173">
        <f t="shared" si="24"/>
        <v>0</v>
      </c>
      <c r="M687" s="173">
        <f t="shared" si="24"/>
        <v>0</v>
      </c>
      <c r="N687" s="173">
        <f t="shared" si="24"/>
        <v>0</v>
      </c>
      <c r="O687" s="173">
        <f t="shared" si="24"/>
        <v>0</v>
      </c>
      <c r="P687" s="173">
        <f t="shared" si="24"/>
        <v>0</v>
      </c>
      <c r="Q687" s="173">
        <f t="shared" si="24"/>
        <v>0</v>
      </c>
      <c r="R687" s="173">
        <f t="shared" si="24"/>
        <v>0</v>
      </c>
      <c r="S687" s="7"/>
    </row>
    <row r="688" spans="1:19" s="43" customFormat="1" ht="12" customHeight="1" x14ac:dyDescent="0.3">
      <c r="A688" s="7"/>
      <c r="B688" s="20"/>
      <c r="C688" s="31"/>
      <c r="D688" s="31"/>
      <c r="E688" s="31"/>
      <c r="F688" s="31"/>
      <c r="G688" s="31"/>
      <c r="H688" s="31"/>
      <c r="I688" s="31"/>
      <c r="J688" s="38"/>
      <c r="K688" s="38"/>
      <c r="L688" s="38"/>
      <c r="M688" s="38"/>
      <c r="N688" s="38"/>
      <c r="O688" s="38"/>
      <c r="P688" s="38"/>
      <c r="Q688" s="38"/>
      <c r="R688" s="38"/>
      <c r="S688" s="7"/>
    </row>
    <row r="689" spans="1:19" s="33" customFormat="1" ht="12" customHeight="1" x14ac:dyDescent="0.3">
      <c r="A689" s="3"/>
      <c r="B689" s="22" t="s">
        <v>365</v>
      </c>
      <c r="C689" s="22"/>
      <c r="D689" s="22"/>
      <c r="E689" s="24"/>
      <c r="F689" s="24"/>
      <c r="G689" s="23"/>
      <c r="H689" s="23"/>
      <c r="I689" s="23"/>
      <c r="J689" s="23"/>
      <c r="K689" s="23"/>
      <c r="L689" s="23"/>
      <c r="M689" s="23"/>
      <c r="N689" s="23"/>
      <c r="O689" s="23"/>
      <c r="P689" s="23"/>
      <c r="Q689" s="23"/>
      <c r="R689" s="23"/>
      <c r="S689" s="7"/>
    </row>
    <row r="690" spans="1:19" s="43" customFormat="1" ht="12" customHeight="1" x14ac:dyDescent="0.3">
      <c r="A690" s="3"/>
      <c r="B690" s="6"/>
      <c r="C690" s="3"/>
      <c r="D690" s="3"/>
      <c r="E690" s="6"/>
      <c r="F690" s="6"/>
      <c r="G690" s="6"/>
      <c r="H690" s="6"/>
      <c r="I690" s="6"/>
      <c r="J690" s="6"/>
      <c r="K690" s="6"/>
      <c r="L690" s="6"/>
      <c r="M690" s="6"/>
      <c r="N690" s="6"/>
      <c r="O690" s="6"/>
      <c r="P690" s="6"/>
      <c r="Q690" s="6"/>
      <c r="R690" s="6"/>
      <c r="S690" s="7"/>
    </row>
    <row r="691" spans="1:19" s="43" customFormat="1" ht="14.25" customHeight="1" x14ac:dyDescent="0.3">
      <c r="A691" s="3"/>
      <c r="B691" s="6"/>
      <c r="C691" s="161" t="s">
        <v>23</v>
      </c>
      <c r="D691" s="31"/>
      <c r="E691" s="161" t="s">
        <v>229</v>
      </c>
      <c r="F691" s="161" t="s">
        <v>5</v>
      </c>
      <c r="G691" s="27"/>
      <c r="H691" s="27"/>
      <c r="I691" s="27"/>
      <c r="J691" s="38"/>
      <c r="K691" s="38"/>
      <c r="L691" s="38"/>
      <c r="M691" s="38"/>
      <c r="N691" s="38"/>
      <c r="O691" s="38"/>
      <c r="P691" s="38"/>
      <c r="Q691" s="38"/>
      <c r="R691" s="38"/>
      <c r="S691" s="7"/>
    </row>
    <row r="692" spans="1:19" s="43" customFormat="1" ht="12" customHeight="1" x14ac:dyDescent="0.3">
      <c r="A692" s="7"/>
      <c r="B692" s="20"/>
      <c r="C692" s="31" t="str">
        <f>'Asset Schedule'!C233</f>
        <v>Bus 1</v>
      </c>
      <c r="D692" s="31"/>
      <c r="E692" s="172">
        <f>'Asset Schedule'!J233</f>
        <v>0</v>
      </c>
      <c r="F692" s="39">
        <f>'Asset Schedule'!F233</f>
        <v>0</v>
      </c>
      <c r="G692" s="27"/>
      <c r="H692" s="27"/>
      <c r="I692" s="31"/>
      <c r="J692" s="171" t="str">
        <f>IF(J238=1,$E692+(K$3-$F692)/Time!$J$8,"")</f>
        <v/>
      </c>
      <c r="K692" s="171" t="str">
        <f>IF(K238=1,$E692+(L$3-$F692)/Time!$J$8,"")</f>
        <v/>
      </c>
      <c r="L692" s="171" t="str">
        <f>IF(L238=1,$E692+(M$3-$F692)/Time!$J$8,"")</f>
        <v/>
      </c>
      <c r="M692" s="171" t="str">
        <f>IF(M238=1,$E692+(N$3-$F692)/Time!$J$8,"")</f>
        <v/>
      </c>
      <c r="N692" s="171" t="str">
        <f>IF(N238=1,$E692+(O$3-$F692)/Time!$J$8,"")</f>
        <v/>
      </c>
      <c r="O692" s="171" t="str">
        <f>IF(O238=1,$E692+(P$3-$F692)/Time!$J$8,"")</f>
        <v/>
      </c>
      <c r="P692" s="171" t="str">
        <f>IF(P238=1,$E692+(Q$3-$F692)/Time!$J$8,"")</f>
        <v/>
      </c>
      <c r="Q692" s="171" t="str">
        <f>IF(Q238=1,$E692+(R$3-$F692)/Time!$J$8,"")</f>
        <v/>
      </c>
      <c r="R692" s="171" t="str">
        <f>IF(R238=1,$E692+(S$3-$F692)/Time!$J$8,"")</f>
        <v/>
      </c>
      <c r="S692" s="7"/>
    </row>
    <row r="693" spans="1:19" s="43" customFormat="1" ht="12" customHeight="1" x14ac:dyDescent="0.3">
      <c r="A693" s="7"/>
      <c r="B693" s="20"/>
      <c r="C693" s="31" t="str">
        <f>'Asset Schedule'!C234</f>
        <v>Bus 2</v>
      </c>
      <c r="D693" s="31"/>
      <c r="E693" s="172">
        <f>'Asset Schedule'!J234</f>
        <v>0</v>
      </c>
      <c r="F693" s="39">
        <f>'Asset Schedule'!F234</f>
        <v>0</v>
      </c>
      <c r="G693" s="27"/>
      <c r="H693" s="27"/>
      <c r="I693" s="31"/>
      <c r="J693" s="171" t="str">
        <f>IF(J239=1,$E693+(K$3-$F693)/Time!$J$8,"")</f>
        <v/>
      </c>
      <c r="K693" s="171" t="str">
        <f>IF(K239=1,$E693+(L$3-$F693)/Time!$J$8,"")</f>
        <v/>
      </c>
      <c r="L693" s="171" t="str">
        <f>IF(L239=1,$E693+(M$3-$F693)/Time!$J$8,"")</f>
        <v/>
      </c>
      <c r="M693" s="171" t="str">
        <f>IF(M239=1,$E693+(N$3-$F693)/Time!$J$8,"")</f>
        <v/>
      </c>
      <c r="N693" s="171" t="str">
        <f>IF(N239=1,$E693+(O$3-$F693)/Time!$J$8,"")</f>
        <v/>
      </c>
      <c r="O693" s="171" t="str">
        <f>IF(O239=1,$E693+(P$3-$F693)/Time!$J$8,"")</f>
        <v/>
      </c>
      <c r="P693" s="171" t="str">
        <f>IF(P239=1,$E693+(Q$3-$F693)/Time!$J$8,"")</f>
        <v/>
      </c>
      <c r="Q693" s="171" t="str">
        <f>IF(Q239=1,$E693+(R$3-$F693)/Time!$J$8,"")</f>
        <v/>
      </c>
      <c r="R693" s="171" t="str">
        <f>IF(R239=1,$E693+(S$3-$F693)/Time!$J$8,"")</f>
        <v/>
      </c>
      <c r="S693" s="7"/>
    </row>
    <row r="694" spans="1:19" s="43" customFormat="1" ht="12" customHeight="1" x14ac:dyDescent="0.3">
      <c r="A694" s="7"/>
      <c r="B694" s="20"/>
      <c r="C694" s="31" t="str">
        <f>'Asset Schedule'!C235</f>
        <v>Bus 3</v>
      </c>
      <c r="D694" s="31"/>
      <c r="E694" s="172">
        <f>'Asset Schedule'!J235</f>
        <v>0</v>
      </c>
      <c r="F694" s="39">
        <f>'Asset Schedule'!F235</f>
        <v>0</v>
      </c>
      <c r="G694" s="27"/>
      <c r="H694" s="27"/>
      <c r="I694" s="31"/>
      <c r="J694" s="171" t="str">
        <f>IF(J240=1,$E694+(K$3-$F694)/Time!$J$8,"")</f>
        <v/>
      </c>
      <c r="K694" s="171" t="str">
        <f>IF(K240=1,$E694+(L$3-$F694)/Time!$J$8,"")</f>
        <v/>
      </c>
      <c r="L694" s="171" t="str">
        <f>IF(L240=1,$E694+(M$3-$F694)/Time!$J$8,"")</f>
        <v/>
      </c>
      <c r="M694" s="171" t="str">
        <f>IF(M240=1,$E694+(N$3-$F694)/Time!$J$8,"")</f>
        <v/>
      </c>
      <c r="N694" s="171" t="str">
        <f>IF(N240=1,$E694+(O$3-$F694)/Time!$J$8,"")</f>
        <v/>
      </c>
      <c r="O694" s="171" t="str">
        <f>IF(O240=1,$E694+(P$3-$F694)/Time!$J$8,"")</f>
        <v/>
      </c>
      <c r="P694" s="171" t="str">
        <f>IF(P240=1,$E694+(Q$3-$F694)/Time!$J$8,"")</f>
        <v/>
      </c>
      <c r="Q694" s="171" t="str">
        <f>IF(Q240=1,$E694+(R$3-$F694)/Time!$J$8,"")</f>
        <v/>
      </c>
      <c r="R694" s="171" t="str">
        <f>IF(R240=1,$E694+(S$3-$F694)/Time!$J$8,"")</f>
        <v/>
      </c>
      <c r="S694" s="7"/>
    </row>
    <row r="695" spans="1:19" s="43" customFormat="1" ht="12" customHeight="1" x14ac:dyDescent="0.3">
      <c r="A695" s="7"/>
      <c r="B695" s="20"/>
      <c r="C695" s="31" t="str">
        <f>'Asset Schedule'!C236</f>
        <v>Bus 4</v>
      </c>
      <c r="D695" s="31"/>
      <c r="E695" s="172">
        <f>'Asset Schedule'!J236</f>
        <v>0</v>
      </c>
      <c r="F695" s="39">
        <f>'Asset Schedule'!F236</f>
        <v>0</v>
      </c>
      <c r="G695" s="27"/>
      <c r="H695" s="27"/>
      <c r="I695" s="31"/>
      <c r="J695" s="171" t="str">
        <f>IF(J241=1,$E695+(K$3-$F695)/Time!$J$8,"")</f>
        <v/>
      </c>
      <c r="K695" s="171" t="str">
        <f>IF(K241=1,$E695+(L$3-$F695)/Time!$J$8,"")</f>
        <v/>
      </c>
      <c r="L695" s="171" t="str">
        <f>IF(L241=1,$E695+(M$3-$F695)/Time!$J$8,"")</f>
        <v/>
      </c>
      <c r="M695" s="171" t="str">
        <f>IF(M241=1,$E695+(N$3-$F695)/Time!$J$8,"")</f>
        <v/>
      </c>
      <c r="N695" s="171" t="str">
        <f>IF(N241=1,$E695+(O$3-$F695)/Time!$J$8,"")</f>
        <v/>
      </c>
      <c r="O695" s="171" t="str">
        <f>IF(O241=1,$E695+(P$3-$F695)/Time!$J$8,"")</f>
        <v/>
      </c>
      <c r="P695" s="171" t="str">
        <f>IF(P241=1,$E695+(Q$3-$F695)/Time!$J$8,"")</f>
        <v/>
      </c>
      <c r="Q695" s="171" t="str">
        <f>IF(Q241=1,$E695+(R$3-$F695)/Time!$J$8,"")</f>
        <v/>
      </c>
      <c r="R695" s="171" t="str">
        <f>IF(R241=1,$E695+(S$3-$F695)/Time!$J$8,"")</f>
        <v/>
      </c>
      <c r="S695" s="7"/>
    </row>
    <row r="696" spans="1:19" s="43" customFormat="1" ht="12" customHeight="1" x14ac:dyDescent="0.3">
      <c r="A696" s="7"/>
      <c r="B696" s="20"/>
      <c r="C696" s="31" t="str">
        <f>'Asset Schedule'!C237</f>
        <v>Bus 5</v>
      </c>
      <c r="D696" s="31"/>
      <c r="E696" s="172">
        <f>'Asset Schedule'!J237</f>
        <v>0</v>
      </c>
      <c r="F696" s="39">
        <f>'Asset Schedule'!F237</f>
        <v>0</v>
      </c>
      <c r="G696" s="27"/>
      <c r="H696" s="27"/>
      <c r="I696" s="31"/>
      <c r="J696" s="171" t="str">
        <f>IF(J242=1,$E696+(K$3-$F696)/Time!$J$8,"")</f>
        <v/>
      </c>
      <c r="K696" s="171" t="str">
        <f>IF(K242=1,$E696+(L$3-$F696)/Time!$J$8,"")</f>
        <v/>
      </c>
      <c r="L696" s="171" t="str">
        <f>IF(L242=1,$E696+(M$3-$F696)/Time!$J$8,"")</f>
        <v/>
      </c>
      <c r="M696" s="171" t="str">
        <f>IF(M242=1,$E696+(N$3-$F696)/Time!$J$8,"")</f>
        <v/>
      </c>
      <c r="N696" s="171" t="str">
        <f>IF(N242=1,$E696+(O$3-$F696)/Time!$J$8,"")</f>
        <v/>
      </c>
      <c r="O696" s="171" t="str">
        <f>IF(O242=1,$E696+(P$3-$F696)/Time!$J$8,"")</f>
        <v/>
      </c>
      <c r="P696" s="171" t="str">
        <f>IF(P242=1,$E696+(Q$3-$F696)/Time!$J$8,"")</f>
        <v/>
      </c>
      <c r="Q696" s="171" t="str">
        <f>IF(Q242=1,$E696+(R$3-$F696)/Time!$J$8,"")</f>
        <v/>
      </c>
      <c r="R696" s="171" t="str">
        <f>IF(R242=1,$E696+(S$3-$F696)/Time!$J$8,"")</f>
        <v/>
      </c>
      <c r="S696" s="7"/>
    </row>
    <row r="697" spans="1:19" s="43" customFormat="1" ht="12" customHeight="1" x14ac:dyDescent="0.3">
      <c r="A697" s="7"/>
      <c r="B697" s="20"/>
      <c r="C697" s="31" t="str">
        <f>'Asset Schedule'!C238</f>
        <v>Bus 6</v>
      </c>
      <c r="D697" s="31"/>
      <c r="E697" s="172">
        <f>'Asset Schedule'!J238</f>
        <v>0</v>
      </c>
      <c r="F697" s="39">
        <f>'Asset Schedule'!F238</f>
        <v>0</v>
      </c>
      <c r="G697" s="27"/>
      <c r="H697" s="27"/>
      <c r="I697" s="31"/>
      <c r="J697" s="171" t="str">
        <f>IF(J243=1,$E697+(K$3-$F697)/Time!$J$8,"")</f>
        <v/>
      </c>
      <c r="K697" s="171" t="str">
        <f>IF(K243=1,$E697+(L$3-$F697)/Time!$J$8,"")</f>
        <v/>
      </c>
      <c r="L697" s="171" t="str">
        <f>IF(L243=1,$E697+(M$3-$F697)/Time!$J$8,"")</f>
        <v/>
      </c>
      <c r="M697" s="171" t="str">
        <f>IF(M243=1,$E697+(N$3-$F697)/Time!$J$8,"")</f>
        <v/>
      </c>
      <c r="N697" s="171" t="str">
        <f>IF(N243=1,$E697+(O$3-$F697)/Time!$J$8,"")</f>
        <v/>
      </c>
      <c r="O697" s="171" t="str">
        <f>IF(O243=1,$E697+(P$3-$F697)/Time!$J$8,"")</f>
        <v/>
      </c>
      <c r="P697" s="171" t="str">
        <f>IF(P243=1,$E697+(Q$3-$F697)/Time!$J$8,"")</f>
        <v/>
      </c>
      <c r="Q697" s="171" t="str">
        <f>IF(Q243=1,$E697+(R$3-$F697)/Time!$J$8,"")</f>
        <v/>
      </c>
      <c r="R697" s="171" t="str">
        <f>IF(R243=1,$E697+(S$3-$F697)/Time!$J$8,"")</f>
        <v/>
      </c>
      <c r="S697" s="7"/>
    </row>
    <row r="698" spans="1:19" s="43" customFormat="1" ht="12" customHeight="1" x14ac:dyDescent="0.3">
      <c r="A698" s="7"/>
      <c r="B698" s="20"/>
      <c r="C698" s="31" t="str">
        <f>'Asset Schedule'!C239</f>
        <v>Bus 7</v>
      </c>
      <c r="D698" s="31"/>
      <c r="E698" s="172">
        <f>'Asset Schedule'!J239</f>
        <v>0</v>
      </c>
      <c r="F698" s="39">
        <f>'Asset Schedule'!F239</f>
        <v>0</v>
      </c>
      <c r="G698" s="27"/>
      <c r="H698" s="27"/>
      <c r="I698" s="31"/>
      <c r="J698" s="171" t="str">
        <f>IF(J244=1,$E698+(K$3-$F698)/Time!$J$8,"")</f>
        <v/>
      </c>
      <c r="K698" s="171" t="str">
        <f>IF(K244=1,$E698+(L$3-$F698)/Time!$J$8,"")</f>
        <v/>
      </c>
      <c r="L698" s="171" t="str">
        <f>IF(L244=1,$E698+(M$3-$F698)/Time!$J$8,"")</f>
        <v/>
      </c>
      <c r="M698" s="171" t="str">
        <f>IF(M244=1,$E698+(N$3-$F698)/Time!$J$8,"")</f>
        <v/>
      </c>
      <c r="N698" s="171" t="str">
        <f>IF(N244=1,$E698+(O$3-$F698)/Time!$J$8,"")</f>
        <v/>
      </c>
      <c r="O698" s="171" t="str">
        <f>IF(O244=1,$E698+(P$3-$F698)/Time!$J$8,"")</f>
        <v/>
      </c>
      <c r="P698" s="171" t="str">
        <f>IF(P244=1,$E698+(Q$3-$F698)/Time!$J$8,"")</f>
        <v/>
      </c>
      <c r="Q698" s="171" t="str">
        <f>IF(Q244=1,$E698+(R$3-$F698)/Time!$J$8,"")</f>
        <v/>
      </c>
      <c r="R698" s="171" t="str">
        <f>IF(R244=1,$E698+(S$3-$F698)/Time!$J$8,"")</f>
        <v/>
      </c>
      <c r="S698" s="7"/>
    </row>
    <row r="699" spans="1:19" s="43" customFormat="1" ht="12" customHeight="1" x14ac:dyDescent="0.3">
      <c r="A699" s="7"/>
      <c r="B699" s="20"/>
      <c r="C699" s="31" t="str">
        <f>'Asset Schedule'!C240</f>
        <v>Bus 8</v>
      </c>
      <c r="D699" s="31"/>
      <c r="E699" s="172">
        <f>'Asset Schedule'!J240</f>
        <v>0</v>
      </c>
      <c r="F699" s="39">
        <f>'Asset Schedule'!F240</f>
        <v>0</v>
      </c>
      <c r="G699" s="27"/>
      <c r="H699" s="27"/>
      <c r="I699" s="31"/>
      <c r="J699" s="171" t="str">
        <f>IF(J245=1,$E699+(K$3-$F699)/Time!$J$8,"")</f>
        <v/>
      </c>
      <c r="K699" s="171" t="str">
        <f>IF(K245=1,$E699+(L$3-$F699)/Time!$J$8,"")</f>
        <v/>
      </c>
      <c r="L699" s="171" t="str">
        <f>IF(L245=1,$E699+(M$3-$F699)/Time!$J$8,"")</f>
        <v/>
      </c>
      <c r="M699" s="171" t="str">
        <f>IF(M245=1,$E699+(N$3-$F699)/Time!$J$8,"")</f>
        <v/>
      </c>
      <c r="N699" s="171" t="str">
        <f>IF(N245=1,$E699+(O$3-$F699)/Time!$J$8,"")</f>
        <v/>
      </c>
      <c r="O699" s="171" t="str">
        <f>IF(O245=1,$E699+(P$3-$F699)/Time!$J$8,"")</f>
        <v/>
      </c>
      <c r="P699" s="171" t="str">
        <f>IF(P245=1,$E699+(Q$3-$F699)/Time!$J$8,"")</f>
        <v/>
      </c>
      <c r="Q699" s="171" t="str">
        <f>IF(Q245=1,$E699+(R$3-$F699)/Time!$J$8,"")</f>
        <v/>
      </c>
      <c r="R699" s="171" t="str">
        <f>IF(R245=1,$E699+(S$3-$F699)/Time!$J$8,"")</f>
        <v/>
      </c>
      <c r="S699" s="7"/>
    </row>
    <row r="700" spans="1:19" s="43" customFormat="1" ht="12" customHeight="1" x14ac:dyDescent="0.3">
      <c r="A700" s="7"/>
      <c r="B700" s="20"/>
      <c r="C700" s="31" t="str">
        <f>'Asset Schedule'!C241</f>
        <v>Bus 9</v>
      </c>
      <c r="D700" s="31"/>
      <c r="E700" s="172">
        <f>'Asset Schedule'!J241</f>
        <v>0</v>
      </c>
      <c r="F700" s="39">
        <f>'Asset Schedule'!F241</f>
        <v>0</v>
      </c>
      <c r="G700" s="27"/>
      <c r="H700" s="27"/>
      <c r="I700" s="31"/>
      <c r="J700" s="171" t="str">
        <f>IF(J246=1,$E700+(K$3-$F700)/Time!$J$8,"")</f>
        <v/>
      </c>
      <c r="K700" s="171" t="str">
        <f>IF(K246=1,$E700+(L$3-$F700)/Time!$J$8,"")</f>
        <v/>
      </c>
      <c r="L700" s="171" t="str">
        <f>IF(L246=1,$E700+(M$3-$F700)/Time!$J$8,"")</f>
        <v/>
      </c>
      <c r="M700" s="171" t="str">
        <f>IF(M246=1,$E700+(N$3-$F700)/Time!$J$8,"")</f>
        <v/>
      </c>
      <c r="N700" s="171" t="str">
        <f>IF(N246=1,$E700+(O$3-$F700)/Time!$J$8,"")</f>
        <v/>
      </c>
      <c r="O700" s="171" t="str">
        <f>IF(O246=1,$E700+(P$3-$F700)/Time!$J$8,"")</f>
        <v/>
      </c>
      <c r="P700" s="171" t="str">
        <f>IF(P246=1,$E700+(Q$3-$F700)/Time!$J$8,"")</f>
        <v/>
      </c>
      <c r="Q700" s="171" t="str">
        <f>IF(Q246=1,$E700+(R$3-$F700)/Time!$J$8,"")</f>
        <v/>
      </c>
      <c r="R700" s="171" t="str">
        <f>IF(R246=1,$E700+(S$3-$F700)/Time!$J$8,"")</f>
        <v/>
      </c>
      <c r="S700" s="7"/>
    </row>
    <row r="701" spans="1:19" s="43" customFormat="1" ht="12" customHeight="1" x14ac:dyDescent="0.3">
      <c r="A701" s="7"/>
      <c r="B701" s="20"/>
      <c r="C701" s="31" t="str">
        <f>'Asset Schedule'!C242</f>
        <v>Bus 10</v>
      </c>
      <c r="D701" s="31"/>
      <c r="E701" s="172">
        <f>'Asset Schedule'!J242</f>
        <v>0</v>
      </c>
      <c r="F701" s="39">
        <f>'Asset Schedule'!F242</f>
        <v>0</v>
      </c>
      <c r="G701" s="27"/>
      <c r="H701" s="27"/>
      <c r="I701" s="31"/>
      <c r="J701" s="171" t="str">
        <f>IF(J247=1,$E701+(K$3-$F701)/Time!$J$8,"")</f>
        <v/>
      </c>
      <c r="K701" s="171" t="str">
        <f>IF(K247=1,$E701+(L$3-$F701)/Time!$J$8,"")</f>
        <v/>
      </c>
      <c r="L701" s="171" t="str">
        <f>IF(L247=1,$E701+(M$3-$F701)/Time!$J$8,"")</f>
        <v/>
      </c>
      <c r="M701" s="171" t="str">
        <f>IF(M247=1,$E701+(N$3-$F701)/Time!$J$8,"")</f>
        <v/>
      </c>
      <c r="N701" s="171" t="str">
        <f>IF(N247=1,$E701+(O$3-$F701)/Time!$J$8,"")</f>
        <v/>
      </c>
      <c r="O701" s="171" t="str">
        <f>IF(O247=1,$E701+(P$3-$F701)/Time!$J$8,"")</f>
        <v/>
      </c>
      <c r="P701" s="171" t="str">
        <f>IF(P247=1,$E701+(Q$3-$F701)/Time!$J$8,"")</f>
        <v/>
      </c>
      <c r="Q701" s="171" t="str">
        <f>IF(Q247=1,$E701+(R$3-$F701)/Time!$J$8,"")</f>
        <v/>
      </c>
      <c r="R701" s="171" t="str">
        <f>IF(R247=1,$E701+(S$3-$F701)/Time!$J$8,"")</f>
        <v/>
      </c>
      <c r="S701" s="7"/>
    </row>
    <row r="702" spans="1:19" s="43" customFormat="1" ht="12" customHeight="1" x14ac:dyDescent="0.3">
      <c r="A702" s="7"/>
      <c r="B702" s="20"/>
      <c r="C702" s="31" t="str">
        <f>'Asset Schedule'!C243</f>
        <v>Bus 11</v>
      </c>
      <c r="D702" s="31"/>
      <c r="E702" s="172">
        <f>'Asset Schedule'!J243</f>
        <v>0</v>
      </c>
      <c r="F702" s="39">
        <f>'Asset Schedule'!F243</f>
        <v>0</v>
      </c>
      <c r="G702" s="27"/>
      <c r="H702" s="27"/>
      <c r="I702" s="31"/>
      <c r="J702" s="171" t="str">
        <f>IF(J248=1,$E702+(K$3-$F702)/Time!$J$8,"")</f>
        <v/>
      </c>
      <c r="K702" s="171" t="str">
        <f>IF(K248=1,$E702+(L$3-$F702)/Time!$J$8,"")</f>
        <v/>
      </c>
      <c r="L702" s="171" t="str">
        <f>IF(L248=1,$E702+(M$3-$F702)/Time!$J$8,"")</f>
        <v/>
      </c>
      <c r="M702" s="171" t="str">
        <f>IF(M248=1,$E702+(N$3-$F702)/Time!$J$8,"")</f>
        <v/>
      </c>
      <c r="N702" s="171" t="str">
        <f>IF(N248=1,$E702+(O$3-$F702)/Time!$J$8,"")</f>
        <v/>
      </c>
      <c r="O702" s="171" t="str">
        <f>IF(O248=1,$E702+(P$3-$F702)/Time!$J$8,"")</f>
        <v/>
      </c>
      <c r="P702" s="171" t="str">
        <f>IF(P248=1,$E702+(Q$3-$F702)/Time!$J$8,"")</f>
        <v/>
      </c>
      <c r="Q702" s="171" t="str">
        <f>IF(Q248=1,$E702+(R$3-$F702)/Time!$J$8,"")</f>
        <v/>
      </c>
      <c r="R702" s="171" t="str">
        <f>IF(R248=1,$E702+(S$3-$F702)/Time!$J$8,"")</f>
        <v/>
      </c>
      <c r="S702" s="7"/>
    </row>
    <row r="703" spans="1:19" s="43" customFormat="1" ht="12" customHeight="1" x14ac:dyDescent="0.3">
      <c r="A703" s="7"/>
      <c r="B703" s="20"/>
      <c r="C703" s="31" t="str">
        <f>'Asset Schedule'!C244</f>
        <v>Bus 12</v>
      </c>
      <c r="D703" s="31"/>
      <c r="E703" s="172">
        <f>'Asset Schedule'!J244</f>
        <v>0</v>
      </c>
      <c r="F703" s="39">
        <f>'Asset Schedule'!F244</f>
        <v>0</v>
      </c>
      <c r="G703" s="27"/>
      <c r="H703" s="27"/>
      <c r="I703" s="31"/>
      <c r="J703" s="171" t="str">
        <f>IF(J249=1,$E703+(K$3-$F703)/Time!$J$8,"")</f>
        <v/>
      </c>
      <c r="K703" s="171" t="str">
        <f>IF(K249=1,$E703+(L$3-$F703)/Time!$J$8,"")</f>
        <v/>
      </c>
      <c r="L703" s="171" t="str">
        <f>IF(L249=1,$E703+(M$3-$F703)/Time!$J$8,"")</f>
        <v/>
      </c>
      <c r="M703" s="171" t="str">
        <f>IF(M249=1,$E703+(N$3-$F703)/Time!$J$8,"")</f>
        <v/>
      </c>
      <c r="N703" s="171" t="str">
        <f>IF(N249=1,$E703+(O$3-$F703)/Time!$J$8,"")</f>
        <v/>
      </c>
      <c r="O703" s="171" t="str">
        <f>IF(O249=1,$E703+(P$3-$F703)/Time!$J$8,"")</f>
        <v/>
      </c>
      <c r="P703" s="171" t="str">
        <f>IF(P249=1,$E703+(Q$3-$F703)/Time!$J$8,"")</f>
        <v/>
      </c>
      <c r="Q703" s="171" t="str">
        <f>IF(Q249=1,$E703+(R$3-$F703)/Time!$J$8,"")</f>
        <v/>
      </c>
      <c r="R703" s="171" t="str">
        <f>IF(R249=1,$E703+(S$3-$F703)/Time!$J$8,"")</f>
        <v/>
      </c>
      <c r="S703" s="7"/>
    </row>
    <row r="704" spans="1:19" s="43" customFormat="1" ht="12" customHeight="1" x14ac:dyDescent="0.3">
      <c r="A704" s="7"/>
      <c r="B704" s="20"/>
      <c r="C704" s="31" t="str">
        <f>'Asset Schedule'!C245</f>
        <v>Bus 13</v>
      </c>
      <c r="D704" s="31"/>
      <c r="E704" s="172">
        <f>'Asset Schedule'!J245</f>
        <v>0</v>
      </c>
      <c r="F704" s="39">
        <f>'Asset Schedule'!F245</f>
        <v>0</v>
      </c>
      <c r="G704" s="27"/>
      <c r="H704" s="27"/>
      <c r="I704" s="31"/>
      <c r="J704" s="171" t="str">
        <f>IF(J250=1,$E704+(K$3-$F704)/Time!$J$8,"")</f>
        <v/>
      </c>
      <c r="K704" s="171" t="str">
        <f>IF(K250=1,$E704+(L$3-$F704)/Time!$J$8,"")</f>
        <v/>
      </c>
      <c r="L704" s="171" t="str">
        <f>IF(L250=1,$E704+(M$3-$F704)/Time!$J$8,"")</f>
        <v/>
      </c>
      <c r="M704" s="171" t="str">
        <f>IF(M250=1,$E704+(N$3-$F704)/Time!$J$8,"")</f>
        <v/>
      </c>
      <c r="N704" s="171" t="str">
        <f>IF(N250=1,$E704+(O$3-$F704)/Time!$J$8,"")</f>
        <v/>
      </c>
      <c r="O704" s="171" t="str">
        <f>IF(O250=1,$E704+(P$3-$F704)/Time!$J$8,"")</f>
        <v/>
      </c>
      <c r="P704" s="171" t="str">
        <f>IF(P250=1,$E704+(Q$3-$F704)/Time!$J$8,"")</f>
        <v/>
      </c>
      <c r="Q704" s="171" t="str">
        <f>IF(Q250=1,$E704+(R$3-$F704)/Time!$J$8,"")</f>
        <v/>
      </c>
      <c r="R704" s="171" t="str">
        <f>IF(R250=1,$E704+(S$3-$F704)/Time!$J$8,"")</f>
        <v/>
      </c>
      <c r="S704" s="7"/>
    </row>
    <row r="705" spans="1:19" s="43" customFormat="1" ht="12" customHeight="1" x14ac:dyDescent="0.3">
      <c r="A705" s="7"/>
      <c r="B705" s="20"/>
      <c r="C705" s="31" t="str">
        <f>'Asset Schedule'!C246</f>
        <v>Bus 14</v>
      </c>
      <c r="D705" s="31"/>
      <c r="E705" s="172">
        <f>'Asset Schedule'!J246</f>
        <v>0</v>
      </c>
      <c r="F705" s="39">
        <f>'Asset Schedule'!F246</f>
        <v>0</v>
      </c>
      <c r="G705" s="27"/>
      <c r="H705" s="27"/>
      <c r="I705" s="31"/>
      <c r="J705" s="171" t="str">
        <f>IF(J251=1,$E705+(K$3-$F705)/Time!$J$8,"")</f>
        <v/>
      </c>
      <c r="K705" s="171" t="str">
        <f>IF(K251=1,$E705+(L$3-$F705)/Time!$J$8,"")</f>
        <v/>
      </c>
      <c r="L705" s="171" t="str">
        <f>IF(L251=1,$E705+(M$3-$F705)/Time!$J$8,"")</f>
        <v/>
      </c>
      <c r="M705" s="171" t="str">
        <f>IF(M251=1,$E705+(N$3-$F705)/Time!$J$8,"")</f>
        <v/>
      </c>
      <c r="N705" s="171" t="str">
        <f>IF(N251=1,$E705+(O$3-$F705)/Time!$J$8,"")</f>
        <v/>
      </c>
      <c r="O705" s="171" t="str">
        <f>IF(O251=1,$E705+(P$3-$F705)/Time!$J$8,"")</f>
        <v/>
      </c>
      <c r="P705" s="171" t="str">
        <f>IF(P251=1,$E705+(Q$3-$F705)/Time!$J$8,"")</f>
        <v/>
      </c>
      <c r="Q705" s="171" t="str">
        <f>IF(Q251=1,$E705+(R$3-$F705)/Time!$J$8,"")</f>
        <v/>
      </c>
      <c r="R705" s="171" t="str">
        <f>IF(R251=1,$E705+(S$3-$F705)/Time!$J$8,"")</f>
        <v/>
      </c>
      <c r="S705" s="7"/>
    </row>
    <row r="706" spans="1:19" s="43" customFormat="1" ht="12" customHeight="1" x14ac:dyDescent="0.3">
      <c r="A706" s="7"/>
      <c r="B706" s="20"/>
      <c r="C706" s="31" t="str">
        <f>'Asset Schedule'!C247</f>
        <v>Bus 15</v>
      </c>
      <c r="D706" s="31"/>
      <c r="E706" s="172">
        <f>'Asset Schedule'!J247</f>
        <v>0</v>
      </c>
      <c r="F706" s="39">
        <f>'Asset Schedule'!F247</f>
        <v>0</v>
      </c>
      <c r="G706" s="27"/>
      <c r="H706" s="27"/>
      <c r="I706" s="31"/>
      <c r="J706" s="171" t="str">
        <f>IF(J252=1,$E706+(K$3-$F706)/Time!$J$8,"")</f>
        <v/>
      </c>
      <c r="K706" s="171" t="str">
        <f>IF(K252=1,$E706+(L$3-$F706)/Time!$J$8,"")</f>
        <v/>
      </c>
      <c r="L706" s="171" t="str">
        <f>IF(L252=1,$E706+(M$3-$F706)/Time!$J$8,"")</f>
        <v/>
      </c>
      <c r="M706" s="171" t="str">
        <f>IF(M252=1,$E706+(N$3-$F706)/Time!$J$8,"")</f>
        <v/>
      </c>
      <c r="N706" s="171" t="str">
        <f>IF(N252=1,$E706+(O$3-$F706)/Time!$J$8,"")</f>
        <v/>
      </c>
      <c r="O706" s="171" t="str">
        <f>IF(O252=1,$E706+(P$3-$F706)/Time!$J$8,"")</f>
        <v/>
      </c>
      <c r="P706" s="171" t="str">
        <f>IF(P252=1,$E706+(Q$3-$F706)/Time!$J$8,"")</f>
        <v/>
      </c>
      <c r="Q706" s="171" t="str">
        <f>IF(Q252=1,$E706+(R$3-$F706)/Time!$J$8,"")</f>
        <v/>
      </c>
      <c r="R706" s="171" t="str">
        <f>IF(R252=1,$E706+(S$3-$F706)/Time!$J$8,"")</f>
        <v/>
      </c>
      <c r="S706" s="7"/>
    </row>
    <row r="707" spans="1:19" s="43" customFormat="1" ht="12" customHeight="1" x14ac:dyDescent="0.3">
      <c r="A707" s="7"/>
      <c r="B707" s="20"/>
      <c r="C707" s="31" t="str">
        <f>'Asset Schedule'!C248</f>
        <v>Bus 16</v>
      </c>
      <c r="D707" s="31"/>
      <c r="E707" s="172">
        <f>'Asset Schedule'!J248</f>
        <v>0</v>
      </c>
      <c r="F707" s="39">
        <f>'Asset Schedule'!F248</f>
        <v>0</v>
      </c>
      <c r="G707" s="27"/>
      <c r="H707" s="27"/>
      <c r="I707" s="31"/>
      <c r="J707" s="171" t="str">
        <f>IF(J253=1,$E707+(K$3-$F707)/Time!$J$8,"")</f>
        <v/>
      </c>
      <c r="K707" s="171" t="str">
        <f>IF(K253=1,$E707+(L$3-$F707)/Time!$J$8,"")</f>
        <v/>
      </c>
      <c r="L707" s="171" t="str">
        <f>IF(L253=1,$E707+(M$3-$F707)/Time!$J$8,"")</f>
        <v/>
      </c>
      <c r="M707" s="171" t="str">
        <f>IF(M253=1,$E707+(N$3-$F707)/Time!$J$8,"")</f>
        <v/>
      </c>
      <c r="N707" s="171" t="str">
        <f>IF(N253=1,$E707+(O$3-$F707)/Time!$J$8,"")</f>
        <v/>
      </c>
      <c r="O707" s="171" t="str">
        <f>IF(O253=1,$E707+(P$3-$F707)/Time!$J$8,"")</f>
        <v/>
      </c>
      <c r="P707" s="171" t="str">
        <f>IF(P253=1,$E707+(Q$3-$F707)/Time!$J$8,"")</f>
        <v/>
      </c>
      <c r="Q707" s="171" t="str">
        <f>IF(Q253=1,$E707+(R$3-$F707)/Time!$J$8,"")</f>
        <v/>
      </c>
      <c r="R707" s="171" t="str">
        <f>IF(R253=1,$E707+(S$3-$F707)/Time!$J$8,"")</f>
        <v/>
      </c>
      <c r="S707" s="7"/>
    </row>
    <row r="708" spans="1:19" s="43" customFormat="1" ht="12" customHeight="1" x14ac:dyDescent="0.3">
      <c r="A708" s="7"/>
      <c r="B708" s="20"/>
      <c r="C708" s="31" t="str">
        <f>'Asset Schedule'!C249</f>
        <v>Bus 17</v>
      </c>
      <c r="D708" s="31"/>
      <c r="E708" s="172">
        <f>'Asset Schedule'!J249</f>
        <v>0</v>
      </c>
      <c r="F708" s="39">
        <f>'Asset Schedule'!F249</f>
        <v>0</v>
      </c>
      <c r="G708" s="27"/>
      <c r="H708" s="27"/>
      <c r="I708" s="31"/>
      <c r="J708" s="171" t="str">
        <f>IF(J254=1,$E708+(K$3-$F708)/Time!$J$8,"")</f>
        <v/>
      </c>
      <c r="K708" s="171" t="str">
        <f>IF(K254=1,$E708+(L$3-$F708)/Time!$J$8,"")</f>
        <v/>
      </c>
      <c r="L708" s="171" t="str">
        <f>IF(L254=1,$E708+(M$3-$F708)/Time!$J$8,"")</f>
        <v/>
      </c>
      <c r="M708" s="171" t="str">
        <f>IF(M254=1,$E708+(N$3-$F708)/Time!$J$8,"")</f>
        <v/>
      </c>
      <c r="N708" s="171" t="str">
        <f>IF(N254=1,$E708+(O$3-$F708)/Time!$J$8,"")</f>
        <v/>
      </c>
      <c r="O708" s="171" t="str">
        <f>IF(O254=1,$E708+(P$3-$F708)/Time!$J$8,"")</f>
        <v/>
      </c>
      <c r="P708" s="171" t="str">
        <f>IF(P254=1,$E708+(Q$3-$F708)/Time!$J$8,"")</f>
        <v/>
      </c>
      <c r="Q708" s="171" t="str">
        <f>IF(Q254=1,$E708+(R$3-$F708)/Time!$J$8,"")</f>
        <v/>
      </c>
      <c r="R708" s="171" t="str">
        <f>IF(R254=1,$E708+(S$3-$F708)/Time!$J$8,"")</f>
        <v/>
      </c>
      <c r="S708" s="7"/>
    </row>
    <row r="709" spans="1:19" s="43" customFormat="1" ht="12" customHeight="1" x14ac:dyDescent="0.3">
      <c r="A709" s="7"/>
      <c r="B709" s="20"/>
      <c r="C709" s="31" t="str">
        <f>'Asset Schedule'!C250</f>
        <v>Bus 18</v>
      </c>
      <c r="D709" s="31"/>
      <c r="E709" s="172">
        <f>'Asset Schedule'!J250</f>
        <v>0</v>
      </c>
      <c r="F709" s="39">
        <f>'Asset Schedule'!F250</f>
        <v>0</v>
      </c>
      <c r="G709" s="27"/>
      <c r="H709" s="27"/>
      <c r="I709" s="31"/>
      <c r="J709" s="171" t="str">
        <f>IF(J255=1,$E709+(K$3-$F709)/Time!$J$8,"")</f>
        <v/>
      </c>
      <c r="K709" s="171" t="str">
        <f>IF(K255=1,$E709+(L$3-$F709)/Time!$J$8,"")</f>
        <v/>
      </c>
      <c r="L709" s="171" t="str">
        <f>IF(L255=1,$E709+(M$3-$F709)/Time!$J$8,"")</f>
        <v/>
      </c>
      <c r="M709" s="171" t="str">
        <f>IF(M255=1,$E709+(N$3-$F709)/Time!$J$8,"")</f>
        <v/>
      </c>
      <c r="N709" s="171" t="str">
        <f>IF(N255=1,$E709+(O$3-$F709)/Time!$J$8,"")</f>
        <v/>
      </c>
      <c r="O709" s="171" t="str">
        <f>IF(O255=1,$E709+(P$3-$F709)/Time!$J$8,"")</f>
        <v/>
      </c>
      <c r="P709" s="171" t="str">
        <f>IF(P255=1,$E709+(Q$3-$F709)/Time!$J$8,"")</f>
        <v/>
      </c>
      <c r="Q709" s="171" t="str">
        <f>IF(Q255=1,$E709+(R$3-$F709)/Time!$J$8,"")</f>
        <v/>
      </c>
      <c r="R709" s="171" t="str">
        <f>IF(R255=1,$E709+(S$3-$F709)/Time!$J$8,"")</f>
        <v/>
      </c>
      <c r="S709" s="7"/>
    </row>
    <row r="710" spans="1:19" s="43" customFormat="1" ht="12" customHeight="1" x14ac:dyDescent="0.3">
      <c r="A710" s="7"/>
      <c r="B710" s="20"/>
      <c r="C710" s="31" t="str">
        <f>'Asset Schedule'!C251</f>
        <v>Bus 19</v>
      </c>
      <c r="D710" s="31"/>
      <c r="E710" s="172">
        <f>'Asset Schedule'!J251</f>
        <v>0</v>
      </c>
      <c r="F710" s="39">
        <f>'Asset Schedule'!F251</f>
        <v>0</v>
      </c>
      <c r="G710" s="27"/>
      <c r="H710" s="27"/>
      <c r="I710" s="31"/>
      <c r="J710" s="171" t="str">
        <f>IF(J256=1,$E710+(K$3-$F710)/Time!$J$8,"")</f>
        <v/>
      </c>
      <c r="K710" s="171" t="str">
        <f>IF(K256=1,$E710+(L$3-$F710)/Time!$J$8,"")</f>
        <v/>
      </c>
      <c r="L710" s="171" t="str">
        <f>IF(L256=1,$E710+(M$3-$F710)/Time!$J$8,"")</f>
        <v/>
      </c>
      <c r="M710" s="171" t="str">
        <f>IF(M256=1,$E710+(N$3-$F710)/Time!$J$8,"")</f>
        <v/>
      </c>
      <c r="N710" s="171" t="str">
        <f>IF(N256=1,$E710+(O$3-$F710)/Time!$J$8,"")</f>
        <v/>
      </c>
      <c r="O710" s="171" t="str">
        <f>IF(O256=1,$E710+(P$3-$F710)/Time!$J$8,"")</f>
        <v/>
      </c>
      <c r="P710" s="171" t="str">
        <f>IF(P256=1,$E710+(Q$3-$F710)/Time!$J$8,"")</f>
        <v/>
      </c>
      <c r="Q710" s="171" t="str">
        <f>IF(Q256=1,$E710+(R$3-$F710)/Time!$J$8,"")</f>
        <v/>
      </c>
      <c r="R710" s="171" t="str">
        <f>IF(R256=1,$E710+(S$3-$F710)/Time!$J$8,"")</f>
        <v/>
      </c>
      <c r="S710" s="7"/>
    </row>
    <row r="711" spans="1:19" s="43" customFormat="1" ht="12" customHeight="1" x14ac:dyDescent="0.3">
      <c r="A711" s="7"/>
      <c r="B711" s="20"/>
      <c r="C711" s="31" t="str">
        <f>'Asset Schedule'!C252</f>
        <v>Bus 20</v>
      </c>
      <c r="D711" s="31"/>
      <c r="E711" s="172">
        <f>'Asset Schedule'!J252</f>
        <v>0</v>
      </c>
      <c r="F711" s="39">
        <f>'Asset Schedule'!F252</f>
        <v>0</v>
      </c>
      <c r="G711" s="27"/>
      <c r="H711" s="27"/>
      <c r="I711" s="31"/>
      <c r="J711" s="171" t="str">
        <f>IF(J257=1,$E711+(K$3-$F711)/Time!$J$8,"")</f>
        <v/>
      </c>
      <c r="K711" s="171" t="str">
        <f>IF(K257=1,$E711+(L$3-$F711)/Time!$J$8,"")</f>
        <v/>
      </c>
      <c r="L711" s="171" t="str">
        <f>IF(L257=1,$E711+(M$3-$F711)/Time!$J$8,"")</f>
        <v/>
      </c>
      <c r="M711" s="171" t="str">
        <f>IF(M257=1,$E711+(N$3-$F711)/Time!$J$8,"")</f>
        <v/>
      </c>
      <c r="N711" s="171" t="str">
        <f>IF(N257=1,$E711+(O$3-$F711)/Time!$J$8,"")</f>
        <v/>
      </c>
      <c r="O711" s="171" t="str">
        <f>IF(O257=1,$E711+(P$3-$F711)/Time!$J$8,"")</f>
        <v/>
      </c>
      <c r="P711" s="171" t="str">
        <f>IF(P257=1,$E711+(Q$3-$F711)/Time!$J$8,"")</f>
        <v/>
      </c>
      <c r="Q711" s="171" t="str">
        <f>IF(Q257=1,$E711+(R$3-$F711)/Time!$J$8,"")</f>
        <v/>
      </c>
      <c r="R711" s="171" t="str">
        <f>IF(R257=1,$E711+(S$3-$F711)/Time!$J$8,"")</f>
        <v/>
      </c>
      <c r="S711" s="7"/>
    </row>
    <row r="712" spans="1:19" s="43" customFormat="1" ht="12" customHeight="1" x14ac:dyDescent="0.3">
      <c r="A712" s="7"/>
      <c r="B712" s="20"/>
      <c r="C712" s="31" t="str">
        <f>'Asset Schedule'!C253</f>
        <v>Bus 21</v>
      </c>
      <c r="D712" s="31"/>
      <c r="E712" s="172">
        <f>'Asset Schedule'!J253</f>
        <v>0</v>
      </c>
      <c r="F712" s="39">
        <f>'Asset Schedule'!F253</f>
        <v>0</v>
      </c>
      <c r="G712" s="27"/>
      <c r="H712" s="27"/>
      <c r="I712" s="31"/>
      <c r="J712" s="171" t="str">
        <f>IF(J258=1,$E712+(K$3-$F712)/Time!$J$8,"")</f>
        <v/>
      </c>
      <c r="K712" s="171" t="str">
        <f>IF(K258=1,$E712+(L$3-$F712)/Time!$J$8,"")</f>
        <v/>
      </c>
      <c r="L712" s="171" t="str">
        <f>IF(L258=1,$E712+(M$3-$F712)/Time!$J$8,"")</f>
        <v/>
      </c>
      <c r="M712" s="171" t="str">
        <f>IF(M258=1,$E712+(N$3-$F712)/Time!$J$8,"")</f>
        <v/>
      </c>
      <c r="N712" s="171" t="str">
        <f>IF(N258=1,$E712+(O$3-$F712)/Time!$J$8,"")</f>
        <v/>
      </c>
      <c r="O712" s="171" t="str">
        <f>IF(O258=1,$E712+(P$3-$F712)/Time!$J$8,"")</f>
        <v/>
      </c>
      <c r="P712" s="171" t="str">
        <f>IF(P258=1,$E712+(Q$3-$F712)/Time!$J$8,"")</f>
        <v/>
      </c>
      <c r="Q712" s="171" t="str">
        <f>IF(Q258=1,$E712+(R$3-$F712)/Time!$J$8,"")</f>
        <v/>
      </c>
      <c r="R712" s="171" t="str">
        <f>IF(R258=1,$E712+(S$3-$F712)/Time!$J$8,"")</f>
        <v/>
      </c>
      <c r="S712" s="7"/>
    </row>
    <row r="713" spans="1:19" s="43" customFormat="1" ht="12" customHeight="1" x14ac:dyDescent="0.3">
      <c r="A713" s="7"/>
      <c r="B713" s="20"/>
      <c r="C713" s="31" t="str">
        <f>'Asset Schedule'!C254</f>
        <v>Bus 22</v>
      </c>
      <c r="D713" s="31"/>
      <c r="E713" s="172">
        <f>'Asset Schedule'!J254</f>
        <v>0</v>
      </c>
      <c r="F713" s="39">
        <f>'Asset Schedule'!F254</f>
        <v>0</v>
      </c>
      <c r="G713" s="27"/>
      <c r="H713" s="27"/>
      <c r="I713" s="31"/>
      <c r="J713" s="171" t="str">
        <f>IF(J259=1,$E713+(K$3-$F713)/Time!$J$8,"")</f>
        <v/>
      </c>
      <c r="K713" s="171" t="str">
        <f>IF(K259=1,$E713+(L$3-$F713)/Time!$J$8,"")</f>
        <v/>
      </c>
      <c r="L713" s="171" t="str">
        <f>IF(L259=1,$E713+(M$3-$F713)/Time!$J$8,"")</f>
        <v/>
      </c>
      <c r="M713" s="171" t="str">
        <f>IF(M259=1,$E713+(N$3-$F713)/Time!$J$8,"")</f>
        <v/>
      </c>
      <c r="N713" s="171" t="str">
        <f>IF(N259=1,$E713+(O$3-$F713)/Time!$J$8,"")</f>
        <v/>
      </c>
      <c r="O713" s="171" t="str">
        <f>IF(O259=1,$E713+(P$3-$F713)/Time!$J$8,"")</f>
        <v/>
      </c>
      <c r="P713" s="171" t="str">
        <f>IF(P259=1,$E713+(Q$3-$F713)/Time!$J$8,"")</f>
        <v/>
      </c>
      <c r="Q713" s="171" t="str">
        <f>IF(Q259=1,$E713+(R$3-$F713)/Time!$J$8,"")</f>
        <v/>
      </c>
      <c r="R713" s="171" t="str">
        <f>IF(R259=1,$E713+(S$3-$F713)/Time!$J$8,"")</f>
        <v/>
      </c>
      <c r="S713" s="7"/>
    </row>
    <row r="714" spans="1:19" s="43" customFormat="1" ht="12" customHeight="1" x14ac:dyDescent="0.3">
      <c r="A714" s="7"/>
      <c r="B714" s="20"/>
      <c r="C714" s="31" t="str">
        <f>'Asset Schedule'!C255</f>
        <v>Bus 23</v>
      </c>
      <c r="D714" s="31"/>
      <c r="E714" s="172">
        <f>'Asset Schedule'!J255</f>
        <v>0</v>
      </c>
      <c r="F714" s="39">
        <f>'Asset Schedule'!F255</f>
        <v>0</v>
      </c>
      <c r="G714" s="27"/>
      <c r="H714" s="27"/>
      <c r="I714" s="31"/>
      <c r="J714" s="171" t="str">
        <f>IF(J260=1,$E714+(K$3-$F714)/Time!$J$8,"")</f>
        <v/>
      </c>
      <c r="K714" s="171" t="str">
        <f>IF(K260=1,$E714+(L$3-$F714)/Time!$J$8,"")</f>
        <v/>
      </c>
      <c r="L714" s="171" t="str">
        <f>IF(L260=1,$E714+(M$3-$F714)/Time!$J$8,"")</f>
        <v/>
      </c>
      <c r="M714" s="171" t="str">
        <f>IF(M260=1,$E714+(N$3-$F714)/Time!$J$8,"")</f>
        <v/>
      </c>
      <c r="N714" s="171" t="str">
        <f>IF(N260=1,$E714+(O$3-$F714)/Time!$J$8,"")</f>
        <v/>
      </c>
      <c r="O714" s="171" t="str">
        <f>IF(O260=1,$E714+(P$3-$F714)/Time!$J$8,"")</f>
        <v/>
      </c>
      <c r="P714" s="171" t="str">
        <f>IF(P260=1,$E714+(Q$3-$F714)/Time!$J$8,"")</f>
        <v/>
      </c>
      <c r="Q714" s="171" t="str">
        <f>IF(Q260=1,$E714+(R$3-$F714)/Time!$J$8,"")</f>
        <v/>
      </c>
      <c r="R714" s="171" t="str">
        <f>IF(R260=1,$E714+(S$3-$F714)/Time!$J$8,"")</f>
        <v/>
      </c>
      <c r="S714" s="7"/>
    </row>
    <row r="715" spans="1:19" s="43" customFormat="1" ht="12" customHeight="1" x14ac:dyDescent="0.3">
      <c r="A715" s="7"/>
      <c r="B715" s="20"/>
      <c r="C715" s="31" t="str">
        <f>'Asset Schedule'!C256</f>
        <v>Bus 24</v>
      </c>
      <c r="D715" s="31"/>
      <c r="E715" s="172">
        <f>'Asset Schedule'!J256</f>
        <v>0</v>
      </c>
      <c r="F715" s="39">
        <f>'Asset Schedule'!F256</f>
        <v>0</v>
      </c>
      <c r="G715" s="27"/>
      <c r="H715" s="27"/>
      <c r="I715" s="31"/>
      <c r="J715" s="171" t="str">
        <f>IF(J261=1,$E715+(K$3-$F715)/Time!$J$8,"")</f>
        <v/>
      </c>
      <c r="K715" s="171" t="str">
        <f>IF(K261=1,$E715+(L$3-$F715)/Time!$J$8,"")</f>
        <v/>
      </c>
      <c r="L715" s="171" t="str">
        <f>IF(L261=1,$E715+(M$3-$F715)/Time!$J$8,"")</f>
        <v/>
      </c>
      <c r="M715" s="171" t="str">
        <f>IF(M261=1,$E715+(N$3-$F715)/Time!$J$8,"")</f>
        <v/>
      </c>
      <c r="N715" s="171" t="str">
        <f>IF(N261=1,$E715+(O$3-$F715)/Time!$J$8,"")</f>
        <v/>
      </c>
      <c r="O715" s="171" t="str">
        <f>IF(O261=1,$E715+(P$3-$F715)/Time!$J$8,"")</f>
        <v/>
      </c>
      <c r="P715" s="171" t="str">
        <f>IF(P261=1,$E715+(Q$3-$F715)/Time!$J$8,"")</f>
        <v/>
      </c>
      <c r="Q715" s="171" t="str">
        <f>IF(Q261=1,$E715+(R$3-$F715)/Time!$J$8,"")</f>
        <v/>
      </c>
      <c r="R715" s="171" t="str">
        <f>IF(R261=1,$E715+(S$3-$F715)/Time!$J$8,"")</f>
        <v/>
      </c>
      <c r="S715" s="7"/>
    </row>
    <row r="716" spans="1:19" s="43" customFormat="1" ht="12" customHeight="1" x14ac:dyDescent="0.3">
      <c r="A716" s="7"/>
      <c r="B716" s="20"/>
      <c r="C716" s="31" t="str">
        <f>'Asset Schedule'!C257</f>
        <v>Bus 25</v>
      </c>
      <c r="D716" s="31"/>
      <c r="E716" s="172">
        <f>'Asset Schedule'!J257</f>
        <v>0</v>
      </c>
      <c r="F716" s="39">
        <f>'Asset Schedule'!F257</f>
        <v>0</v>
      </c>
      <c r="G716" s="27"/>
      <c r="H716" s="27"/>
      <c r="I716" s="31"/>
      <c r="J716" s="171" t="str">
        <f>IF(J262=1,$E716+(K$3-$F716)/Time!$J$8,"")</f>
        <v/>
      </c>
      <c r="K716" s="171" t="str">
        <f>IF(K262=1,$E716+(L$3-$F716)/Time!$J$8,"")</f>
        <v/>
      </c>
      <c r="L716" s="171" t="str">
        <f>IF(L262=1,$E716+(M$3-$F716)/Time!$J$8,"")</f>
        <v/>
      </c>
      <c r="M716" s="171" t="str">
        <f>IF(M262=1,$E716+(N$3-$F716)/Time!$J$8,"")</f>
        <v/>
      </c>
      <c r="N716" s="171" t="str">
        <f>IF(N262=1,$E716+(O$3-$F716)/Time!$J$8,"")</f>
        <v/>
      </c>
      <c r="O716" s="171" t="str">
        <f>IF(O262=1,$E716+(P$3-$F716)/Time!$J$8,"")</f>
        <v/>
      </c>
      <c r="P716" s="171" t="str">
        <f>IF(P262=1,$E716+(Q$3-$F716)/Time!$J$8,"")</f>
        <v/>
      </c>
      <c r="Q716" s="171" t="str">
        <f>IF(Q262=1,$E716+(R$3-$F716)/Time!$J$8,"")</f>
        <v/>
      </c>
      <c r="R716" s="171" t="str">
        <f>IF(R262=1,$E716+(S$3-$F716)/Time!$J$8,"")</f>
        <v/>
      </c>
      <c r="S716" s="7"/>
    </row>
    <row r="717" spans="1:19" s="43" customFormat="1" ht="12" customHeight="1" x14ac:dyDescent="0.3">
      <c r="A717" s="7"/>
      <c r="B717" s="20"/>
      <c r="C717" s="31" t="str">
        <f>'Asset Schedule'!C258</f>
        <v>Bus 26</v>
      </c>
      <c r="D717" s="31"/>
      <c r="E717" s="172">
        <f>'Asset Schedule'!J258</f>
        <v>0</v>
      </c>
      <c r="F717" s="39">
        <f>'Asset Schedule'!F258</f>
        <v>0</v>
      </c>
      <c r="G717" s="27"/>
      <c r="H717" s="27"/>
      <c r="I717" s="31"/>
      <c r="J717" s="171" t="str">
        <f>IF(J263=1,$E717+(K$3-$F717)/Time!$J$8,"")</f>
        <v/>
      </c>
      <c r="K717" s="171" t="str">
        <f>IF(K263=1,$E717+(L$3-$F717)/Time!$J$8,"")</f>
        <v/>
      </c>
      <c r="L717" s="171" t="str">
        <f>IF(L263=1,$E717+(M$3-$F717)/Time!$J$8,"")</f>
        <v/>
      </c>
      <c r="M717" s="171" t="str">
        <f>IF(M263=1,$E717+(N$3-$F717)/Time!$J$8,"")</f>
        <v/>
      </c>
      <c r="N717" s="171" t="str">
        <f>IF(N263=1,$E717+(O$3-$F717)/Time!$J$8,"")</f>
        <v/>
      </c>
      <c r="O717" s="171" t="str">
        <f>IF(O263=1,$E717+(P$3-$F717)/Time!$J$8,"")</f>
        <v/>
      </c>
      <c r="P717" s="171" t="str">
        <f>IF(P263=1,$E717+(Q$3-$F717)/Time!$J$8,"")</f>
        <v/>
      </c>
      <c r="Q717" s="171" t="str">
        <f>IF(Q263=1,$E717+(R$3-$F717)/Time!$J$8,"")</f>
        <v/>
      </c>
      <c r="R717" s="171" t="str">
        <f>IF(R263=1,$E717+(S$3-$F717)/Time!$J$8,"")</f>
        <v/>
      </c>
      <c r="S717" s="7"/>
    </row>
    <row r="718" spans="1:19" s="43" customFormat="1" ht="12" customHeight="1" x14ac:dyDescent="0.3">
      <c r="A718" s="7"/>
      <c r="B718" s="20"/>
      <c r="C718" s="31" t="str">
        <f>'Asset Schedule'!C259</f>
        <v>Bus 27</v>
      </c>
      <c r="D718" s="31"/>
      <c r="E718" s="172">
        <f>'Asset Schedule'!J259</f>
        <v>0</v>
      </c>
      <c r="F718" s="39">
        <f>'Asset Schedule'!F259</f>
        <v>0</v>
      </c>
      <c r="G718" s="27"/>
      <c r="H718" s="27"/>
      <c r="I718" s="31"/>
      <c r="J718" s="171" t="str">
        <f>IF(J264=1,$E718+(K$3-$F718)/Time!$J$8,"")</f>
        <v/>
      </c>
      <c r="K718" s="171" t="str">
        <f>IF(K264=1,$E718+(L$3-$F718)/Time!$J$8,"")</f>
        <v/>
      </c>
      <c r="L718" s="171" t="str">
        <f>IF(L264=1,$E718+(M$3-$F718)/Time!$J$8,"")</f>
        <v/>
      </c>
      <c r="M718" s="171" t="str">
        <f>IF(M264=1,$E718+(N$3-$F718)/Time!$J$8,"")</f>
        <v/>
      </c>
      <c r="N718" s="171" t="str">
        <f>IF(N264=1,$E718+(O$3-$F718)/Time!$J$8,"")</f>
        <v/>
      </c>
      <c r="O718" s="171" t="str">
        <f>IF(O264=1,$E718+(P$3-$F718)/Time!$J$8,"")</f>
        <v/>
      </c>
      <c r="P718" s="171" t="str">
        <f>IF(P264=1,$E718+(Q$3-$F718)/Time!$J$8,"")</f>
        <v/>
      </c>
      <c r="Q718" s="171" t="str">
        <f>IF(Q264=1,$E718+(R$3-$F718)/Time!$J$8,"")</f>
        <v/>
      </c>
      <c r="R718" s="171" t="str">
        <f>IF(R264=1,$E718+(S$3-$F718)/Time!$J$8,"")</f>
        <v/>
      </c>
      <c r="S718" s="7"/>
    </row>
    <row r="719" spans="1:19" s="43" customFormat="1" ht="12" customHeight="1" x14ac:dyDescent="0.3">
      <c r="A719" s="7"/>
      <c r="B719" s="20"/>
      <c r="C719" s="31" t="str">
        <f>'Asset Schedule'!C260</f>
        <v>Bus 28</v>
      </c>
      <c r="D719" s="31"/>
      <c r="E719" s="172">
        <f>'Asset Schedule'!J260</f>
        <v>0</v>
      </c>
      <c r="F719" s="39">
        <f>'Asset Schedule'!F260</f>
        <v>0</v>
      </c>
      <c r="G719" s="27"/>
      <c r="H719" s="27"/>
      <c r="I719" s="31"/>
      <c r="J719" s="171" t="str">
        <f>IF(J265=1,$E719+(K$3-$F719)/Time!$J$8,"")</f>
        <v/>
      </c>
      <c r="K719" s="171" t="str">
        <f>IF(K265=1,$E719+(L$3-$F719)/Time!$J$8,"")</f>
        <v/>
      </c>
      <c r="L719" s="171" t="str">
        <f>IF(L265=1,$E719+(M$3-$F719)/Time!$J$8,"")</f>
        <v/>
      </c>
      <c r="M719" s="171" t="str">
        <f>IF(M265=1,$E719+(N$3-$F719)/Time!$J$8,"")</f>
        <v/>
      </c>
      <c r="N719" s="171" t="str">
        <f>IF(N265=1,$E719+(O$3-$F719)/Time!$J$8,"")</f>
        <v/>
      </c>
      <c r="O719" s="171" t="str">
        <f>IF(O265=1,$E719+(P$3-$F719)/Time!$J$8,"")</f>
        <v/>
      </c>
      <c r="P719" s="171" t="str">
        <f>IF(P265=1,$E719+(Q$3-$F719)/Time!$J$8,"")</f>
        <v/>
      </c>
      <c r="Q719" s="171" t="str">
        <f>IF(Q265=1,$E719+(R$3-$F719)/Time!$J$8,"")</f>
        <v/>
      </c>
      <c r="R719" s="171" t="str">
        <f>IF(R265=1,$E719+(S$3-$F719)/Time!$J$8,"")</f>
        <v/>
      </c>
      <c r="S719" s="7"/>
    </row>
    <row r="720" spans="1:19" s="43" customFormat="1" ht="12" customHeight="1" x14ac:dyDescent="0.3">
      <c r="A720" s="7"/>
      <c r="B720" s="20"/>
      <c r="C720" s="31" t="str">
        <f>'Asset Schedule'!C261</f>
        <v>Bus 29</v>
      </c>
      <c r="D720" s="31"/>
      <c r="E720" s="172">
        <f>'Asset Schedule'!J261</f>
        <v>0</v>
      </c>
      <c r="F720" s="39">
        <f>'Asset Schedule'!F261</f>
        <v>0</v>
      </c>
      <c r="G720" s="27"/>
      <c r="H720" s="27"/>
      <c r="I720" s="31"/>
      <c r="J720" s="171" t="str">
        <f>IF(J266=1,$E720+(K$3-$F720)/Time!$J$8,"")</f>
        <v/>
      </c>
      <c r="K720" s="171" t="str">
        <f>IF(K266=1,$E720+(L$3-$F720)/Time!$J$8,"")</f>
        <v/>
      </c>
      <c r="L720" s="171" t="str">
        <f>IF(L266=1,$E720+(M$3-$F720)/Time!$J$8,"")</f>
        <v/>
      </c>
      <c r="M720" s="171" t="str">
        <f>IF(M266=1,$E720+(N$3-$F720)/Time!$J$8,"")</f>
        <v/>
      </c>
      <c r="N720" s="171" t="str">
        <f>IF(N266=1,$E720+(O$3-$F720)/Time!$J$8,"")</f>
        <v/>
      </c>
      <c r="O720" s="171" t="str">
        <f>IF(O266=1,$E720+(P$3-$F720)/Time!$J$8,"")</f>
        <v/>
      </c>
      <c r="P720" s="171" t="str">
        <f>IF(P266=1,$E720+(Q$3-$F720)/Time!$J$8,"")</f>
        <v/>
      </c>
      <c r="Q720" s="171" t="str">
        <f>IF(Q266=1,$E720+(R$3-$F720)/Time!$J$8,"")</f>
        <v/>
      </c>
      <c r="R720" s="171" t="str">
        <f>IF(R266=1,$E720+(S$3-$F720)/Time!$J$8,"")</f>
        <v/>
      </c>
      <c r="S720" s="7"/>
    </row>
    <row r="721" spans="1:19" s="43" customFormat="1" ht="12" customHeight="1" x14ac:dyDescent="0.3">
      <c r="A721" s="7"/>
      <c r="B721" s="20"/>
      <c r="C721" s="31" t="str">
        <f>'Asset Schedule'!C262</f>
        <v>Bus 30</v>
      </c>
      <c r="D721" s="31"/>
      <c r="E721" s="172">
        <f>'Asset Schedule'!J262</f>
        <v>0</v>
      </c>
      <c r="F721" s="39">
        <f>'Asset Schedule'!F262</f>
        <v>0</v>
      </c>
      <c r="G721" s="27"/>
      <c r="H721" s="27"/>
      <c r="I721" s="31"/>
      <c r="J721" s="171" t="str">
        <f>IF(J267=1,$E721+(K$3-$F721)/Time!$J$8,"")</f>
        <v/>
      </c>
      <c r="K721" s="171" t="str">
        <f>IF(K267=1,$E721+(L$3-$F721)/Time!$J$8,"")</f>
        <v/>
      </c>
      <c r="L721" s="171" t="str">
        <f>IF(L267=1,$E721+(M$3-$F721)/Time!$J$8,"")</f>
        <v/>
      </c>
      <c r="M721" s="171" t="str">
        <f>IF(M267=1,$E721+(N$3-$F721)/Time!$J$8,"")</f>
        <v/>
      </c>
      <c r="N721" s="171" t="str">
        <f>IF(N267=1,$E721+(O$3-$F721)/Time!$J$8,"")</f>
        <v/>
      </c>
      <c r="O721" s="171" t="str">
        <f>IF(O267=1,$E721+(P$3-$F721)/Time!$J$8,"")</f>
        <v/>
      </c>
      <c r="P721" s="171" t="str">
        <f>IF(P267=1,$E721+(Q$3-$F721)/Time!$J$8,"")</f>
        <v/>
      </c>
      <c r="Q721" s="171" t="str">
        <f>IF(Q267=1,$E721+(R$3-$F721)/Time!$J$8,"")</f>
        <v/>
      </c>
      <c r="R721" s="171" t="str">
        <f>IF(R267=1,$E721+(S$3-$F721)/Time!$J$8,"")</f>
        <v/>
      </c>
      <c r="S721" s="7"/>
    </row>
    <row r="722" spans="1:19" s="43" customFormat="1" ht="12" customHeight="1" x14ac:dyDescent="0.3">
      <c r="A722" s="7"/>
      <c r="B722" s="20"/>
      <c r="C722" s="31" t="str">
        <f>'Asset Schedule'!C263</f>
        <v>Bus 31</v>
      </c>
      <c r="D722" s="31"/>
      <c r="E722" s="172">
        <f>'Asset Schedule'!J263</f>
        <v>0</v>
      </c>
      <c r="F722" s="39">
        <f>'Asset Schedule'!F263</f>
        <v>0</v>
      </c>
      <c r="G722" s="27"/>
      <c r="H722" s="27"/>
      <c r="I722" s="31"/>
      <c r="J722" s="171" t="str">
        <f>IF(J268=1,$E722+(K$3-$F722)/Time!$J$8,"")</f>
        <v/>
      </c>
      <c r="K722" s="171" t="str">
        <f>IF(K268=1,$E722+(L$3-$F722)/Time!$J$8,"")</f>
        <v/>
      </c>
      <c r="L722" s="171" t="str">
        <f>IF(L268=1,$E722+(M$3-$F722)/Time!$J$8,"")</f>
        <v/>
      </c>
      <c r="M722" s="171" t="str">
        <f>IF(M268=1,$E722+(N$3-$F722)/Time!$J$8,"")</f>
        <v/>
      </c>
      <c r="N722" s="171" t="str">
        <f>IF(N268=1,$E722+(O$3-$F722)/Time!$J$8,"")</f>
        <v/>
      </c>
      <c r="O722" s="171" t="str">
        <f>IF(O268=1,$E722+(P$3-$F722)/Time!$J$8,"")</f>
        <v/>
      </c>
      <c r="P722" s="171" t="str">
        <f>IF(P268=1,$E722+(Q$3-$F722)/Time!$J$8,"")</f>
        <v/>
      </c>
      <c r="Q722" s="171" t="str">
        <f>IF(Q268=1,$E722+(R$3-$F722)/Time!$J$8,"")</f>
        <v/>
      </c>
      <c r="R722" s="171" t="str">
        <f>IF(R268=1,$E722+(S$3-$F722)/Time!$J$8,"")</f>
        <v/>
      </c>
      <c r="S722" s="7"/>
    </row>
    <row r="723" spans="1:19" s="43" customFormat="1" ht="12" customHeight="1" x14ac:dyDescent="0.3">
      <c r="A723" s="7"/>
      <c r="B723" s="20"/>
      <c r="C723" s="31" t="str">
        <f>'Asset Schedule'!C264</f>
        <v>Bus 32</v>
      </c>
      <c r="D723" s="31"/>
      <c r="E723" s="172">
        <f>'Asset Schedule'!J264</f>
        <v>0</v>
      </c>
      <c r="F723" s="39">
        <f>'Asset Schedule'!F264</f>
        <v>0</v>
      </c>
      <c r="G723" s="27"/>
      <c r="H723" s="27"/>
      <c r="I723" s="31"/>
      <c r="J723" s="171" t="str">
        <f>IF(J269=1,$E723+(K$3-$F723)/Time!$J$8,"")</f>
        <v/>
      </c>
      <c r="K723" s="171" t="str">
        <f>IF(K269=1,$E723+(L$3-$F723)/Time!$J$8,"")</f>
        <v/>
      </c>
      <c r="L723" s="171" t="str">
        <f>IF(L269=1,$E723+(M$3-$F723)/Time!$J$8,"")</f>
        <v/>
      </c>
      <c r="M723" s="171" t="str">
        <f>IF(M269=1,$E723+(N$3-$F723)/Time!$J$8,"")</f>
        <v/>
      </c>
      <c r="N723" s="171" t="str">
        <f>IF(N269=1,$E723+(O$3-$F723)/Time!$J$8,"")</f>
        <v/>
      </c>
      <c r="O723" s="171" t="str">
        <f>IF(O269=1,$E723+(P$3-$F723)/Time!$J$8,"")</f>
        <v/>
      </c>
      <c r="P723" s="171" t="str">
        <f>IF(P269=1,$E723+(Q$3-$F723)/Time!$J$8,"")</f>
        <v/>
      </c>
      <c r="Q723" s="171" t="str">
        <f>IF(Q269=1,$E723+(R$3-$F723)/Time!$J$8,"")</f>
        <v/>
      </c>
      <c r="R723" s="171" t="str">
        <f>IF(R269=1,$E723+(S$3-$F723)/Time!$J$8,"")</f>
        <v/>
      </c>
      <c r="S723" s="7"/>
    </row>
    <row r="724" spans="1:19" s="43" customFormat="1" ht="12" customHeight="1" x14ac:dyDescent="0.3">
      <c r="A724" s="7"/>
      <c r="B724" s="20"/>
      <c r="C724" s="31" t="str">
        <f>'Asset Schedule'!C265</f>
        <v>Bus 33</v>
      </c>
      <c r="D724" s="31"/>
      <c r="E724" s="172">
        <f>'Asset Schedule'!J265</f>
        <v>0</v>
      </c>
      <c r="F724" s="39">
        <f>'Asset Schedule'!F265</f>
        <v>0</v>
      </c>
      <c r="G724" s="27"/>
      <c r="H724" s="27"/>
      <c r="I724" s="31"/>
      <c r="J724" s="171" t="str">
        <f>IF(J270=1,$E724+(K$3-$F724)/Time!$J$8,"")</f>
        <v/>
      </c>
      <c r="K724" s="171" t="str">
        <f>IF(K270=1,$E724+(L$3-$F724)/Time!$J$8,"")</f>
        <v/>
      </c>
      <c r="L724" s="171" t="str">
        <f>IF(L270=1,$E724+(M$3-$F724)/Time!$J$8,"")</f>
        <v/>
      </c>
      <c r="M724" s="171" t="str">
        <f>IF(M270=1,$E724+(N$3-$F724)/Time!$J$8,"")</f>
        <v/>
      </c>
      <c r="N724" s="171" t="str">
        <f>IF(N270=1,$E724+(O$3-$F724)/Time!$J$8,"")</f>
        <v/>
      </c>
      <c r="O724" s="171" t="str">
        <f>IF(O270=1,$E724+(P$3-$F724)/Time!$J$8,"")</f>
        <v/>
      </c>
      <c r="P724" s="171" t="str">
        <f>IF(P270=1,$E724+(Q$3-$F724)/Time!$J$8,"")</f>
        <v/>
      </c>
      <c r="Q724" s="171" t="str">
        <f>IF(Q270=1,$E724+(R$3-$F724)/Time!$J$8,"")</f>
        <v/>
      </c>
      <c r="R724" s="171" t="str">
        <f>IF(R270=1,$E724+(S$3-$F724)/Time!$J$8,"")</f>
        <v/>
      </c>
      <c r="S724" s="7"/>
    </row>
    <row r="725" spans="1:19" s="43" customFormat="1" ht="12" customHeight="1" x14ac:dyDescent="0.3">
      <c r="A725" s="7"/>
      <c r="B725" s="20"/>
      <c r="C725" s="31" t="str">
        <f>'Asset Schedule'!C266</f>
        <v>Bus 34</v>
      </c>
      <c r="D725" s="31"/>
      <c r="E725" s="172">
        <f>'Asset Schedule'!J266</f>
        <v>0</v>
      </c>
      <c r="F725" s="39">
        <f>'Asset Schedule'!F266</f>
        <v>0</v>
      </c>
      <c r="G725" s="27"/>
      <c r="H725" s="27"/>
      <c r="I725" s="31"/>
      <c r="J725" s="171" t="str">
        <f>IF(J271=1,$E725+(K$3-$F725)/Time!$J$8,"")</f>
        <v/>
      </c>
      <c r="K725" s="171" t="str">
        <f>IF(K271=1,$E725+(L$3-$F725)/Time!$J$8,"")</f>
        <v/>
      </c>
      <c r="L725" s="171" t="str">
        <f>IF(L271=1,$E725+(M$3-$F725)/Time!$J$8,"")</f>
        <v/>
      </c>
      <c r="M725" s="171" t="str">
        <f>IF(M271=1,$E725+(N$3-$F725)/Time!$J$8,"")</f>
        <v/>
      </c>
      <c r="N725" s="171" t="str">
        <f>IF(N271=1,$E725+(O$3-$F725)/Time!$J$8,"")</f>
        <v/>
      </c>
      <c r="O725" s="171" t="str">
        <f>IF(O271=1,$E725+(P$3-$F725)/Time!$J$8,"")</f>
        <v/>
      </c>
      <c r="P725" s="171" t="str">
        <f>IF(P271=1,$E725+(Q$3-$F725)/Time!$J$8,"")</f>
        <v/>
      </c>
      <c r="Q725" s="171" t="str">
        <f>IF(Q271=1,$E725+(R$3-$F725)/Time!$J$8,"")</f>
        <v/>
      </c>
      <c r="R725" s="171" t="str">
        <f>IF(R271=1,$E725+(S$3-$F725)/Time!$J$8,"")</f>
        <v/>
      </c>
      <c r="S725" s="7"/>
    </row>
    <row r="726" spans="1:19" s="43" customFormat="1" ht="12" customHeight="1" x14ac:dyDescent="0.3">
      <c r="A726" s="7"/>
      <c r="B726" s="20"/>
      <c r="C726" s="31" t="str">
        <f>'Asset Schedule'!C267</f>
        <v>Bus 35</v>
      </c>
      <c r="D726" s="31"/>
      <c r="E726" s="172">
        <f>'Asset Schedule'!J267</f>
        <v>0</v>
      </c>
      <c r="F726" s="39">
        <f>'Asset Schedule'!F267</f>
        <v>0</v>
      </c>
      <c r="G726" s="27"/>
      <c r="H726" s="27"/>
      <c r="I726" s="31"/>
      <c r="J726" s="171" t="str">
        <f>IF(J272=1,$E726+(K$3-$F726)/Time!$J$8,"")</f>
        <v/>
      </c>
      <c r="K726" s="171" t="str">
        <f>IF(K272=1,$E726+(L$3-$F726)/Time!$J$8,"")</f>
        <v/>
      </c>
      <c r="L726" s="171" t="str">
        <f>IF(L272=1,$E726+(M$3-$F726)/Time!$J$8,"")</f>
        <v/>
      </c>
      <c r="M726" s="171" t="str">
        <f>IF(M272=1,$E726+(N$3-$F726)/Time!$J$8,"")</f>
        <v/>
      </c>
      <c r="N726" s="171" t="str">
        <f>IF(N272=1,$E726+(O$3-$F726)/Time!$J$8,"")</f>
        <v/>
      </c>
      <c r="O726" s="171" t="str">
        <f>IF(O272=1,$E726+(P$3-$F726)/Time!$J$8,"")</f>
        <v/>
      </c>
      <c r="P726" s="171" t="str">
        <f>IF(P272=1,$E726+(Q$3-$F726)/Time!$J$8,"")</f>
        <v/>
      </c>
      <c r="Q726" s="171" t="str">
        <f>IF(Q272=1,$E726+(R$3-$F726)/Time!$J$8,"")</f>
        <v/>
      </c>
      <c r="R726" s="171" t="str">
        <f>IF(R272=1,$E726+(S$3-$F726)/Time!$J$8,"")</f>
        <v/>
      </c>
      <c r="S726" s="7"/>
    </row>
    <row r="727" spans="1:19" s="43" customFormat="1" ht="12" customHeight="1" x14ac:dyDescent="0.3">
      <c r="A727" s="7"/>
      <c r="B727" s="20"/>
      <c r="C727" s="31" t="str">
        <f>'Asset Schedule'!C268</f>
        <v>Bus 36</v>
      </c>
      <c r="D727" s="31"/>
      <c r="E727" s="172">
        <f>'Asset Schedule'!J268</f>
        <v>0</v>
      </c>
      <c r="F727" s="39">
        <f>'Asset Schedule'!F268</f>
        <v>0</v>
      </c>
      <c r="G727" s="27"/>
      <c r="H727" s="27"/>
      <c r="I727" s="31"/>
      <c r="J727" s="171" t="str">
        <f>IF(J273=1,$E727+(K$3-$F727)/Time!$J$8,"")</f>
        <v/>
      </c>
      <c r="K727" s="171" t="str">
        <f>IF(K273=1,$E727+(L$3-$F727)/Time!$J$8,"")</f>
        <v/>
      </c>
      <c r="L727" s="171" t="str">
        <f>IF(L273=1,$E727+(M$3-$F727)/Time!$J$8,"")</f>
        <v/>
      </c>
      <c r="M727" s="171" t="str">
        <f>IF(M273=1,$E727+(N$3-$F727)/Time!$J$8,"")</f>
        <v/>
      </c>
      <c r="N727" s="171" t="str">
        <f>IF(N273=1,$E727+(O$3-$F727)/Time!$J$8,"")</f>
        <v/>
      </c>
      <c r="O727" s="171" t="str">
        <f>IF(O273=1,$E727+(P$3-$F727)/Time!$J$8,"")</f>
        <v/>
      </c>
      <c r="P727" s="171" t="str">
        <f>IF(P273=1,$E727+(Q$3-$F727)/Time!$J$8,"")</f>
        <v/>
      </c>
      <c r="Q727" s="171" t="str">
        <f>IF(Q273=1,$E727+(R$3-$F727)/Time!$J$8,"")</f>
        <v/>
      </c>
      <c r="R727" s="171" t="str">
        <f>IF(R273=1,$E727+(S$3-$F727)/Time!$J$8,"")</f>
        <v/>
      </c>
      <c r="S727" s="7"/>
    </row>
    <row r="728" spans="1:19" s="43" customFormat="1" ht="12" customHeight="1" x14ac:dyDescent="0.3">
      <c r="A728" s="7"/>
      <c r="B728" s="20"/>
      <c r="C728" s="31" t="str">
        <f>'Asset Schedule'!C269</f>
        <v>Bus 37</v>
      </c>
      <c r="D728" s="31"/>
      <c r="E728" s="172">
        <f>'Asset Schedule'!J269</f>
        <v>0</v>
      </c>
      <c r="F728" s="39">
        <f>'Asset Schedule'!F269</f>
        <v>0</v>
      </c>
      <c r="G728" s="27"/>
      <c r="H728" s="27"/>
      <c r="I728" s="31"/>
      <c r="J728" s="171" t="str">
        <f>IF(J274=1,$E728+(K$3-$F728)/Time!$J$8,"")</f>
        <v/>
      </c>
      <c r="K728" s="171" t="str">
        <f>IF(K274=1,$E728+(L$3-$F728)/Time!$J$8,"")</f>
        <v/>
      </c>
      <c r="L728" s="171" t="str">
        <f>IF(L274=1,$E728+(M$3-$F728)/Time!$J$8,"")</f>
        <v/>
      </c>
      <c r="M728" s="171" t="str">
        <f>IF(M274=1,$E728+(N$3-$F728)/Time!$J$8,"")</f>
        <v/>
      </c>
      <c r="N728" s="171" t="str">
        <f>IF(N274=1,$E728+(O$3-$F728)/Time!$J$8,"")</f>
        <v/>
      </c>
      <c r="O728" s="171" t="str">
        <f>IF(O274=1,$E728+(P$3-$F728)/Time!$J$8,"")</f>
        <v/>
      </c>
      <c r="P728" s="171" t="str">
        <f>IF(P274=1,$E728+(Q$3-$F728)/Time!$J$8,"")</f>
        <v/>
      </c>
      <c r="Q728" s="171" t="str">
        <f>IF(Q274=1,$E728+(R$3-$F728)/Time!$J$8,"")</f>
        <v/>
      </c>
      <c r="R728" s="171" t="str">
        <f>IF(R274=1,$E728+(S$3-$F728)/Time!$J$8,"")</f>
        <v/>
      </c>
      <c r="S728" s="7"/>
    </row>
    <row r="729" spans="1:19" s="43" customFormat="1" ht="12" customHeight="1" x14ac:dyDescent="0.3">
      <c r="A729" s="7"/>
      <c r="B729" s="20"/>
      <c r="C729" s="31" t="str">
        <f>'Asset Schedule'!C270</f>
        <v>Bus 38</v>
      </c>
      <c r="D729" s="31"/>
      <c r="E729" s="172">
        <f>'Asset Schedule'!J270</f>
        <v>0</v>
      </c>
      <c r="F729" s="39">
        <f>'Asset Schedule'!F270</f>
        <v>0</v>
      </c>
      <c r="G729" s="27"/>
      <c r="H729" s="27"/>
      <c r="I729" s="31"/>
      <c r="J729" s="171" t="str">
        <f>IF(J275=1,$E729+(K$3-$F729)/Time!$J$8,"")</f>
        <v/>
      </c>
      <c r="K729" s="171" t="str">
        <f>IF(K275=1,$E729+(L$3-$F729)/Time!$J$8,"")</f>
        <v/>
      </c>
      <c r="L729" s="171" t="str">
        <f>IF(L275=1,$E729+(M$3-$F729)/Time!$J$8,"")</f>
        <v/>
      </c>
      <c r="M729" s="171" t="str">
        <f>IF(M275=1,$E729+(N$3-$F729)/Time!$J$8,"")</f>
        <v/>
      </c>
      <c r="N729" s="171" t="str">
        <f>IF(N275=1,$E729+(O$3-$F729)/Time!$J$8,"")</f>
        <v/>
      </c>
      <c r="O729" s="171" t="str">
        <f>IF(O275=1,$E729+(P$3-$F729)/Time!$J$8,"")</f>
        <v/>
      </c>
      <c r="P729" s="171" t="str">
        <f>IF(P275=1,$E729+(Q$3-$F729)/Time!$J$8,"")</f>
        <v/>
      </c>
      <c r="Q729" s="171" t="str">
        <f>IF(Q275=1,$E729+(R$3-$F729)/Time!$J$8,"")</f>
        <v/>
      </c>
      <c r="R729" s="171" t="str">
        <f>IF(R275=1,$E729+(S$3-$F729)/Time!$J$8,"")</f>
        <v/>
      </c>
      <c r="S729" s="7"/>
    </row>
    <row r="730" spans="1:19" s="43" customFormat="1" ht="12" customHeight="1" x14ac:dyDescent="0.3">
      <c r="A730" s="7"/>
      <c r="B730" s="20"/>
      <c r="C730" s="31" t="str">
        <f>'Asset Schedule'!C271</f>
        <v>Bus 39</v>
      </c>
      <c r="D730" s="31"/>
      <c r="E730" s="172">
        <f>'Asset Schedule'!J271</f>
        <v>0</v>
      </c>
      <c r="F730" s="39">
        <f>'Asset Schedule'!F271</f>
        <v>0</v>
      </c>
      <c r="G730" s="27"/>
      <c r="H730" s="27"/>
      <c r="I730" s="31"/>
      <c r="J730" s="171" t="str">
        <f>IF(J276=1,$E730+(K$3-$F730)/Time!$J$8,"")</f>
        <v/>
      </c>
      <c r="K730" s="171" t="str">
        <f>IF(K276=1,$E730+(L$3-$F730)/Time!$J$8,"")</f>
        <v/>
      </c>
      <c r="L730" s="171" t="str">
        <f>IF(L276=1,$E730+(M$3-$F730)/Time!$J$8,"")</f>
        <v/>
      </c>
      <c r="M730" s="171" t="str">
        <f>IF(M276=1,$E730+(N$3-$F730)/Time!$J$8,"")</f>
        <v/>
      </c>
      <c r="N730" s="171" t="str">
        <f>IF(N276=1,$E730+(O$3-$F730)/Time!$J$8,"")</f>
        <v/>
      </c>
      <c r="O730" s="171" t="str">
        <f>IF(O276=1,$E730+(P$3-$F730)/Time!$J$8,"")</f>
        <v/>
      </c>
      <c r="P730" s="171" t="str">
        <f>IF(P276=1,$E730+(Q$3-$F730)/Time!$J$8,"")</f>
        <v/>
      </c>
      <c r="Q730" s="171" t="str">
        <f>IF(Q276=1,$E730+(R$3-$F730)/Time!$J$8,"")</f>
        <v/>
      </c>
      <c r="R730" s="171" t="str">
        <f>IF(R276=1,$E730+(S$3-$F730)/Time!$J$8,"")</f>
        <v/>
      </c>
      <c r="S730" s="7"/>
    </row>
    <row r="731" spans="1:19" s="43" customFormat="1" ht="12" customHeight="1" x14ac:dyDescent="0.3">
      <c r="A731" s="7"/>
      <c r="B731" s="20"/>
      <c r="C731" s="31" t="str">
        <f>'Asset Schedule'!C272</f>
        <v>Bus 40</v>
      </c>
      <c r="D731" s="31"/>
      <c r="E731" s="172">
        <f>'Asset Schedule'!J272</f>
        <v>0</v>
      </c>
      <c r="F731" s="39">
        <f>'Asset Schedule'!F272</f>
        <v>0</v>
      </c>
      <c r="G731" s="27"/>
      <c r="H731" s="27"/>
      <c r="I731" s="31"/>
      <c r="J731" s="171" t="str">
        <f>IF(J277=1,$E731+(K$3-$F731)/Time!$J$8,"")</f>
        <v/>
      </c>
      <c r="K731" s="171" t="str">
        <f>IF(K277=1,$E731+(L$3-$F731)/Time!$J$8,"")</f>
        <v/>
      </c>
      <c r="L731" s="171" t="str">
        <f>IF(L277=1,$E731+(M$3-$F731)/Time!$J$8,"")</f>
        <v/>
      </c>
      <c r="M731" s="171" t="str">
        <f>IF(M277=1,$E731+(N$3-$F731)/Time!$J$8,"")</f>
        <v/>
      </c>
      <c r="N731" s="171" t="str">
        <f>IF(N277=1,$E731+(O$3-$F731)/Time!$J$8,"")</f>
        <v/>
      </c>
      <c r="O731" s="171" t="str">
        <f>IF(O277=1,$E731+(P$3-$F731)/Time!$J$8,"")</f>
        <v/>
      </c>
      <c r="P731" s="171" t="str">
        <f>IF(P277=1,$E731+(Q$3-$F731)/Time!$J$8,"")</f>
        <v/>
      </c>
      <c r="Q731" s="171" t="str">
        <f>IF(Q277=1,$E731+(R$3-$F731)/Time!$J$8,"")</f>
        <v/>
      </c>
      <c r="R731" s="171" t="str">
        <f>IF(R277=1,$E731+(S$3-$F731)/Time!$J$8,"")</f>
        <v/>
      </c>
      <c r="S731" s="7"/>
    </row>
    <row r="732" spans="1:19" s="43" customFormat="1" ht="12" customHeight="1" x14ac:dyDescent="0.3">
      <c r="A732" s="7"/>
      <c r="B732" s="20"/>
      <c r="C732" s="31" t="str">
        <f>'Asset Schedule'!C273</f>
        <v>Bus 41</v>
      </c>
      <c r="D732" s="31"/>
      <c r="E732" s="172">
        <f>'Asset Schedule'!J273</f>
        <v>0</v>
      </c>
      <c r="F732" s="39">
        <f>'Asset Schedule'!F273</f>
        <v>0</v>
      </c>
      <c r="G732" s="27"/>
      <c r="H732" s="27"/>
      <c r="I732" s="31"/>
      <c r="J732" s="171" t="str">
        <f>IF(J278=1,$E732+(K$3-$F732)/Time!$J$8,"")</f>
        <v/>
      </c>
      <c r="K732" s="171" t="str">
        <f>IF(K278=1,$E732+(L$3-$F732)/Time!$J$8,"")</f>
        <v/>
      </c>
      <c r="L732" s="171" t="str">
        <f>IF(L278=1,$E732+(M$3-$F732)/Time!$J$8,"")</f>
        <v/>
      </c>
      <c r="M732" s="171" t="str">
        <f>IF(M278=1,$E732+(N$3-$F732)/Time!$J$8,"")</f>
        <v/>
      </c>
      <c r="N732" s="171" t="str">
        <f>IF(N278=1,$E732+(O$3-$F732)/Time!$J$8,"")</f>
        <v/>
      </c>
      <c r="O732" s="171" t="str">
        <f>IF(O278=1,$E732+(P$3-$F732)/Time!$J$8,"")</f>
        <v/>
      </c>
      <c r="P732" s="171" t="str">
        <f>IF(P278=1,$E732+(Q$3-$F732)/Time!$J$8,"")</f>
        <v/>
      </c>
      <c r="Q732" s="171" t="str">
        <f>IF(Q278=1,$E732+(R$3-$F732)/Time!$J$8,"")</f>
        <v/>
      </c>
      <c r="R732" s="171" t="str">
        <f>IF(R278=1,$E732+(S$3-$F732)/Time!$J$8,"")</f>
        <v/>
      </c>
      <c r="S732" s="7"/>
    </row>
    <row r="733" spans="1:19" s="43" customFormat="1" ht="12" customHeight="1" x14ac:dyDescent="0.3">
      <c r="A733" s="7"/>
      <c r="B733" s="20"/>
      <c r="C733" s="31" t="str">
        <f>'Asset Schedule'!C274</f>
        <v>Bus 42</v>
      </c>
      <c r="D733" s="31"/>
      <c r="E733" s="172">
        <f>'Asset Schedule'!J274</f>
        <v>0</v>
      </c>
      <c r="F733" s="39">
        <f>'Asset Schedule'!F274</f>
        <v>0</v>
      </c>
      <c r="G733" s="27"/>
      <c r="H733" s="27"/>
      <c r="I733" s="31"/>
      <c r="J733" s="171" t="str">
        <f>IF(J279=1,$E733+(K$3-$F733)/Time!$J$8,"")</f>
        <v/>
      </c>
      <c r="K733" s="171" t="str">
        <f>IF(K279=1,$E733+(L$3-$F733)/Time!$J$8,"")</f>
        <v/>
      </c>
      <c r="L733" s="171" t="str">
        <f>IF(L279=1,$E733+(M$3-$F733)/Time!$J$8,"")</f>
        <v/>
      </c>
      <c r="M733" s="171" t="str">
        <f>IF(M279=1,$E733+(N$3-$F733)/Time!$J$8,"")</f>
        <v/>
      </c>
      <c r="N733" s="171" t="str">
        <f>IF(N279=1,$E733+(O$3-$F733)/Time!$J$8,"")</f>
        <v/>
      </c>
      <c r="O733" s="171" t="str">
        <f>IF(O279=1,$E733+(P$3-$F733)/Time!$J$8,"")</f>
        <v/>
      </c>
      <c r="P733" s="171" t="str">
        <f>IF(P279=1,$E733+(Q$3-$F733)/Time!$J$8,"")</f>
        <v/>
      </c>
      <c r="Q733" s="171" t="str">
        <f>IF(Q279=1,$E733+(R$3-$F733)/Time!$J$8,"")</f>
        <v/>
      </c>
      <c r="R733" s="171" t="str">
        <f>IF(R279=1,$E733+(S$3-$F733)/Time!$J$8,"")</f>
        <v/>
      </c>
      <c r="S733" s="7"/>
    </row>
    <row r="734" spans="1:19" s="43" customFormat="1" ht="12" customHeight="1" x14ac:dyDescent="0.3">
      <c r="A734" s="7"/>
      <c r="B734" s="20"/>
      <c r="C734" s="31" t="str">
        <f>'Asset Schedule'!C275</f>
        <v>Bus 43</v>
      </c>
      <c r="D734" s="31"/>
      <c r="E734" s="172">
        <f>'Asset Schedule'!J275</f>
        <v>0</v>
      </c>
      <c r="F734" s="39">
        <f>'Asset Schedule'!F275</f>
        <v>0</v>
      </c>
      <c r="G734" s="27"/>
      <c r="H734" s="27"/>
      <c r="I734" s="31"/>
      <c r="J734" s="171" t="str">
        <f>IF(J280=1,$E734+(K$3-$F734)/Time!$J$8,"")</f>
        <v/>
      </c>
      <c r="K734" s="171" t="str">
        <f>IF(K280=1,$E734+(L$3-$F734)/Time!$J$8,"")</f>
        <v/>
      </c>
      <c r="L734" s="171" t="str">
        <f>IF(L280=1,$E734+(M$3-$F734)/Time!$J$8,"")</f>
        <v/>
      </c>
      <c r="M734" s="171" t="str">
        <f>IF(M280=1,$E734+(N$3-$F734)/Time!$J$8,"")</f>
        <v/>
      </c>
      <c r="N734" s="171" t="str">
        <f>IF(N280=1,$E734+(O$3-$F734)/Time!$J$8,"")</f>
        <v/>
      </c>
      <c r="O734" s="171" t="str">
        <f>IF(O280=1,$E734+(P$3-$F734)/Time!$J$8,"")</f>
        <v/>
      </c>
      <c r="P734" s="171" t="str">
        <f>IF(P280=1,$E734+(Q$3-$F734)/Time!$J$8,"")</f>
        <v/>
      </c>
      <c r="Q734" s="171" t="str">
        <f>IF(Q280=1,$E734+(R$3-$F734)/Time!$J$8,"")</f>
        <v/>
      </c>
      <c r="R734" s="171" t="str">
        <f>IF(R280=1,$E734+(S$3-$F734)/Time!$J$8,"")</f>
        <v/>
      </c>
      <c r="S734" s="7"/>
    </row>
    <row r="735" spans="1:19" s="43" customFormat="1" ht="12" customHeight="1" x14ac:dyDescent="0.3">
      <c r="A735" s="7"/>
      <c r="B735" s="20"/>
      <c r="C735" s="31" t="str">
        <f>'Asset Schedule'!C276</f>
        <v>Bus 44</v>
      </c>
      <c r="D735" s="31"/>
      <c r="E735" s="172">
        <f>'Asset Schedule'!J276</f>
        <v>0</v>
      </c>
      <c r="F735" s="39">
        <f>'Asset Schedule'!F276</f>
        <v>0</v>
      </c>
      <c r="G735" s="27"/>
      <c r="H735" s="27"/>
      <c r="I735" s="31"/>
      <c r="J735" s="171" t="str">
        <f>IF(J281=1,$E735+(K$3-$F735)/Time!$J$8,"")</f>
        <v/>
      </c>
      <c r="K735" s="171" t="str">
        <f>IF(K281=1,$E735+(L$3-$F735)/Time!$J$8,"")</f>
        <v/>
      </c>
      <c r="L735" s="171" t="str">
        <f>IF(L281=1,$E735+(M$3-$F735)/Time!$J$8,"")</f>
        <v/>
      </c>
      <c r="M735" s="171" t="str">
        <f>IF(M281=1,$E735+(N$3-$F735)/Time!$J$8,"")</f>
        <v/>
      </c>
      <c r="N735" s="171" t="str">
        <f>IF(N281=1,$E735+(O$3-$F735)/Time!$J$8,"")</f>
        <v/>
      </c>
      <c r="O735" s="171" t="str">
        <f>IF(O281=1,$E735+(P$3-$F735)/Time!$J$8,"")</f>
        <v/>
      </c>
      <c r="P735" s="171" t="str">
        <f>IF(P281=1,$E735+(Q$3-$F735)/Time!$J$8,"")</f>
        <v/>
      </c>
      <c r="Q735" s="171" t="str">
        <f>IF(Q281=1,$E735+(R$3-$F735)/Time!$J$8,"")</f>
        <v/>
      </c>
      <c r="R735" s="171" t="str">
        <f>IF(R281=1,$E735+(S$3-$F735)/Time!$J$8,"")</f>
        <v/>
      </c>
      <c r="S735" s="7"/>
    </row>
    <row r="736" spans="1:19" s="43" customFormat="1" ht="12" customHeight="1" x14ac:dyDescent="0.3">
      <c r="A736" s="7"/>
      <c r="B736" s="20"/>
      <c r="C736" s="31" t="str">
        <f>'Asset Schedule'!C277</f>
        <v>Bus 45</v>
      </c>
      <c r="D736" s="31"/>
      <c r="E736" s="172">
        <f>'Asset Schedule'!J277</f>
        <v>0</v>
      </c>
      <c r="F736" s="39">
        <f>'Asset Schedule'!F277</f>
        <v>0</v>
      </c>
      <c r="G736" s="27"/>
      <c r="H736" s="27"/>
      <c r="I736" s="31"/>
      <c r="J736" s="171" t="str">
        <f>IF(J282=1,$E736+(K$3-$F736)/Time!$J$8,"")</f>
        <v/>
      </c>
      <c r="K736" s="171" t="str">
        <f>IF(K282=1,$E736+(L$3-$F736)/Time!$J$8,"")</f>
        <v/>
      </c>
      <c r="L736" s="171" t="str">
        <f>IF(L282=1,$E736+(M$3-$F736)/Time!$J$8,"")</f>
        <v/>
      </c>
      <c r="M736" s="171" t="str">
        <f>IF(M282=1,$E736+(N$3-$F736)/Time!$J$8,"")</f>
        <v/>
      </c>
      <c r="N736" s="171" t="str">
        <f>IF(N282=1,$E736+(O$3-$F736)/Time!$J$8,"")</f>
        <v/>
      </c>
      <c r="O736" s="171" t="str">
        <f>IF(O282=1,$E736+(P$3-$F736)/Time!$J$8,"")</f>
        <v/>
      </c>
      <c r="P736" s="171" t="str">
        <f>IF(P282=1,$E736+(Q$3-$F736)/Time!$J$8,"")</f>
        <v/>
      </c>
      <c r="Q736" s="171" t="str">
        <f>IF(Q282=1,$E736+(R$3-$F736)/Time!$J$8,"")</f>
        <v/>
      </c>
      <c r="R736" s="171" t="str">
        <f>IF(R282=1,$E736+(S$3-$F736)/Time!$J$8,"")</f>
        <v/>
      </c>
      <c r="S736" s="7"/>
    </row>
    <row r="737" spans="1:19" s="43" customFormat="1" ht="12" customHeight="1" x14ac:dyDescent="0.3">
      <c r="A737" s="7"/>
      <c r="B737" s="20"/>
      <c r="C737" s="31" t="str">
        <f>'Asset Schedule'!C278</f>
        <v>Bus 46</v>
      </c>
      <c r="D737" s="31"/>
      <c r="E737" s="172">
        <f>'Asset Schedule'!J278</f>
        <v>0</v>
      </c>
      <c r="F737" s="39">
        <f>'Asset Schedule'!F278</f>
        <v>0</v>
      </c>
      <c r="G737" s="27"/>
      <c r="H737" s="27"/>
      <c r="I737" s="31"/>
      <c r="J737" s="171" t="str">
        <f>IF(J283=1,$E737+(K$3-$F737)/Time!$J$8,"")</f>
        <v/>
      </c>
      <c r="K737" s="171" t="str">
        <f>IF(K283=1,$E737+(L$3-$F737)/Time!$J$8,"")</f>
        <v/>
      </c>
      <c r="L737" s="171" t="str">
        <f>IF(L283=1,$E737+(M$3-$F737)/Time!$J$8,"")</f>
        <v/>
      </c>
      <c r="M737" s="171" t="str">
        <f>IF(M283=1,$E737+(N$3-$F737)/Time!$J$8,"")</f>
        <v/>
      </c>
      <c r="N737" s="171" t="str">
        <f>IF(N283=1,$E737+(O$3-$F737)/Time!$J$8,"")</f>
        <v/>
      </c>
      <c r="O737" s="171" t="str">
        <f>IF(O283=1,$E737+(P$3-$F737)/Time!$J$8,"")</f>
        <v/>
      </c>
      <c r="P737" s="171" t="str">
        <f>IF(P283=1,$E737+(Q$3-$F737)/Time!$J$8,"")</f>
        <v/>
      </c>
      <c r="Q737" s="171" t="str">
        <f>IF(Q283=1,$E737+(R$3-$F737)/Time!$J$8,"")</f>
        <v/>
      </c>
      <c r="R737" s="171" t="str">
        <f>IF(R283=1,$E737+(S$3-$F737)/Time!$J$8,"")</f>
        <v/>
      </c>
      <c r="S737" s="7"/>
    </row>
    <row r="738" spans="1:19" s="43" customFormat="1" ht="12" customHeight="1" x14ac:dyDescent="0.3">
      <c r="A738" s="7"/>
      <c r="B738" s="20"/>
      <c r="C738" s="31" t="str">
        <f>'Asset Schedule'!C279</f>
        <v>Bus 47</v>
      </c>
      <c r="D738" s="31"/>
      <c r="E738" s="172">
        <f>'Asset Schedule'!J279</f>
        <v>0</v>
      </c>
      <c r="F738" s="39">
        <f>'Asset Schedule'!F279</f>
        <v>0</v>
      </c>
      <c r="G738" s="27"/>
      <c r="H738" s="27"/>
      <c r="I738" s="31"/>
      <c r="J738" s="171" t="str">
        <f>IF(J284=1,$E738+(K$3-$F738)/Time!$J$8,"")</f>
        <v/>
      </c>
      <c r="K738" s="171" t="str">
        <f>IF(K284=1,$E738+(L$3-$F738)/Time!$J$8,"")</f>
        <v/>
      </c>
      <c r="L738" s="171" t="str">
        <f>IF(L284=1,$E738+(M$3-$F738)/Time!$J$8,"")</f>
        <v/>
      </c>
      <c r="M738" s="171" t="str">
        <f>IF(M284=1,$E738+(N$3-$F738)/Time!$J$8,"")</f>
        <v/>
      </c>
      <c r="N738" s="171" t="str">
        <f>IF(N284=1,$E738+(O$3-$F738)/Time!$J$8,"")</f>
        <v/>
      </c>
      <c r="O738" s="171" t="str">
        <f>IF(O284=1,$E738+(P$3-$F738)/Time!$J$8,"")</f>
        <v/>
      </c>
      <c r="P738" s="171" t="str">
        <f>IF(P284=1,$E738+(Q$3-$F738)/Time!$J$8,"")</f>
        <v/>
      </c>
      <c r="Q738" s="171" t="str">
        <f>IF(Q284=1,$E738+(R$3-$F738)/Time!$J$8,"")</f>
        <v/>
      </c>
      <c r="R738" s="171" t="str">
        <f>IF(R284=1,$E738+(S$3-$F738)/Time!$J$8,"")</f>
        <v/>
      </c>
      <c r="S738" s="7"/>
    </row>
    <row r="739" spans="1:19" s="43" customFormat="1" ht="12" customHeight="1" x14ac:dyDescent="0.3">
      <c r="A739" s="7"/>
      <c r="B739" s="20"/>
      <c r="C739" s="31" t="str">
        <f>'Asset Schedule'!C280</f>
        <v>Bus 48</v>
      </c>
      <c r="D739" s="31"/>
      <c r="E739" s="172">
        <f>'Asset Schedule'!J280</f>
        <v>0</v>
      </c>
      <c r="F739" s="39">
        <f>'Asset Schedule'!F280</f>
        <v>0</v>
      </c>
      <c r="G739" s="27"/>
      <c r="H739" s="27"/>
      <c r="I739" s="31"/>
      <c r="J739" s="171" t="str">
        <f>IF(J285=1,$E739+(K$3-$F739)/Time!$J$8,"")</f>
        <v/>
      </c>
      <c r="K739" s="171" t="str">
        <f>IF(K285=1,$E739+(L$3-$F739)/Time!$J$8,"")</f>
        <v/>
      </c>
      <c r="L739" s="171" t="str">
        <f>IF(L285=1,$E739+(M$3-$F739)/Time!$J$8,"")</f>
        <v/>
      </c>
      <c r="M739" s="171" t="str">
        <f>IF(M285=1,$E739+(N$3-$F739)/Time!$J$8,"")</f>
        <v/>
      </c>
      <c r="N739" s="171" t="str">
        <f>IF(N285=1,$E739+(O$3-$F739)/Time!$J$8,"")</f>
        <v/>
      </c>
      <c r="O739" s="171" t="str">
        <f>IF(O285=1,$E739+(P$3-$F739)/Time!$J$8,"")</f>
        <v/>
      </c>
      <c r="P739" s="171" t="str">
        <f>IF(P285=1,$E739+(Q$3-$F739)/Time!$J$8,"")</f>
        <v/>
      </c>
      <c r="Q739" s="171" t="str">
        <f>IF(Q285=1,$E739+(R$3-$F739)/Time!$J$8,"")</f>
        <v/>
      </c>
      <c r="R739" s="171" t="str">
        <f>IF(R285=1,$E739+(S$3-$F739)/Time!$J$8,"")</f>
        <v/>
      </c>
      <c r="S739" s="7"/>
    </row>
    <row r="740" spans="1:19" s="43" customFormat="1" ht="12" customHeight="1" x14ac:dyDescent="0.3">
      <c r="A740" s="7"/>
      <c r="B740" s="20"/>
      <c r="C740" s="31" t="str">
        <f>'Asset Schedule'!C281</f>
        <v>Bus 49</v>
      </c>
      <c r="D740" s="31"/>
      <c r="E740" s="172">
        <f>'Asset Schedule'!J281</f>
        <v>0</v>
      </c>
      <c r="F740" s="39">
        <f>'Asset Schedule'!F281</f>
        <v>0</v>
      </c>
      <c r="G740" s="27"/>
      <c r="H740" s="27"/>
      <c r="I740" s="31"/>
      <c r="J740" s="171" t="str">
        <f>IF(J286=1,$E740+(K$3-$F740)/Time!$J$8,"")</f>
        <v/>
      </c>
      <c r="K740" s="171" t="str">
        <f>IF(K286=1,$E740+(L$3-$F740)/Time!$J$8,"")</f>
        <v/>
      </c>
      <c r="L740" s="171" t="str">
        <f>IF(L286=1,$E740+(M$3-$F740)/Time!$J$8,"")</f>
        <v/>
      </c>
      <c r="M740" s="171" t="str">
        <f>IF(M286=1,$E740+(N$3-$F740)/Time!$J$8,"")</f>
        <v/>
      </c>
      <c r="N740" s="171" t="str">
        <f>IF(N286=1,$E740+(O$3-$F740)/Time!$J$8,"")</f>
        <v/>
      </c>
      <c r="O740" s="171" t="str">
        <f>IF(O286=1,$E740+(P$3-$F740)/Time!$J$8,"")</f>
        <v/>
      </c>
      <c r="P740" s="171" t="str">
        <f>IF(P286=1,$E740+(Q$3-$F740)/Time!$J$8,"")</f>
        <v/>
      </c>
      <c r="Q740" s="171" t="str">
        <f>IF(Q286=1,$E740+(R$3-$F740)/Time!$J$8,"")</f>
        <v/>
      </c>
      <c r="R740" s="171" t="str">
        <f>IF(R286=1,$E740+(S$3-$F740)/Time!$J$8,"")</f>
        <v/>
      </c>
      <c r="S740" s="7"/>
    </row>
    <row r="741" spans="1:19" s="43" customFormat="1" ht="12" customHeight="1" x14ac:dyDescent="0.3">
      <c r="A741" s="7"/>
      <c r="B741" s="20"/>
      <c r="C741" s="31" t="str">
        <f>'Asset Schedule'!C282</f>
        <v>Bus 50</v>
      </c>
      <c r="D741" s="31"/>
      <c r="E741" s="172">
        <f>'Asset Schedule'!J282</f>
        <v>0</v>
      </c>
      <c r="F741" s="39">
        <f>'Asset Schedule'!F282</f>
        <v>0</v>
      </c>
      <c r="G741" s="27"/>
      <c r="H741" s="27"/>
      <c r="I741" s="31"/>
      <c r="J741" s="171" t="str">
        <f>IF(J287=1,$E741+(K$3-$F741)/Time!$J$8,"")</f>
        <v/>
      </c>
      <c r="K741" s="171" t="str">
        <f>IF(K287=1,$E741+(L$3-$F741)/Time!$J$8,"")</f>
        <v/>
      </c>
      <c r="L741" s="171" t="str">
        <f>IF(L287=1,$E741+(M$3-$F741)/Time!$J$8,"")</f>
        <v/>
      </c>
      <c r="M741" s="171" t="str">
        <f>IF(M287=1,$E741+(N$3-$F741)/Time!$J$8,"")</f>
        <v/>
      </c>
      <c r="N741" s="171" t="str">
        <f>IF(N287=1,$E741+(O$3-$F741)/Time!$J$8,"")</f>
        <v/>
      </c>
      <c r="O741" s="171" t="str">
        <f>IF(O287=1,$E741+(P$3-$F741)/Time!$J$8,"")</f>
        <v/>
      </c>
      <c r="P741" s="171" t="str">
        <f>IF(P287=1,$E741+(Q$3-$F741)/Time!$J$8,"")</f>
        <v/>
      </c>
      <c r="Q741" s="171" t="str">
        <f>IF(Q287=1,$E741+(R$3-$F741)/Time!$J$8,"")</f>
        <v/>
      </c>
      <c r="R741" s="171" t="str">
        <f>IF(R287=1,$E741+(S$3-$F741)/Time!$J$8,"")</f>
        <v/>
      </c>
      <c r="S741" s="7"/>
    </row>
    <row r="742" spans="1:19" s="43" customFormat="1" ht="12" hidden="1" customHeight="1" x14ac:dyDescent="0.3">
      <c r="A742" s="7"/>
      <c r="B742" s="20"/>
      <c r="C742" s="31" t="str">
        <f>'Asset Schedule'!C283</f>
        <v>Bus 51</v>
      </c>
      <c r="D742" s="31"/>
      <c r="E742" s="172">
        <f>'Asset Schedule'!J283</f>
        <v>0</v>
      </c>
      <c r="F742" s="39">
        <f>'Asset Schedule'!F283</f>
        <v>0</v>
      </c>
      <c r="G742" s="27"/>
      <c r="H742" s="27"/>
      <c r="I742" s="31"/>
      <c r="J742" s="171" t="str">
        <f>IF(J288=1,$E742+(K$3-$F742)/Time!$J$8,"")</f>
        <v/>
      </c>
      <c r="K742" s="171" t="str">
        <f>IF(K288=1,$E742+(L$3-$F742)/Time!$J$8,"")</f>
        <v/>
      </c>
      <c r="L742" s="171" t="str">
        <f>IF(L288=1,$E742+(M$3-$F742)/Time!$J$8,"")</f>
        <v/>
      </c>
      <c r="M742" s="171" t="str">
        <f>IF(M288=1,$E742+(N$3-$F742)/Time!$J$8,"")</f>
        <v/>
      </c>
      <c r="N742" s="171" t="str">
        <f>IF(N288=1,$E742+(O$3-$F742)/Time!$J$8,"")</f>
        <v/>
      </c>
      <c r="O742" s="171" t="str">
        <f>IF(O288=1,$E742+(P$3-$F742)/Time!$J$8,"")</f>
        <v/>
      </c>
      <c r="P742" s="171" t="str">
        <f>IF(P288=1,$E742+(Q$3-$F742)/Time!$J$8,"")</f>
        <v/>
      </c>
      <c r="Q742" s="171" t="str">
        <f>IF(Q288=1,$E742+(R$3-$F742)/Time!$J$8,"")</f>
        <v/>
      </c>
      <c r="R742" s="171" t="str">
        <f>IF(R288=1,$E742+(S$3-$F742)/Time!$J$8,"")</f>
        <v/>
      </c>
      <c r="S742" s="7"/>
    </row>
    <row r="743" spans="1:19" s="43" customFormat="1" ht="12" hidden="1" customHeight="1" x14ac:dyDescent="0.3">
      <c r="A743" s="7"/>
      <c r="B743" s="20"/>
      <c r="C743" s="31" t="str">
        <f>'Asset Schedule'!C284</f>
        <v>Bus 52</v>
      </c>
      <c r="D743" s="31"/>
      <c r="E743" s="172">
        <f>'Asset Schedule'!J284</f>
        <v>0</v>
      </c>
      <c r="F743" s="39">
        <f>'Asset Schedule'!F284</f>
        <v>0</v>
      </c>
      <c r="G743" s="27"/>
      <c r="H743" s="27"/>
      <c r="I743" s="31"/>
      <c r="J743" s="171" t="str">
        <f>IF(J289=1,$E743+(K$3-$F743)/Time!$J$8,"")</f>
        <v/>
      </c>
      <c r="K743" s="171" t="str">
        <f>IF(K289=1,$E743+(L$3-$F743)/Time!$J$8,"")</f>
        <v/>
      </c>
      <c r="L743" s="171" t="str">
        <f>IF(L289=1,$E743+(M$3-$F743)/Time!$J$8,"")</f>
        <v/>
      </c>
      <c r="M743" s="171" t="str">
        <f>IF(M289=1,$E743+(N$3-$F743)/Time!$J$8,"")</f>
        <v/>
      </c>
      <c r="N743" s="171" t="str">
        <f>IF(N289=1,$E743+(O$3-$F743)/Time!$J$8,"")</f>
        <v/>
      </c>
      <c r="O743" s="171" t="str">
        <f>IF(O289=1,$E743+(P$3-$F743)/Time!$J$8,"")</f>
        <v/>
      </c>
      <c r="P743" s="171" t="str">
        <f>IF(P289=1,$E743+(Q$3-$F743)/Time!$J$8,"")</f>
        <v/>
      </c>
      <c r="Q743" s="171" t="str">
        <f>IF(Q289=1,$E743+(R$3-$F743)/Time!$J$8,"")</f>
        <v/>
      </c>
      <c r="R743" s="171" t="str">
        <f>IF(R289=1,$E743+(S$3-$F743)/Time!$J$8,"")</f>
        <v/>
      </c>
      <c r="S743" s="7"/>
    </row>
    <row r="744" spans="1:19" s="43" customFormat="1" ht="12" hidden="1" customHeight="1" x14ac:dyDescent="0.3">
      <c r="A744" s="7"/>
      <c r="B744" s="20"/>
      <c r="C744" s="31" t="str">
        <f>'Asset Schedule'!C285</f>
        <v>Bus 53</v>
      </c>
      <c r="D744" s="31"/>
      <c r="E744" s="172">
        <f>'Asset Schedule'!J285</f>
        <v>0</v>
      </c>
      <c r="F744" s="39">
        <f>'Asset Schedule'!F285</f>
        <v>0</v>
      </c>
      <c r="G744" s="27"/>
      <c r="H744" s="27"/>
      <c r="I744" s="31"/>
      <c r="J744" s="171" t="str">
        <f>IF(J290=1,$E744+(K$3-$F744)/Time!$J$8,"")</f>
        <v/>
      </c>
      <c r="K744" s="171" t="str">
        <f>IF(K290=1,$E744+(L$3-$F744)/Time!$J$8,"")</f>
        <v/>
      </c>
      <c r="L744" s="171" t="str">
        <f>IF(L290=1,$E744+(M$3-$F744)/Time!$J$8,"")</f>
        <v/>
      </c>
      <c r="M744" s="171" t="str">
        <f>IF(M290=1,$E744+(N$3-$F744)/Time!$J$8,"")</f>
        <v/>
      </c>
      <c r="N744" s="171" t="str">
        <f>IF(N290=1,$E744+(O$3-$F744)/Time!$J$8,"")</f>
        <v/>
      </c>
      <c r="O744" s="171" t="str">
        <f>IF(O290=1,$E744+(P$3-$F744)/Time!$J$8,"")</f>
        <v/>
      </c>
      <c r="P744" s="171" t="str">
        <f>IF(P290=1,$E744+(Q$3-$F744)/Time!$J$8,"")</f>
        <v/>
      </c>
      <c r="Q744" s="171" t="str">
        <f>IF(Q290=1,$E744+(R$3-$F744)/Time!$J$8,"")</f>
        <v/>
      </c>
      <c r="R744" s="171" t="str">
        <f>IF(R290=1,$E744+(S$3-$F744)/Time!$J$8,"")</f>
        <v/>
      </c>
      <c r="S744" s="7"/>
    </row>
    <row r="745" spans="1:19" s="43" customFormat="1" ht="12" hidden="1" customHeight="1" x14ac:dyDescent="0.3">
      <c r="A745" s="7"/>
      <c r="B745" s="20"/>
      <c r="C745" s="31" t="str">
        <f>'Asset Schedule'!C286</f>
        <v>Bus 54</v>
      </c>
      <c r="D745" s="31"/>
      <c r="E745" s="172">
        <f>'Asset Schedule'!J286</f>
        <v>0</v>
      </c>
      <c r="F745" s="39">
        <f>'Asset Schedule'!F286</f>
        <v>0</v>
      </c>
      <c r="G745" s="27"/>
      <c r="H745" s="27"/>
      <c r="I745" s="31"/>
      <c r="J745" s="171" t="str">
        <f>IF(J291=1,$E745+(K$3-$F745)/Time!$J$8,"")</f>
        <v/>
      </c>
      <c r="K745" s="171" t="str">
        <f>IF(K291=1,$E745+(L$3-$F745)/Time!$J$8,"")</f>
        <v/>
      </c>
      <c r="L745" s="171" t="str">
        <f>IF(L291=1,$E745+(M$3-$F745)/Time!$J$8,"")</f>
        <v/>
      </c>
      <c r="M745" s="171" t="str">
        <f>IF(M291=1,$E745+(N$3-$F745)/Time!$J$8,"")</f>
        <v/>
      </c>
      <c r="N745" s="171" t="str">
        <f>IF(N291=1,$E745+(O$3-$F745)/Time!$J$8,"")</f>
        <v/>
      </c>
      <c r="O745" s="171" t="str">
        <f>IF(O291=1,$E745+(P$3-$F745)/Time!$J$8,"")</f>
        <v/>
      </c>
      <c r="P745" s="171" t="str">
        <f>IF(P291=1,$E745+(Q$3-$F745)/Time!$J$8,"")</f>
        <v/>
      </c>
      <c r="Q745" s="171" t="str">
        <f>IF(Q291=1,$E745+(R$3-$F745)/Time!$J$8,"")</f>
        <v/>
      </c>
      <c r="R745" s="171" t="str">
        <f>IF(R291=1,$E745+(S$3-$F745)/Time!$J$8,"")</f>
        <v/>
      </c>
      <c r="S745" s="7"/>
    </row>
    <row r="746" spans="1:19" s="43" customFormat="1" ht="12" hidden="1" customHeight="1" x14ac:dyDescent="0.3">
      <c r="A746" s="7"/>
      <c r="B746" s="20"/>
      <c r="C746" s="31" t="str">
        <f>'Asset Schedule'!C287</f>
        <v>Bus 55</v>
      </c>
      <c r="D746" s="31"/>
      <c r="E746" s="172">
        <f>'Asset Schedule'!J287</f>
        <v>0</v>
      </c>
      <c r="F746" s="39">
        <f>'Asset Schedule'!F287</f>
        <v>0</v>
      </c>
      <c r="G746" s="27"/>
      <c r="H746" s="27"/>
      <c r="I746" s="31"/>
      <c r="J746" s="171" t="str">
        <f>IF(J292=1,$E746+(K$3-$F746)/Time!$J$8,"")</f>
        <v/>
      </c>
      <c r="K746" s="171" t="str">
        <f>IF(K292=1,$E746+(L$3-$F746)/Time!$J$8,"")</f>
        <v/>
      </c>
      <c r="L746" s="171" t="str">
        <f>IF(L292=1,$E746+(M$3-$F746)/Time!$J$8,"")</f>
        <v/>
      </c>
      <c r="M746" s="171" t="str">
        <f>IF(M292=1,$E746+(N$3-$F746)/Time!$J$8,"")</f>
        <v/>
      </c>
      <c r="N746" s="171" t="str">
        <f>IF(N292=1,$E746+(O$3-$F746)/Time!$J$8,"")</f>
        <v/>
      </c>
      <c r="O746" s="171" t="str">
        <f>IF(O292=1,$E746+(P$3-$F746)/Time!$J$8,"")</f>
        <v/>
      </c>
      <c r="P746" s="171" t="str">
        <f>IF(P292=1,$E746+(Q$3-$F746)/Time!$J$8,"")</f>
        <v/>
      </c>
      <c r="Q746" s="171" t="str">
        <f>IF(Q292=1,$E746+(R$3-$F746)/Time!$J$8,"")</f>
        <v/>
      </c>
      <c r="R746" s="171" t="str">
        <f>IF(R292=1,$E746+(S$3-$F746)/Time!$J$8,"")</f>
        <v/>
      </c>
      <c r="S746" s="7"/>
    </row>
    <row r="747" spans="1:19" s="43" customFormat="1" ht="12" hidden="1" customHeight="1" x14ac:dyDescent="0.3">
      <c r="A747" s="7"/>
      <c r="B747" s="20"/>
      <c r="C747" s="31" t="str">
        <f>'Asset Schedule'!C288</f>
        <v>Bus 56</v>
      </c>
      <c r="D747" s="31"/>
      <c r="E747" s="172">
        <f>'Asset Schedule'!J288</f>
        <v>0</v>
      </c>
      <c r="F747" s="39">
        <f>'Asset Schedule'!F288</f>
        <v>0</v>
      </c>
      <c r="G747" s="27"/>
      <c r="H747" s="27"/>
      <c r="I747" s="31"/>
      <c r="J747" s="171" t="str">
        <f>IF(J293=1,$E747+(K$3-$F747)/Time!$J$8,"")</f>
        <v/>
      </c>
      <c r="K747" s="171" t="str">
        <f>IF(K293=1,$E747+(L$3-$F747)/Time!$J$8,"")</f>
        <v/>
      </c>
      <c r="L747" s="171" t="str">
        <f>IF(L293=1,$E747+(M$3-$F747)/Time!$J$8,"")</f>
        <v/>
      </c>
      <c r="M747" s="171" t="str">
        <f>IF(M293=1,$E747+(N$3-$F747)/Time!$J$8,"")</f>
        <v/>
      </c>
      <c r="N747" s="171" t="str">
        <f>IF(N293=1,$E747+(O$3-$F747)/Time!$J$8,"")</f>
        <v/>
      </c>
      <c r="O747" s="171" t="str">
        <f>IF(O293=1,$E747+(P$3-$F747)/Time!$J$8,"")</f>
        <v/>
      </c>
      <c r="P747" s="171" t="str">
        <f>IF(P293=1,$E747+(Q$3-$F747)/Time!$J$8,"")</f>
        <v/>
      </c>
      <c r="Q747" s="171" t="str">
        <f>IF(Q293=1,$E747+(R$3-$F747)/Time!$J$8,"")</f>
        <v/>
      </c>
      <c r="R747" s="171" t="str">
        <f>IF(R293=1,$E747+(S$3-$F747)/Time!$J$8,"")</f>
        <v/>
      </c>
      <c r="S747" s="7"/>
    </row>
    <row r="748" spans="1:19" s="43" customFormat="1" ht="12" hidden="1" customHeight="1" x14ac:dyDescent="0.3">
      <c r="A748" s="7"/>
      <c r="B748" s="20"/>
      <c r="C748" s="31" t="str">
        <f>'Asset Schedule'!C289</f>
        <v>Bus 57</v>
      </c>
      <c r="D748" s="31"/>
      <c r="E748" s="172">
        <f>'Asset Schedule'!J289</f>
        <v>0</v>
      </c>
      <c r="F748" s="39">
        <f>'Asset Schedule'!F289</f>
        <v>0</v>
      </c>
      <c r="G748" s="27"/>
      <c r="H748" s="27"/>
      <c r="I748" s="31"/>
      <c r="J748" s="171" t="str">
        <f>IF(J294=1,$E748+(K$3-$F748)/Time!$J$8,"")</f>
        <v/>
      </c>
      <c r="K748" s="171" t="str">
        <f>IF(K294=1,$E748+(L$3-$F748)/Time!$J$8,"")</f>
        <v/>
      </c>
      <c r="L748" s="171" t="str">
        <f>IF(L294=1,$E748+(M$3-$F748)/Time!$J$8,"")</f>
        <v/>
      </c>
      <c r="M748" s="171" t="str">
        <f>IF(M294=1,$E748+(N$3-$F748)/Time!$J$8,"")</f>
        <v/>
      </c>
      <c r="N748" s="171" t="str">
        <f>IF(N294=1,$E748+(O$3-$F748)/Time!$J$8,"")</f>
        <v/>
      </c>
      <c r="O748" s="171" t="str">
        <f>IF(O294=1,$E748+(P$3-$F748)/Time!$J$8,"")</f>
        <v/>
      </c>
      <c r="P748" s="171" t="str">
        <f>IF(P294=1,$E748+(Q$3-$F748)/Time!$J$8,"")</f>
        <v/>
      </c>
      <c r="Q748" s="171" t="str">
        <f>IF(Q294=1,$E748+(R$3-$F748)/Time!$J$8,"")</f>
        <v/>
      </c>
      <c r="R748" s="171" t="str">
        <f>IF(R294=1,$E748+(S$3-$F748)/Time!$J$8,"")</f>
        <v/>
      </c>
      <c r="S748" s="7"/>
    </row>
    <row r="749" spans="1:19" s="43" customFormat="1" ht="12" hidden="1" customHeight="1" x14ac:dyDescent="0.3">
      <c r="A749" s="7"/>
      <c r="B749" s="20"/>
      <c r="C749" s="31" t="str">
        <f>'Asset Schedule'!C290</f>
        <v>Bus 58</v>
      </c>
      <c r="D749" s="31"/>
      <c r="E749" s="172">
        <f>'Asset Schedule'!J290</f>
        <v>0</v>
      </c>
      <c r="F749" s="39">
        <f>'Asset Schedule'!F290</f>
        <v>0</v>
      </c>
      <c r="G749" s="27"/>
      <c r="H749" s="27"/>
      <c r="I749" s="31"/>
      <c r="J749" s="171" t="str">
        <f>IF(J295=1,$E749+(K$3-$F749)/Time!$J$8,"")</f>
        <v/>
      </c>
      <c r="K749" s="171" t="str">
        <f>IF(K295=1,$E749+(L$3-$F749)/Time!$J$8,"")</f>
        <v/>
      </c>
      <c r="L749" s="171" t="str">
        <f>IF(L295=1,$E749+(M$3-$F749)/Time!$J$8,"")</f>
        <v/>
      </c>
      <c r="M749" s="171" t="str">
        <f>IF(M295=1,$E749+(N$3-$F749)/Time!$J$8,"")</f>
        <v/>
      </c>
      <c r="N749" s="171" t="str">
        <f>IF(N295=1,$E749+(O$3-$F749)/Time!$J$8,"")</f>
        <v/>
      </c>
      <c r="O749" s="171" t="str">
        <f>IF(O295=1,$E749+(P$3-$F749)/Time!$J$8,"")</f>
        <v/>
      </c>
      <c r="P749" s="171" t="str">
        <f>IF(P295=1,$E749+(Q$3-$F749)/Time!$J$8,"")</f>
        <v/>
      </c>
      <c r="Q749" s="171" t="str">
        <f>IF(Q295=1,$E749+(R$3-$F749)/Time!$J$8,"")</f>
        <v/>
      </c>
      <c r="R749" s="171" t="str">
        <f>IF(R295=1,$E749+(S$3-$F749)/Time!$J$8,"")</f>
        <v/>
      </c>
      <c r="S749" s="7"/>
    </row>
    <row r="750" spans="1:19" s="43" customFormat="1" ht="12" hidden="1" customHeight="1" x14ac:dyDescent="0.3">
      <c r="A750" s="7"/>
      <c r="B750" s="20"/>
      <c r="C750" s="31" t="str">
        <f>'Asset Schedule'!C291</f>
        <v>Bus 59</v>
      </c>
      <c r="D750" s="31"/>
      <c r="E750" s="172">
        <f>'Asset Schedule'!J291</f>
        <v>0</v>
      </c>
      <c r="F750" s="39">
        <f>'Asset Schedule'!F291</f>
        <v>0</v>
      </c>
      <c r="G750" s="27"/>
      <c r="H750" s="27"/>
      <c r="I750" s="31"/>
      <c r="J750" s="171" t="str">
        <f>IF(J296=1,$E750+(K$3-$F750)/Time!$J$8,"")</f>
        <v/>
      </c>
      <c r="K750" s="171" t="str">
        <f>IF(K296=1,$E750+(L$3-$F750)/Time!$J$8,"")</f>
        <v/>
      </c>
      <c r="L750" s="171" t="str">
        <f>IF(L296=1,$E750+(M$3-$F750)/Time!$J$8,"")</f>
        <v/>
      </c>
      <c r="M750" s="171" t="str">
        <f>IF(M296=1,$E750+(N$3-$F750)/Time!$J$8,"")</f>
        <v/>
      </c>
      <c r="N750" s="171" t="str">
        <f>IF(N296=1,$E750+(O$3-$F750)/Time!$J$8,"")</f>
        <v/>
      </c>
      <c r="O750" s="171" t="str">
        <f>IF(O296=1,$E750+(P$3-$F750)/Time!$J$8,"")</f>
        <v/>
      </c>
      <c r="P750" s="171" t="str">
        <f>IF(P296=1,$E750+(Q$3-$F750)/Time!$J$8,"")</f>
        <v/>
      </c>
      <c r="Q750" s="171" t="str">
        <f>IF(Q296=1,$E750+(R$3-$F750)/Time!$J$8,"")</f>
        <v/>
      </c>
      <c r="R750" s="171" t="str">
        <f>IF(R296=1,$E750+(S$3-$F750)/Time!$J$8,"")</f>
        <v/>
      </c>
      <c r="S750" s="7"/>
    </row>
    <row r="751" spans="1:19" s="43" customFormat="1" ht="12" hidden="1" customHeight="1" x14ac:dyDescent="0.3">
      <c r="A751" s="7"/>
      <c r="B751" s="20"/>
      <c r="C751" s="31" t="str">
        <f>'Asset Schedule'!C292</f>
        <v>Bus 60</v>
      </c>
      <c r="D751" s="31"/>
      <c r="E751" s="172">
        <f>'Asset Schedule'!J292</f>
        <v>0</v>
      </c>
      <c r="F751" s="39">
        <f>'Asset Schedule'!F292</f>
        <v>0</v>
      </c>
      <c r="G751" s="27"/>
      <c r="H751" s="27"/>
      <c r="I751" s="31"/>
      <c r="J751" s="171" t="str">
        <f>IF(J297=1,$E751+(K$3-$F751)/Time!$J$8,"")</f>
        <v/>
      </c>
      <c r="K751" s="171" t="str">
        <f>IF(K297=1,$E751+(L$3-$F751)/Time!$J$8,"")</f>
        <v/>
      </c>
      <c r="L751" s="171" t="str">
        <f>IF(L297=1,$E751+(M$3-$F751)/Time!$J$8,"")</f>
        <v/>
      </c>
      <c r="M751" s="171" t="str">
        <f>IF(M297=1,$E751+(N$3-$F751)/Time!$J$8,"")</f>
        <v/>
      </c>
      <c r="N751" s="171" t="str">
        <f>IF(N297=1,$E751+(O$3-$F751)/Time!$J$8,"")</f>
        <v/>
      </c>
      <c r="O751" s="171" t="str">
        <f>IF(O297=1,$E751+(P$3-$F751)/Time!$J$8,"")</f>
        <v/>
      </c>
      <c r="P751" s="171" t="str">
        <f>IF(P297=1,$E751+(Q$3-$F751)/Time!$J$8,"")</f>
        <v/>
      </c>
      <c r="Q751" s="171" t="str">
        <f>IF(Q297=1,$E751+(R$3-$F751)/Time!$J$8,"")</f>
        <v/>
      </c>
      <c r="R751" s="171" t="str">
        <f>IF(R297=1,$E751+(S$3-$F751)/Time!$J$8,"")</f>
        <v/>
      </c>
      <c r="S751" s="7"/>
    </row>
    <row r="752" spans="1:19" s="43" customFormat="1" ht="12" hidden="1" customHeight="1" x14ac:dyDescent="0.3">
      <c r="A752" s="7"/>
      <c r="B752" s="20"/>
      <c r="C752" s="31" t="str">
        <f>'Asset Schedule'!C293</f>
        <v>Bus 61</v>
      </c>
      <c r="D752" s="31"/>
      <c r="E752" s="172">
        <f>'Asset Schedule'!J293</f>
        <v>0</v>
      </c>
      <c r="F752" s="39">
        <f>'Asset Schedule'!F293</f>
        <v>0</v>
      </c>
      <c r="G752" s="27"/>
      <c r="H752" s="27"/>
      <c r="I752" s="31"/>
      <c r="J752" s="171" t="str">
        <f>IF(J298=1,$E752+(K$3-$F752)/Time!$J$8,"")</f>
        <v/>
      </c>
      <c r="K752" s="171" t="str">
        <f>IF(K298=1,$E752+(L$3-$F752)/Time!$J$8,"")</f>
        <v/>
      </c>
      <c r="L752" s="171" t="str">
        <f>IF(L298=1,$E752+(M$3-$F752)/Time!$J$8,"")</f>
        <v/>
      </c>
      <c r="M752" s="171" t="str">
        <f>IF(M298=1,$E752+(N$3-$F752)/Time!$J$8,"")</f>
        <v/>
      </c>
      <c r="N752" s="171" t="str">
        <f>IF(N298=1,$E752+(O$3-$F752)/Time!$J$8,"")</f>
        <v/>
      </c>
      <c r="O752" s="171" t="str">
        <f>IF(O298=1,$E752+(P$3-$F752)/Time!$J$8,"")</f>
        <v/>
      </c>
      <c r="P752" s="171" t="str">
        <f>IF(P298=1,$E752+(Q$3-$F752)/Time!$J$8,"")</f>
        <v/>
      </c>
      <c r="Q752" s="171" t="str">
        <f>IF(Q298=1,$E752+(R$3-$F752)/Time!$J$8,"")</f>
        <v/>
      </c>
      <c r="R752" s="171" t="str">
        <f>IF(R298=1,$E752+(S$3-$F752)/Time!$J$8,"")</f>
        <v/>
      </c>
      <c r="S752" s="7"/>
    </row>
    <row r="753" spans="1:19" s="43" customFormat="1" ht="12" hidden="1" customHeight="1" x14ac:dyDescent="0.3">
      <c r="A753" s="7"/>
      <c r="B753" s="20"/>
      <c r="C753" s="31" t="str">
        <f>'Asset Schedule'!C294</f>
        <v>Bus 62</v>
      </c>
      <c r="D753" s="31"/>
      <c r="E753" s="172">
        <f>'Asset Schedule'!J294</f>
        <v>0</v>
      </c>
      <c r="F753" s="39">
        <f>'Asset Schedule'!F294</f>
        <v>0</v>
      </c>
      <c r="G753" s="27"/>
      <c r="H753" s="27"/>
      <c r="I753" s="31"/>
      <c r="J753" s="171" t="str">
        <f>IF(J299=1,$E753+(K$3-$F753)/Time!$J$8,"")</f>
        <v/>
      </c>
      <c r="K753" s="171" t="str">
        <f>IF(K299=1,$E753+(L$3-$F753)/Time!$J$8,"")</f>
        <v/>
      </c>
      <c r="L753" s="171" t="str">
        <f>IF(L299=1,$E753+(M$3-$F753)/Time!$J$8,"")</f>
        <v/>
      </c>
      <c r="M753" s="171" t="str">
        <f>IF(M299=1,$E753+(N$3-$F753)/Time!$J$8,"")</f>
        <v/>
      </c>
      <c r="N753" s="171" t="str">
        <f>IF(N299=1,$E753+(O$3-$F753)/Time!$J$8,"")</f>
        <v/>
      </c>
      <c r="O753" s="171" t="str">
        <f>IF(O299=1,$E753+(P$3-$F753)/Time!$J$8,"")</f>
        <v/>
      </c>
      <c r="P753" s="171" t="str">
        <f>IF(P299=1,$E753+(Q$3-$F753)/Time!$J$8,"")</f>
        <v/>
      </c>
      <c r="Q753" s="171" t="str">
        <f>IF(Q299=1,$E753+(R$3-$F753)/Time!$J$8,"")</f>
        <v/>
      </c>
      <c r="R753" s="171" t="str">
        <f>IF(R299=1,$E753+(S$3-$F753)/Time!$J$8,"")</f>
        <v/>
      </c>
      <c r="S753" s="7"/>
    </row>
    <row r="754" spans="1:19" s="43" customFormat="1" ht="12" hidden="1" customHeight="1" x14ac:dyDescent="0.3">
      <c r="A754" s="7"/>
      <c r="B754" s="20"/>
      <c r="C754" s="31" t="str">
        <f>'Asset Schedule'!C295</f>
        <v>Bus 63</v>
      </c>
      <c r="D754" s="31"/>
      <c r="E754" s="172">
        <f>'Asset Schedule'!J295</f>
        <v>0</v>
      </c>
      <c r="F754" s="39">
        <f>'Asset Schedule'!F295</f>
        <v>0</v>
      </c>
      <c r="G754" s="27"/>
      <c r="H754" s="27"/>
      <c r="I754" s="31"/>
      <c r="J754" s="171" t="str">
        <f>IF(J300=1,$E754+(K$3-$F754)/Time!$J$8,"")</f>
        <v/>
      </c>
      <c r="K754" s="171" t="str">
        <f>IF(K300=1,$E754+(L$3-$F754)/Time!$J$8,"")</f>
        <v/>
      </c>
      <c r="L754" s="171" t="str">
        <f>IF(L300=1,$E754+(M$3-$F754)/Time!$J$8,"")</f>
        <v/>
      </c>
      <c r="M754" s="171" t="str">
        <f>IF(M300=1,$E754+(N$3-$F754)/Time!$J$8,"")</f>
        <v/>
      </c>
      <c r="N754" s="171" t="str">
        <f>IF(N300=1,$E754+(O$3-$F754)/Time!$J$8,"")</f>
        <v/>
      </c>
      <c r="O754" s="171" t="str">
        <f>IF(O300=1,$E754+(P$3-$F754)/Time!$J$8,"")</f>
        <v/>
      </c>
      <c r="P754" s="171" t="str">
        <f>IF(P300=1,$E754+(Q$3-$F754)/Time!$J$8,"")</f>
        <v/>
      </c>
      <c r="Q754" s="171" t="str">
        <f>IF(Q300=1,$E754+(R$3-$F754)/Time!$J$8,"")</f>
        <v/>
      </c>
      <c r="R754" s="171" t="str">
        <f>IF(R300=1,$E754+(S$3-$F754)/Time!$J$8,"")</f>
        <v/>
      </c>
      <c r="S754" s="7"/>
    </row>
    <row r="755" spans="1:19" s="43" customFormat="1" ht="12" hidden="1" customHeight="1" x14ac:dyDescent="0.3">
      <c r="A755" s="7"/>
      <c r="B755" s="20"/>
      <c r="C755" s="31" t="str">
        <f>'Asset Schedule'!C296</f>
        <v>Bus 64</v>
      </c>
      <c r="D755" s="31"/>
      <c r="E755" s="172">
        <f>'Asset Schedule'!J296</f>
        <v>0</v>
      </c>
      <c r="F755" s="39">
        <f>'Asset Schedule'!F296</f>
        <v>0</v>
      </c>
      <c r="G755" s="27"/>
      <c r="H755" s="27"/>
      <c r="I755" s="31"/>
      <c r="J755" s="171" t="str">
        <f>IF(J301=1,$E755+(K$3-$F755)/Time!$J$8,"")</f>
        <v/>
      </c>
      <c r="K755" s="171" t="str">
        <f>IF(K301=1,$E755+(L$3-$F755)/Time!$J$8,"")</f>
        <v/>
      </c>
      <c r="L755" s="171" t="str">
        <f>IF(L301=1,$E755+(M$3-$F755)/Time!$J$8,"")</f>
        <v/>
      </c>
      <c r="M755" s="171" t="str">
        <f>IF(M301=1,$E755+(N$3-$F755)/Time!$J$8,"")</f>
        <v/>
      </c>
      <c r="N755" s="171" t="str">
        <f>IF(N301=1,$E755+(O$3-$F755)/Time!$J$8,"")</f>
        <v/>
      </c>
      <c r="O755" s="171" t="str">
        <f>IF(O301=1,$E755+(P$3-$F755)/Time!$J$8,"")</f>
        <v/>
      </c>
      <c r="P755" s="171" t="str">
        <f>IF(P301=1,$E755+(Q$3-$F755)/Time!$J$8,"")</f>
        <v/>
      </c>
      <c r="Q755" s="171" t="str">
        <f>IF(Q301=1,$E755+(R$3-$F755)/Time!$J$8,"")</f>
        <v/>
      </c>
      <c r="R755" s="171" t="str">
        <f>IF(R301=1,$E755+(S$3-$F755)/Time!$J$8,"")</f>
        <v/>
      </c>
      <c r="S755" s="7"/>
    </row>
    <row r="756" spans="1:19" s="43" customFormat="1" ht="12" hidden="1" customHeight="1" x14ac:dyDescent="0.3">
      <c r="A756" s="7"/>
      <c r="B756" s="20"/>
      <c r="C756" s="31" t="str">
        <f>'Asset Schedule'!C297</f>
        <v>Bus 65</v>
      </c>
      <c r="D756" s="31"/>
      <c r="E756" s="172">
        <f>'Asset Schedule'!J297</f>
        <v>0</v>
      </c>
      <c r="F756" s="39">
        <f>'Asset Schedule'!F297</f>
        <v>0</v>
      </c>
      <c r="G756" s="27"/>
      <c r="H756" s="27"/>
      <c r="I756" s="31"/>
      <c r="J756" s="171" t="str">
        <f>IF(J302=1,$E756+(K$3-$F756)/Time!$J$8,"")</f>
        <v/>
      </c>
      <c r="K756" s="171" t="str">
        <f>IF(K302=1,$E756+(L$3-$F756)/Time!$J$8,"")</f>
        <v/>
      </c>
      <c r="L756" s="171" t="str">
        <f>IF(L302=1,$E756+(M$3-$F756)/Time!$J$8,"")</f>
        <v/>
      </c>
      <c r="M756" s="171" t="str">
        <f>IF(M302=1,$E756+(N$3-$F756)/Time!$J$8,"")</f>
        <v/>
      </c>
      <c r="N756" s="171" t="str">
        <f>IF(N302=1,$E756+(O$3-$F756)/Time!$J$8,"")</f>
        <v/>
      </c>
      <c r="O756" s="171" t="str">
        <f>IF(O302=1,$E756+(P$3-$F756)/Time!$J$8,"")</f>
        <v/>
      </c>
      <c r="P756" s="171" t="str">
        <f>IF(P302=1,$E756+(Q$3-$F756)/Time!$J$8,"")</f>
        <v/>
      </c>
      <c r="Q756" s="171" t="str">
        <f>IF(Q302=1,$E756+(R$3-$F756)/Time!$J$8,"")</f>
        <v/>
      </c>
      <c r="R756" s="171" t="str">
        <f>IF(R302=1,$E756+(S$3-$F756)/Time!$J$8,"")</f>
        <v/>
      </c>
      <c r="S756" s="7"/>
    </row>
    <row r="757" spans="1:19" s="43" customFormat="1" ht="12" hidden="1" customHeight="1" x14ac:dyDescent="0.3">
      <c r="A757" s="7"/>
      <c r="B757" s="20"/>
      <c r="C757" s="31" t="str">
        <f>'Asset Schedule'!C298</f>
        <v>Bus 66</v>
      </c>
      <c r="D757" s="31"/>
      <c r="E757" s="172">
        <f>'Asset Schedule'!J298</f>
        <v>0</v>
      </c>
      <c r="F757" s="39">
        <f>'Asset Schedule'!F298</f>
        <v>0</v>
      </c>
      <c r="G757" s="27"/>
      <c r="H757" s="27"/>
      <c r="I757" s="31"/>
      <c r="J757" s="171" t="str">
        <f>IF(J303=1,$E757+(K$3-$F757)/Time!$J$8,"")</f>
        <v/>
      </c>
      <c r="K757" s="171" t="str">
        <f>IF(K303=1,$E757+(L$3-$F757)/Time!$J$8,"")</f>
        <v/>
      </c>
      <c r="L757" s="171" t="str">
        <f>IF(L303=1,$E757+(M$3-$F757)/Time!$J$8,"")</f>
        <v/>
      </c>
      <c r="M757" s="171" t="str">
        <f>IF(M303=1,$E757+(N$3-$F757)/Time!$J$8,"")</f>
        <v/>
      </c>
      <c r="N757" s="171" t="str">
        <f>IF(N303=1,$E757+(O$3-$F757)/Time!$J$8,"")</f>
        <v/>
      </c>
      <c r="O757" s="171" t="str">
        <f>IF(O303=1,$E757+(P$3-$F757)/Time!$J$8,"")</f>
        <v/>
      </c>
      <c r="P757" s="171" t="str">
        <f>IF(P303=1,$E757+(Q$3-$F757)/Time!$J$8,"")</f>
        <v/>
      </c>
      <c r="Q757" s="171" t="str">
        <f>IF(Q303=1,$E757+(R$3-$F757)/Time!$J$8,"")</f>
        <v/>
      </c>
      <c r="R757" s="171" t="str">
        <f>IF(R303=1,$E757+(S$3-$F757)/Time!$J$8,"")</f>
        <v/>
      </c>
      <c r="S757" s="7"/>
    </row>
    <row r="758" spans="1:19" s="43" customFormat="1" ht="12" hidden="1" customHeight="1" x14ac:dyDescent="0.3">
      <c r="A758" s="7"/>
      <c r="B758" s="20"/>
      <c r="C758" s="31" t="str">
        <f>'Asset Schedule'!C299</f>
        <v>Bus 67</v>
      </c>
      <c r="D758" s="31"/>
      <c r="E758" s="172">
        <f>'Asset Schedule'!J299</f>
        <v>0</v>
      </c>
      <c r="F758" s="39">
        <f>'Asset Schedule'!F299</f>
        <v>0</v>
      </c>
      <c r="G758" s="27"/>
      <c r="H758" s="27"/>
      <c r="I758" s="31"/>
      <c r="J758" s="171" t="str">
        <f>IF(J304=1,$E758+(K$3-$F758)/Time!$J$8,"")</f>
        <v/>
      </c>
      <c r="K758" s="171" t="str">
        <f>IF(K304=1,$E758+(L$3-$F758)/Time!$J$8,"")</f>
        <v/>
      </c>
      <c r="L758" s="171" t="str">
        <f>IF(L304=1,$E758+(M$3-$F758)/Time!$J$8,"")</f>
        <v/>
      </c>
      <c r="M758" s="171" t="str">
        <f>IF(M304=1,$E758+(N$3-$F758)/Time!$J$8,"")</f>
        <v/>
      </c>
      <c r="N758" s="171" t="str">
        <f>IF(N304=1,$E758+(O$3-$F758)/Time!$J$8,"")</f>
        <v/>
      </c>
      <c r="O758" s="171" t="str">
        <f>IF(O304=1,$E758+(P$3-$F758)/Time!$J$8,"")</f>
        <v/>
      </c>
      <c r="P758" s="171" t="str">
        <f>IF(P304=1,$E758+(Q$3-$F758)/Time!$J$8,"")</f>
        <v/>
      </c>
      <c r="Q758" s="171" t="str">
        <f>IF(Q304=1,$E758+(R$3-$F758)/Time!$J$8,"")</f>
        <v/>
      </c>
      <c r="R758" s="171" t="str">
        <f>IF(R304=1,$E758+(S$3-$F758)/Time!$J$8,"")</f>
        <v/>
      </c>
      <c r="S758" s="7"/>
    </row>
    <row r="759" spans="1:19" s="43" customFormat="1" ht="12" hidden="1" customHeight="1" x14ac:dyDescent="0.3">
      <c r="A759" s="7"/>
      <c r="B759" s="20"/>
      <c r="C759" s="31" t="str">
        <f>'Asset Schedule'!C300</f>
        <v>Bus 68</v>
      </c>
      <c r="D759" s="31"/>
      <c r="E759" s="172">
        <f>'Asset Schedule'!J300</f>
        <v>0</v>
      </c>
      <c r="F759" s="39">
        <f>'Asset Schedule'!F300</f>
        <v>0</v>
      </c>
      <c r="G759" s="27"/>
      <c r="H759" s="27"/>
      <c r="I759" s="31"/>
      <c r="J759" s="171" t="str">
        <f>IF(J305=1,$E759+(K$3-$F759)/Time!$J$8,"")</f>
        <v/>
      </c>
      <c r="K759" s="171" t="str">
        <f>IF(K305=1,$E759+(L$3-$F759)/Time!$J$8,"")</f>
        <v/>
      </c>
      <c r="L759" s="171" t="str">
        <f>IF(L305=1,$E759+(M$3-$F759)/Time!$J$8,"")</f>
        <v/>
      </c>
      <c r="M759" s="171" t="str">
        <f>IF(M305=1,$E759+(N$3-$F759)/Time!$J$8,"")</f>
        <v/>
      </c>
      <c r="N759" s="171" t="str">
        <f>IF(N305=1,$E759+(O$3-$F759)/Time!$J$8,"")</f>
        <v/>
      </c>
      <c r="O759" s="171" t="str">
        <f>IF(O305=1,$E759+(P$3-$F759)/Time!$J$8,"")</f>
        <v/>
      </c>
      <c r="P759" s="171" t="str">
        <f>IF(P305=1,$E759+(Q$3-$F759)/Time!$J$8,"")</f>
        <v/>
      </c>
      <c r="Q759" s="171" t="str">
        <f>IF(Q305=1,$E759+(R$3-$F759)/Time!$J$8,"")</f>
        <v/>
      </c>
      <c r="R759" s="171" t="str">
        <f>IF(R305=1,$E759+(S$3-$F759)/Time!$J$8,"")</f>
        <v/>
      </c>
      <c r="S759" s="7"/>
    </row>
    <row r="760" spans="1:19" s="43" customFormat="1" ht="12" hidden="1" customHeight="1" x14ac:dyDescent="0.3">
      <c r="A760" s="7"/>
      <c r="B760" s="20"/>
      <c r="C760" s="31" t="str">
        <f>'Asset Schedule'!C301</f>
        <v>Bus 69</v>
      </c>
      <c r="D760" s="31"/>
      <c r="E760" s="172">
        <f>'Asset Schedule'!J301</f>
        <v>0</v>
      </c>
      <c r="F760" s="39">
        <f>'Asset Schedule'!F301</f>
        <v>0</v>
      </c>
      <c r="G760" s="27"/>
      <c r="H760" s="27"/>
      <c r="I760" s="31"/>
      <c r="J760" s="171" t="str">
        <f>IF(J306=1,$E760+(K$3-$F760)/Time!$J$8,"")</f>
        <v/>
      </c>
      <c r="K760" s="171" t="str">
        <f>IF(K306=1,$E760+(L$3-$F760)/Time!$J$8,"")</f>
        <v/>
      </c>
      <c r="L760" s="171" t="str">
        <f>IF(L306=1,$E760+(M$3-$F760)/Time!$J$8,"")</f>
        <v/>
      </c>
      <c r="M760" s="171" t="str">
        <f>IF(M306=1,$E760+(N$3-$F760)/Time!$J$8,"")</f>
        <v/>
      </c>
      <c r="N760" s="171" t="str">
        <f>IF(N306=1,$E760+(O$3-$F760)/Time!$J$8,"")</f>
        <v/>
      </c>
      <c r="O760" s="171" t="str">
        <f>IF(O306=1,$E760+(P$3-$F760)/Time!$J$8,"")</f>
        <v/>
      </c>
      <c r="P760" s="171" t="str">
        <f>IF(P306=1,$E760+(Q$3-$F760)/Time!$J$8,"")</f>
        <v/>
      </c>
      <c r="Q760" s="171" t="str">
        <f>IF(Q306=1,$E760+(R$3-$F760)/Time!$J$8,"")</f>
        <v/>
      </c>
      <c r="R760" s="171" t="str">
        <f>IF(R306=1,$E760+(S$3-$F760)/Time!$J$8,"")</f>
        <v/>
      </c>
      <c r="S760" s="7"/>
    </row>
    <row r="761" spans="1:19" s="43" customFormat="1" ht="12" hidden="1" customHeight="1" x14ac:dyDescent="0.3">
      <c r="A761" s="7"/>
      <c r="B761" s="20"/>
      <c r="C761" s="31" t="str">
        <f>'Asset Schedule'!C302</f>
        <v>Bus 70</v>
      </c>
      <c r="D761" s="31"/>
      <c r="E761" s="172">
        <f>'Asset Schedule'!J302</f>
        <v>0</v>
      </c>
      <c r="F761" s="39">
        <f>'Asset Schedule'!F302</f>
        <v>0</v>
      </c>
      <c r="G761" s="27"/>
      <c r="H761" s="27"/>
      <c r="I761" s="31"/>
      <c r="J761" s="171" t="str">
        <f>IF(J307=1,$E761+(K$3-$F761)/Time!$J$8,"")</f>
        <v/>
      </c>
      <c r="K761" s="171" t="str">
        <f>IF(K307=1,$E761+(L$3-$F761)/Time!$J$8,"")</f>
        <v/>
      </c>
      <c r="L761" s="171" t="str">
        <f>IF(L307=1,$E761+(M$3-$F761)/Time!$J$8,"")</f>
        <v/>
      </c>
      <c r="M761" s="171" t="str">
        <f>IF(M307=1,$E761+(N$3-$F761)/Time!$J$8,"")</f>
        <v/>
      </c>
      <c r="N761" s="171" t="str">
        <f>IF(N307=1,$E761+(O$3-$F761)/Time!$J$8,"")</f>
        <v/>
      </c>
      <c r="O761" s="171" t="str">
        <f>IF(O307=1,$E761+(P$3-$F761)/Time!$J$8,"")</f>
        <v/>
      </c>
      <c r="P761" s="171" t="str">
        <f>IF(P307=1,$E761+(Q$3-$F761)/Time!$J$8,"")</f>
        <v/>
      </c>
      <c r="Q761" s="171" t="str">
        <f>IF(Q307=1,$E761+(R$3-$F761)/Time!$J$8,"")</f>
        <v/>
      </c>
      <c r="R761" s="171" t="str">
        <f>IF(R307=1,$E761+(S$3-$F761)/Time!$J$8,"")</f>
        <v/>
      </c>
      <c r="S761" s="7"/>
    </row>
    <row r="762" spans="1:19" s="43" customFormat="1" ht="12" hidden="1" customHeight="1" x14ac:dyDescent="0.3">
      <c r="A762" s="7"/>
      <c r="B762" s="20"/>
      <c r="C762" s="31" t="str">
        <f>'Asset Schedule'!C303</f>
        <v>Bus 71</v>
      </c>
      <c r="D762" s="31"/>
      <c r="E762" s="172">
        <f>'Asset Schedule'!J303</f>
        <v>0</v>
      </c>
      <c r="F762" s="39">
        <f>'Asset Schedule'!F303</f>
        <v>0</v>
      </c>
      <c r="G762" s="27"/>
      <c r="H762" s="27"/>
      <c r="I762" s="31"/>
      <c r="J762" s="171" t="str">
        <f>IF(J308=1,$E762+(K$3-$F762)/Time!$J$8,"")</f>
        <v/>
      </c>
      <c r="K762" s="171" t="str">
        <f>IF(K308=1,$E762+(L$3-$F762)/Time!$J$8,"")</f>
        <v/>
      </c>
      <c r="L762" s="171" t="str">
        <f>IF(L308=1,$E762+(M$3-$F762)/Time!$J$8,"")</f>
        <v/>
      </c>
      <c r="M762" s="171" t="str">
        <f>IF(M308=1,$E762+(N$3-$F762)/Time!$J$8,"")</f>
        <v/>
      </c>
      <c r="N762" s="171" t="str">
        <f>IF(N308=1,$E762+(O$3-$F762)/Time!$J$8,"")</f>
        <v/>
      </c>
      <c r="O762" s="171" t="str">
        <f>IF(O308=1,$E762+(P$3-$F762)/Time!$J$8,"")</f>
        <v/>
      </c>
      <c r="P762" s="171" t="str">
        <f>IF(P308=1,$E762+(Q$3-$F762)/Time!$J$8,"")</f>
        <v/>
      </c>
      <c r="Q762" s="171" t="str">
        <f>IF(Q308=1,$E762+(R$3-$F762)/Time!$J$8,"")</f>
        <v/>
      </c>
      <c r="R762" s="171" t="str">
        <f>IF(R308=1,$E762+(S$3-$F762)/Time!$J$8,"")</f>
        <v/>
      </c>
      <c r="S762" s="7"/>
    </row>
    <row r="763" spans="1:19" s="43" customFormat="1" ht="12" hidden="1" customHeight="1" x14ac:dyDescent="0.3">
      <c r="A763" s="7"/>
      <c r="B763" s="20"/>
      <c r="C763" s="31" t="str">
        <f>'Asset Schedule'!C304</f>
        <v>Bus 72</v>
      </c>
      <c r="D763" s="31"/>
      <c r="E763" s="172">
        <f>'Asset Schedule'!J304</f>
        <v>0</v>
      </c>
      <c r="F763" s="39">
        <f>'Asset Schedule'!F304</f>
        <v>0</v>
      </c>
      <c r="G763" s="27"/>
      <c r="H763" s="27"/>
      <c r="I763" s="31"/>
      <c r="J763" s="171" t="str">
        <f>IF(J309=1,$E763+(K$3-$F763)/Time!$J$8,"")</f>
        <v/>
      </c>
      <c r="K763" s="171" t="str">
        <f>IF(K309=1,$E763+(L$3-$F763)/Time!$J$8,"")</f>
        <v/>
      </c>
      <c r="L763" s="171" t="str">
        <f>IF(L309=1,$E763+(M$3-$F763)/Time!$J$8,"")</f>
        <v/>
      </c>
      <c r="M763" s="171" t="str">
        <f>IF(M309=1,$E763+(N$3-$F763)/Time!$J$8,"")</f>
        <v/>
      </c>
      <c r="N763" s="171" t="str">
        <f>IF(N309=1,$E763+(O$3-$F763)/Time!$J$8,"")</f>
        <v/>
      </c>
      <c r="O763" s="171" t="str">
        <f>IF(O309=1,$E763+(P$3-$F763)/Time!$J$8,"")</f>
        <v/>
      </c>
      <c r="P763" s="171" t="str">
        <f>IF(P309=1,$E763+(Q$3-$F763)/Time!$J$8,"")</f>
        <v/>
      </c>
      <c r="Q763" s="171" t="str">
        <f>IF(Q309=1,$E763+(R$3-$F763)/Time!$J$8,"")</f>
        <v/>
      </c>
      <c r="R763" s="171" t="str">
        <f>IF(R309=1,$E763+(S$3-$F763)/Time!$J$8,"")</f>
        <v/>
      </c>
      <c r="S763" s="7"/>
    </row>
    <row r="764" spans="1:19" s="43" customFormat="1" ht="12" hidden="1" customHeight="1" x14ac:dyDescent="0.3">
      <c r="A764" s="7"/>
      <c r="B764" s="20"/>
      <c r="C764" s="31" t="str">
        <f>'Asset Schedule'!C305</f>
        <v>Bus 73</v>
      </c>
      <c r="D764" s="31"/>
      <c r="E764" s="172">
        <f>'Asset Schedule'!J305</f>
        <v>0</v>
      </c>
      <c r="F764" s="39">
        <f>'Asset Schedule'!F305</f>
        <v>0</v>
      </c>
      <c r="G764" s="27"/>
      <c r="H764" s="27"/>
      <c r="I764" s="31"/>
      <c r="J764" s="171" t="str">
        <f>IF(J310=1,$E764+(K$3-$F764)/Time!$J$8,"")</f>
        <v/>
      </c>
      <c r="K764" s="171" t="str">
        <f>IF(K310=1,$E764+(L$3-$F764)/Time!$J$8,"")</f>
        <v/>
      </c>
      <c r="L764" s="171" t="str">
        <f>IF(L310=1,$E764+(M$3-$F764)/Time!$J$8,"")</f>
        <v/>
      </c>
      <c r="M764" s="171" t="str">
        <f>IF(M310=1,$E764+(N$3-$F764)/Time!$J$8,"")</f>
        <v/>
      </c>
      <c r="N764" s="171" t="str">
        <f>IF(N310=1,$E764+(O$3-$F764)/Time!$J$8,"")</f>
        <v/>
      </c>
      <c r="O764" s="171" t="str">
        <f>IF(O310=1,$E764+(P$3-$F764)/Time!$J$8,"")</f>
        <v/>
      </c>
      <c r="P764" s="171" t="str">
        <f>IF(P310=1,$E764+(Q$3-$F764)/Time!$J$8,"")</f>
        <v/>
      </c>
      <c r="Q764" s="171" t="str">
        <f>IF(Q310=1,$E764+(R$3-$F764)/Time!$J$8,"")</f>
        <v/>
      </c>
      <c r="R764" s="171" t="str">
        <f>IF(R310=1,$E764+(S$3-$F764)/Time!$J$8,"")</f>
        <v/>
      </c>
      <c r="S764" s="7"/>
    </row>
    <row r="765" spans="1:19" s="43" customFormat="1" ht="12" hidden="1" customHeight="1" x14ac:dyDescent="0.3">
      <c r="A765" s="7"/>
      <c r="B765" s="20"/>
      <c r="C765" s="31" t="str">
        <f>'Asset Schedule'!C306</f>
        <v>Bus 74</v>
      </c>
      <c r="D765" s="31"/>
      <c r="E765" s="172">
        <f>'Asset Schedule'!J306</f>
        <v>0</v>
      </c>
      <c r="F765" s="39">
        <f>'Asset Schedule'!F306</f>
        <v>0</v>
      </c>
      <c r="G765" s="27"/>
      <c r="H765" s="27"/>
      <c r="I765" s="31"/>
      <c r="J765" s="171" t="str">
        <f>IF(J311=1,$E765+(K$3-$F765)/Time!$J$8,"")</f>
        <v/>
      </c>
      <c r="K765" s="171" t="str">
        <f>IF(K311=1,$E765+(L$3-$F765)/Time!$J$8,"")</f>
        <v/>
      </c>
      <c r="L765" s="171" t="str">
        <f>IF(L311=1,$E765+(M$3-$F765)/Time!$J$8,"")</f>
        <v/>
      </c>
      <c r="M765" s="171" t="str">
        <f>IF(M311=1,$E765+(N$3-$F765)/Time!$J$8,"")</f>
        <v/>
      </c>
      <c r="N765" s="171" t="str">
        <f>IF(N311=1,$E765+(O$3-$F765)/Time!$J$8,"")</f>
        <v/>
      </c>
      <c r="O765" s="171" t="str">
        <f>IF(O311=1,$E765+(P$3-$F765)/Time!$J$8,"")</f>
        <v/>
      </c>
      <c r="P765" s="171" t="str">
        <f>IF(P311=1,$E765+(Q$3-$F765)/Time!$J$8,"")</f>
        <v/>
      </c>
      <c r="Q765" s="171" t="str">
        <f>IF(Q311=1,$E765+(R$3-$F765)/Time!$J$8,"")</f>
        <v/>
      </c>
      <c r="R765" s="171" t="str">
        <f>IF(R311=1,$E765+(S$3-$F765)/Time!$J$8,"")</f>
        <v/>
      </c>
      <c r="S765" s="7"/>
    </row>
    <row r="766" spans="1:19" s="43" customFormat="1" ht="12" hidden="1" customHeight="1" x14ac:dyDescent="0.3">
      <c r="A766" s="7"/>
      <c r="B766" s="20"/>
      <c r="C766" s="31" t="str">
        <f>'Asset Schedule'!C307</f>
        <v>Bus 75</v>
      </c>
      <c r="D766" s="31"/>
      <c r="E766" s="172">
        <f>'Asset Schedule'!J307</f>
        <v>0</v>
      </c>
      <c r="F766" s="39">
        <f>'Asset Schedule'!F307</f>
        <v>0</v>
      </c>
      <c r="G766" s="27"/>
      <c r="H766" s="27"/>
      <c r="I766" s="31"/>
      <c r="J766" s="171" t="str">
        <f>IF(J312=1,$E766+(K$3-$F766)/Time!$J$8,"")</f>
        <v/>
      </c>
      <c r="K766" s="171" t="str">
        <f>IF(K312=1,$E766+(L$3-$F766)/Time!$J$8,"")</f>
        <v/>
      </c>
      <c r="L766" s="171" t="str">
        <f>IF(L312=1,$E766+(M$3-$F766)/Time!$J$8,"")</f>
        <v/>
      </c>
      <c r="M766" s="171" t="str">
        <f>IF(M312=1,$E766+(N$3-$F766)/Time!$J$8,"")</f>
        <v/>
      </c>
      <c r="N766" s="171" t="str">
        <f>IF(N312=1,$E766+(O$3-$F766)/Time!$J$8,"")</f>
        <v/>
      </c>
      <c r="O766" s="171" t="str">
        <f>IF(O312=1,$E766+(P$3-$F766)/Time!$J$8,"")</f>
        <v/>
      </c>
      <c r="P766" s="171" t="str">
        <f>IF(P312=1,$E766+(Q$3-$F766)/Time!$J$8,"")</f>
        <v/>
      </c>
      <c r="Q766" s="171" t="str">
        <f>IF(Q312=1,$E766+(R$3-$F766)/Time!$J$8,"")</f>
        <v/>
      </c>
      <c r="R766" s="171" t="str">
        <f>IF(R312=1,$E766+(S$3-$F766)/Time!$J$8,"")</f>
        <v/>
      </c>
      <c r="S766" s="7"/>
    </row>
    <row r="767" spans="1:19" s="43" customFormat="1" ht="12" hidden="1" customHeight="1" x14ac:dyDescent="0.3">
      <c r="A767" s="7"/>
      <c r="B767" s="20"/>
      <c r="C767" s="31" t="str">
        <f>'Asset Schedule'!C308</f>
        <v>Bus 76</v>
      </c>
      <c r="D767" s="31"/>
      <c r="E767" s="172">
        <f>'Asset Schedule'!J308</f>
        <v>0</v>
      </c>
      <c r="F767" s="39">
        <f>'Asset Schedule'!F308</f>
        <v>0</v>
      </c>
      <c r="G767" s="27"/>
      <c r="H767" s="27"/>
      <c r="I767" s="31"/>
      <c r="J767" s="171" t="str">
        <f>IF(J313=1,$E767+(K$3-$F767)/Time!$J$8,"")</f>
        <v/>
      </c>
      <c r="K767" s="171" t="str">
        <f>IF(K313=1,$E767+(L$3-$F767)/Time!$J$8,"")</f>
        <v/>
      </c>
      <c r="L767" s="171" t="str">
        <f>IF(L313=1,$E767+(M$3-$F767)/Time!$J$8,"")</f>
        <v/>
      </c>
      <c r="M767" s="171" t="str">
        <f>IF(M313=1,$E767+(N$3-$F767)/Time!$J$8,"")</f>
        <v/>
      </c>
      <c r="N767" s="171" t="str">
        <f>IF(N313=1,$E767+(O$3-$F767)/Time!$J$8,"")</f>
        <v/>
      </c>
      <c r="O767" s="171" t="str">
        <f>IF(O313=1,$E767+(P$3-$F767)/Time!$J$8,"")</f>
        <v/>
      </c>
      <c r="P767" s="171" t="str">
        <f>IF(P313=1,$E767+(Q$3-$F767)/Time!$J$8,"")</f>
        <v/>
      </c>
      <c r="Q767" s="171" t="str">
        <f>IF(Q313=1,$E767+(R$3-$F767)/Time!$J$8,"")</f>
        <v/>
      </c>
      <c r="R767" s="171" t="str">
        <f>IF(R313=1,$E767+(S$3-$F767)/Time!$J$8,"")</f>
        <v/>
      </c>
      <c r="S767" s="7"/>
    </row>
    <row r="768" spans="1:19" s="43" customFormat="1" ht="12" hidden="1" customHeight="1" x14ac:dyDescent="0.3">
      <c r="A768" s="7"/>
      <c r="B768" s="20"/>
      <c r="C768" s="31" t="str">
        <f>'Asset Schedule'!C309</f>
        <v>Bus 77</v>
      </c>
      <c r="D768" s="31"/>
      <c r="E768" s="172">
        <f>'Asset Schedule'!J309</f>
        <v>0</v>
      </c>
      <c r="F768" s="39">
        <f>'Asset Schedule'!F309</f>
        <v>0</v>
      </c>
      <c r="G768" s="27"/>
      <c r="H768" s="27"/>
      <c r="I768" s="31"/>
      <c r="J768" s="171" t="str">
        <f>IF(J314=1,$E768+(K$3-$F768)/Time!$J$8,"")</f>
        <v/>
      </c>
      <c r="K768" s="171" t="str">
        <f>IF(K314=1,$E768+(L$3-$F768)/Time!$J$8,"")</f>
        <v/>
      </c>
      <c r="L768" s="171" t="str">
        <f>IF(L314=1,$E768+(M$3-$F768)/Time!$J$8,"")</f>
        <v/>
      </c>
      <c r="M768" s="171" t="str">
        <f>IF(M314=1,$E768+(N$3-$F768)/Time!$J$8,"")</f>
        <v/>
      </c>
      <c r="N768" s="171" t="str">
        <f>IF(N314=1,$E768+(O$3-$F768)/Time!$J$8,"")</f>
        <v/>
      </c>
      <c r="O768" s="171" t="str">
        <f>IF(O314=1,$E768+(P$3-$F768)/Time!$J$8,"")</f>
        <v/>
      </c>
      <c r="P768" s="171" t="str">
        <f>IF(P314=1,$E768+(Q$3-$F768)/Time!$J$8,"")</f>
        <v/>
      </c>
      <c r="Q768" s="171" t="str">
        <f>IF(Q314=1,$E768+(R$3-$F768)/Time!$J$8,"")</f>
        <v/>
      </c>
      <c r="R768" s="171" t="str">
        <f>IF(R314=1,$E768+(S$3-$F768)/Time!$J$8,"")</f>
        <v/>
      </c>
      <c r="S768" s="7"/>
    </row>
    <row r="769" spans="1:19" s="43" customFormat="1" ht="12" hidden="1" customHeight="1" x14ac:dyDescent="0.3">
      <c r="A769" s="7"/>
      <c r="B769" s="20"/>
      <c r="C769" s="31" t="str">
        <f>'Asset Schedule'!C310</f>
        <v>Bus 78</v>
      </c>
      <c r="D769" s="31"/>
      <c r="E769" s="172">
        <f>'Asset Schedule'!J310</f>
        <v>0</v>
      </c>
      <c r="F769" s="39">
        <f>'Asset Schedule'!F310</f>
        <v>0</v>
      </c>
      <c r="G769" s="27"/>
      <c r="H769" s="27"/>
      <c r="I769" s="31"/>
      <c r="J769" s="171" t="str">
        <f>IF(J315=1,$E769+(K$3-$F769)/Time!$J$8,"")</f>
        <v/>
      </c>
      <c r="K769" s="171" t="str">
        <f>IF(K315=1,$E769+(L$3-$F769)/Time!$J$8,"")</f>
        <v/>
      </c>
      <c r="L769" s="171" t="str">
        <f>IF(L315=1,$E769+(M$3-$F769)/Time!$J$8,"")</f>
        <v/>
      </c>
      <c r="M769" s="171" t="str">
        <f>IF(M315=1,$E769+(N$3-$F769)/Time!$J$8,"")</f>
        <v/>
      </c>
      <c r="N769" s="171" t="str">
        <f>IF(N315=1,$E769+(O$3-$F769)/Time!$J$8,"")</f>
        <v/>
      </c>
      <c r="O769" s="171" t="str">
        <f>IF(O315=1,$E769+(P$3-$F769)/Time!$J$8,"")</f>
        <v/>
      </c>
      <c r="P769" s="171" t="str">
        <f>IF(P315=1,$E769+(Q$3-$F769)/Time!$J$8,"")</f>
        <v/>
      </c>
      <c r="Q769" s="171" t="str">
        <f>IF(Q315=1,$E769+(R$3-$F769)/Time!$J$8,"")</f>
        <v/>
      </c>
      <c r="R769" s="171" t="str">
        <f>IF(R315=1,$E769+(S$3-$F769)/Time!$J$8,"")</f>
        <v/>
      </c>
      <c r="S769" s="7"/>
    </row>
    <row r="770" spans="1:19" s="43" customFormat="1" ht="12" hidden="1" customHeight="1" x14ac:dyDescent="0.3">
      <c r="A770" s="7"/>
      <c r="B770" s="20"/>
      <c r="C770" s="31" t="str">
        <f>'Asset Schedule'!C311</f>
        <v>Bus 79</v>
      </c>
      <c r="D770" s="31"/>
      <c r="E770" s="172">
        <f>'Asset Schedule'!J311</f>
        <v>0</v>
      </c>
      <c r="F770" s="39">
        <f>'Asset Schedule'!F311</f>
        <v>0</v>
      </c>
      <c r="G770" s="27"/>
      <c r="H770" s="27"/>
      <c r="I770" s="31"/>
      <c r="J770" s="171" t="str">
        <f>IF(J316=1,$E770+(K$3-$F770)/Time!$J$8,"")</f>
        <v/>
      </c>
      <c r="K770" s="171" t="str">
        <f>IF(K316=1,$E770+(L$3-$F770)/Time!$J$8,"")</f>
        <v/>
      </c>
      <c r="L770" s="171" t="str">
        <f>IF(L316=1,$E770+(M$3-$F770)/Time!$J$8,"")</f>
        <v/>
      </c>
      <c r="M770" s="171" t="str">
        <f>IF(M316=1,$E770+(N$3-$F770)/Time!$J$8,"")</f>
        <v/>
      </c>
      <c r="N770" s="171" t="str">
        <f>IF(N316=1,$E770+(O$3-$F770)/Time!$J$8,"")</f>
        <v/>
      </c>
      <c r="O770" s="171" t="str">
        <f>IF(O316=1,$E770+(P$3-$F770)/Time!$J$8,"")</f>
        <v/>
      </c>
      <c r="P770" s="171" t="str">
        <f>IF(P316=1,$E770+(Q$3-$F770)/Time!$J$8,"")</f>
        <v/>
      </c>
      <c r="Q770" s="171" t="str">
        <f>IF(Q316=1,$E770+(R$3-$F770)/Time!$J$8,"")</f>
        <v/>
      </c>
      <c r="R770" s="171" t="str">
        <f>IF(R316=1,$E770+(S$3-$F770)/Time!$J$8,"")</f>
        <v/>
      </c>
      <c r="S770" s="7"/>
    </row>
    <row r="771" spans="1:19" s="43" customFormat="1" ht="12" hidden="1" customHeight="1" x14ac:dyDescent="0.3">
      <c r="A771" s="7"/>
      <c r="B771" s="20"/>
      <c r="C771" s="31" t="str">
        <f>'Asset Schedule'!C312</f>
        <v>Bus 80</v>
      </c>
      <c r="D771" s="31"/>
      <c r="E771" s="172">
        <f>'Asset Schedule'!J312</f>
        <v>0</v>
      </c>
      <c r="F771" s="39">
        <f>'Asset Schedule'!F312</f>
        <v>0</v>
      </c>
      <c r="G771" s="27"/>
      <c r="H771" s="27"/>
      <c r="I771" s="31"/>
      <c r="J771" s="171" t="str">
        <f>IF(J317=1,$E771+(K$3-$F771)/Time!$J$8,"")</f>
        <v/>
      </c>
      <c r="K771" s="171" t="str">
        <f>IF(K317=1,$E771+(L$3-$F771)/Time!$J$8,"")</f>
        <v/>
      </c>
      <c r="L771" s="171" t="str">
        <f>IF(L317=1,$E771+(M$3-$F771)/Time!$J$8,"")</f>
        <v/>
      </c>
      <c r="M771" s="171" t="str">
        <f>IF(M317=1,$E771+(N$3-$F771)/Time!$J$8,"")</f>
        <v/>
      </c>
      <c r="N771" s="171" t="str">
        <f>IF(N317=1,$E771+(O$3-$F771)/Time!$J$8,"")</f>
        <v/>
      </c>
      <c r="O771" s="171" t="str">
        <f>IF(O317=1,$E771+(P$3-$F771)/Time!$J$8,"")</f>
        <v/>
      </c>
      <c r="P771" s="171" t="str">
        <f>IF(P317=1,$E771+(Q$3-$F771)/Time!$J$8,"")</f>
        <v/>
      </c>
      <c r="Q771" s="171" t="str">
        <f>IF(Q317=1,$E771+(R$3-$F771)/Time!$J$8,"")</f>
        <v/>
      </c>
      <c r="R771" s="171" t="str">
        <f>IF(R317=1,$E771+(S$3-$F771)/Time!$J$8,"")</f>
        <v/>
      </c>
      <c r="S771" s="7"/>
    </row>
    <row r="772" spans="1:19" s="43" customFormat="1" ht="12" hidden="1" customHeight="1" x14ac:dyDescent="0.3">
      <c r="A772" s="7"/>
      <c r="B772" s="20"/>
      <c r="C772" s="31" t="str">
        <f>'Asset Schedule'!C313</f>
        <v>Bus 81</v>
      </c>
      <c r="D772" s="31"/>
      <c r="E772" s="172">
        <f>'Asset Schedule'!J313</f>
        <v>0</v>
      </c>
      <c r="F772" s="39">
        <f>'Asset Schedule'!F313</f>
        <v>0</v>
      </c>
      <c r="G772" s="27"/>
      <c r="H772" s="27"/>
      <c r="I772" s="31"/>
      <c r="J772" s="171" t="str">
        <f>IF(J318=1,$E772+(K$3-$F772)/Time!$J$8,"")</f>
        <v/>
      </c>
      <c r="K772" s="171" t="str">
        <f>IF(K318=1,$E772+(L$3-$F772)/Time!$J$8,"")</f>
        <v/>
      </c>
      <c r="L772" s="171" t="str">
        <f>IF(L318=1,$E772+(M$3-$F772)/Time!$J$8,"")</f>
        <v/>
      </c>
      <c r="M772" s="171" t="str">
        <f>IF(M318=1,$E772+(N$3-$F772)/Time!$J$8,"")</f>
        <v/>
      </c>
      <c r="N772" s="171" t="str">
        <f>IF(N318=1,$E772+(O$3-$F772)/Time!$J$8,"")</f>
        <v/>
      </c>
      <c r="O772" s="171" t="str">
        <f>IF(O318=1,$E772+(P$3-$F772)/Time!$J$8,"")</f>
        <v/>
      </c>
      <c r="P772" s="171" t="str">
        <f>IF(P318=1,$E772+(Q$3-$F772)/Time!$J$8,"")</f>
        <v/>
      </c>
      <c r="Q772" s="171" t="str">
        <f>IF(Q318=1,$E772+(R$3-$F772)/Time!$J$8,"")</f>
        <v/>
      </c>
      <c r="R772" s="171" t="str">
        <f>IF(R318=1,$E772+(S$3-$F772)/Time!$J$8,"")</f>
        <v/>
      </c>
      <c r="S772" s="7"/>
    </row>
    <row r="773" spans="1:19" s="43" customFormat="1" ht="12" hidden="1" customHeight="1" x14ac:dyDescent="0.3">
      <c r="A773" s="7"/>
      <c r="B773" s="20"/>
      <c r="C773" s="31" t="str">
        <f>'Asset Schedule'!C314</f>
        <v>Bus 82</v>
      </c>
      <c r="D773" s="31"/>
      <c r="E773" s="172">
        <f>'Asset Schedule'!J314</f>
        <v>0</v>
      </c>
      <c r="F773" s="39">
        <f>'Asset Schedule'!F314</f>
        <v>0</v>
      </c>
      <c r="G773" s="27"/>
      <c r="H773" s="27"/>
      <c r="I773" s="31"/>
      <c r="J773" s="171" t="str">
        <f>IF(J319=1,$E773+(K$3-$F773)/Time!$J$8,"")</f>
        <v/>
      </c>
      <c r="K773" s="171" t="str">
        <f>IF(K319=1,$E773+(L$3-$F773)/Time!$J$8,"")</f>
        <v/>
      </c>
      <c r="L773" s="171" t="str">
        <f>IF(L319=1,$E773+(M$3-$F773)/Time!$J$8,"")</f>
        <v/>
      </c>
      <c r="M773" s="171" t="str">
        <f>IF(M319=1,$E773+(N$3-$F773)/Time!$J$8,"")</f>
        <v/>
      </c>
      <c r="N773" s="171" t="str">
        <f>IF(N319=1,$E773+(O$3-$F773)/Time!$J$8,"")</f>
        <v/>
      </c>
      <c r="O773" s="171" t="str">
        <f>IF(O319=1,$E773+(P$3-$F773)/Time!$J$8,"")</f>
        <v/>
      </c>
      <c r="P773" s="171" t="str">
        <f>IF(P319=1,$E773+(Q$3-$F773)/Time!$J$8,"")</f>
        <v/>
      </c>
      <c r="Q773" s="171" t="str">
        <f>IF(Q319=1,$E773+(R$3-$F773)/Time!$J$8,"")</f>
        <v/>
      </c>
      <c r="R773" s="171" t="str">
        <f>IF(R319=1,$E773+(S$3-$F773)/Time!$J$8,"")</f>
        <v/>
      </c>
      <c r="S773" s="7"/>
    </row>
    <row r="774" spans="1:19" s="43" customFormat="1" ht="12" hidden="1" customHeight="1" x14ac:dyDescent="0.3">
      <c r="A774" s="7"/>
      <c r="B774" s="20"/>
      <c r="C774" s="31" t="str">
        <f>'Asset Schedule'!C315</f>
        <v>Bus 83</v>
      </c>
      <c r="D774" s="31"/>
      <c r="E774" s="172">
        <f>'Asset Schedule'!J315</f>
        <v>0</v>
      </c>
      <c r="F774" s="39">
        <f>'Asset Schedule'!F315</f>
        <v>0</v>
      </c>
      <c r="G774" s="27"/>
      <c r="H774" s="27"/>
      <c r="I774" s="31"/>
      <c r="J774" s="171" t="str">
        <f>IF(J320=1,$E774+(K$3-$F774)/Time!$J$8,"")</f>
        <v/>
      </c>
      <c r="K774" s="171" t="str">
        <f>IF(K320=1,$E774+(L$3-$F774)/Time!$J$8,"")</f>
        <v/>
      </c>
      <c r="L774" s="171" t="str">
        <f>IF(L320=1,$E774+(M$3-$F774)/Time!$J$8,"")</f>
        <v/>
      </c>
      <c r="M774" s="171" t="str">
        <f>IF(M320=1,$E774+(N$3-$F774)/Time!$J$8,"")</f>
        <v/>
      </c>
      <c r="N774" s="171" t="str">
        <f>IF(N320=1,$E774+(O$3-$F774)/Time!$J$8,"")</f>
        <v/>
      </c>
      <c r="O774" s="171" t="str">
        <f>IF(O320=1,$E774+(P$3-$F774)/Time!$J$8,"")</f>
        <v/>
      </c>
      <c r="P774" s="171" t="str">
        <f>IF(P320=1,$E774+(Q$3-$F774)/Time!$J$8,"")</f>
        <v/>
      </c>
      <c r="Q774" s="171" t="str">
        <f>IF(Q320=1,$E774+(R$3-$F774)/Time!$J$8,"")</f>
        <v/>
      </c>
      <c r="R774" s="171" t="str">
        <f>IF(R320=1,$E774+(S$3-$F774)/Time!$J$8,"")</f>
        <v/>
      </c>
      <c r="S774" s="7"/>
    </row>
    <row r="775" spans="1:19" s="43" customFormat="1" ht="12" hidden="1" customHeight="1" x14ac:dyDescent="0.3">
      <c r="A775" s="7"/>
      <c r="B775" s="20"/>
      <c r="C775" s="31" t="str">
        <f>'Asset Schedule'!C316</f>
        <v>Bus 84</v>
      </c>
      <c r="D775" s="31"/>
      <c r="E775" s="172">
        <f>'Asset Schedule'!J316</f>
        <v>0</v>
      </c>
      <c r="F775" s="39">
        <f>'Asset Schedule'!F316</f>
        <v>0</v>
      </c>
      <c r="G775" s="27"/>
      <c r="H775" s="27"/>
      <c r="I775" s="31"/>
      <c r="J775" s="171" t="str">
        <f>IF(J321=1,$E775+(K$3-$F775)/Time!$J$8,"")</f>
        <v/>
      </c>
      <c r="K775" s="171" t="str">
        <f>IF(K321=1,$E775+(L$3-$F775)/Time!$J$8,"")</f>
        <v/>
      </c>
      <c r="L775" s="171" t="str">
        <f>IF(L321=1,$E775+(M$3-$F775)/Time!$J$8,"")</f>
        <v/>
      </c>
      <c r="M775" s="171" t="str">
        <f>IF(M321=1,$E775+(N$3-$F775)/Time!$J$8,"")</f>
        <v/>
      </c>
      <c r="N775" s="171" t="str">
        <f>IF(N321=1,$E775+(O$3-$F775)/Time!$J$8,"")</f>
        <v/>
      </c>
      <c r="O775" s="171" t="str">
        <f>IF(O321=1,$E775+(P$3-$F775)/Time!$J$8,"")</f>
        <v/>
      </c>
      <c r="P775" s="171" t="str">
        <f>IF(P321=1,$E775+(Q$3-$F775)/Time!$J$8,"")</f>
        <v/>
      </c>
      <c r="Q775" s="171" t="str">
        <f>IF(Q321=1,$E775+(R$3-$F775)/Time!$J$8,"")</f>
        <v/>
      </c>
      <c r="R775" s="171" t="str">
        <f>IF(R321=1,$E775+(S$3-$F775)/Time!$J$8,"")</f>
        <v/>
      </c>
      <c r="S775" s="7"/>
    </row>
    <row r="776" spans="1:19" s="43" customFormat="1" ht="12" hidden="1" customHeight="1" x14ac:dyDescent="0.3">
      <c r="A776" s="7"/>
      <c r="B776" s="20"/>
      <c r="C776" s="31" t="str">
        <f>'Asset Schedule'!C317</f>
        <v>Bus 85</v>
      </c>
      <c r="D776" s="31"/>
      <c r="E776" s="172">
        <f>'Asset Schedule'!J317</f>
        <v>0</v>
      </c>
      <c r="F776" s="39">
        <f>'Asset Schedule'!F317</f>
        <v>0</v>
      </c>
      <c r="G776" s="27"/>
      <c r="H776" s="27"/>
      <c r="I776" s="31"/>
      <c r="J776" s="171" t="str">
        <f>IF(J322=1,$E776+(K$3-$F776)/Time!$J$8,"")</f>
        <v/>
      </c>
      <c r="K776" s="171" t="str">
        <f>IF(K322=1,$E776+(L$3-$F776)/Time!$J$8,"")</f>
        <v/>
      </c>
      <c r="L776" s="171" t="str">
        <f>IF(L322=1,$E776+(M$3-$F776)/Time!$J$8,"")</f>
        <v/>
      </c>
      <c r="M776" s="171" t="str">
        <f>IF(M322=1,$E776+(N$3-$F776)/Time!$J$8,"")</f>
        <v/>
      </c>
      <c r="N776" s="171" t="str">
        <f>IF(N322=1,$E776+(O$3-$F776)/Time!$J$8,"")</f>
        <v/>
      </c>
      <c r="O776" s="171" t="str">
        <f>IF(O322=1,$E776+(P$3-$F776)/Time!$J$8,"")</f>
        <v/>
      </c>
      <c r="P776" s="171" t="str">
        <f>IF(P322=1,$E776+(Q$3-$F776)/Time!$J$8,"")</f>
        <v/>
      </c>
      <c r="Q776" s="171" t="str">
        <f>IF(Q322=1,$E776+(R$3-$F776)/Time!$J$8,"")</f>
        <v/>
      </c>
      <c r="R776" s="171" t="str">
        <f>IF(R322=1,$E776+(S$3-$F776)/Time!$J$8,"")</f>
        <v/>
      </c>
      <c r="S776" s="7"/>
    </row>
    <row r="777" spans="1:19" s="43" customFormat="1" ht="12" hidden="1" customHeight="1" x14ac:dyDescent="0.3">
      <c r="A777" s="7"/>
      <c r="B777" s="20"/>
      <c r="C777" s="31" t="str">
        <f>'Asset Schedule'!C318</f>
        <v>Bus 86</v>
      </c>
      <c r="D777" s="31"/>
      <c r="E777" s="172">
        <f>'Asset Schedule'!J318</f>
        <v>0</v>
      </c>
      <c r="F777" s="39">
        <f>'Asset Schedule'!F318</f>
        <v>0</v>
      </c>
      <c r="G777" s="27"/>
      <c r="H777" s="27"/>
      <c r="I777" s="31"/>
      <c r="J777" s="171" t="str">
        <f>IF(J323=1,$E777+(K$3-$F777)/Time!$J$8,"")</f>
        <v/>
      </c>
      <c r="K777" s="171" t="str">
        <f>IF(K323=1,$E777+(L$3-$F777)/Time!$J$8,"")</f>
        <v/>
      </c>
      <c r="L777" s="171" t="str">
        <f>IF(L323=1,$E777+(M$3-$F777)/Time!$J$8,"")</f>
        <v/>
      </c>
      <c r="M777" s="171" t="str">
        <f>IF(M323=1,$E777+(N$3-$F777)/Time!$J$8,"")</f>
        <v/>
      </c>
      <c r="N777" s="171" t="str">
        <f>IF(N323=1,$E777+(O$3-$F777)/Time!$J$8,"")</f>
        <v/>
      </c>
      <c r="O777" s="171" t="str">
        <f>IF(O323=1,$E777+(P$3-$F777)/Time!$J$8,"")</f>
        <v/>
      </c>
      <c r="P777" s="171" t="str">
        <f>IF(P323=1,$E777+(Q$3-$F777)/Time!$J$8,"")</f>
        <v/>
      </c>
      <c r="Q777" s="171" t="str">
        <f>IF(Q323=1,$E777+(R$3-$F777)/Time!$J$8,"")</f>
        <v/>
      </c>
      <c r="R777" s="171" t="str">
        <f>IF(R323=1,$E777+(S$3-$F777)/Time!$J$8,"")</f>
        <v/>
      </c>
      <c r="S777" s="7"/>
    </row>
    <row r="778" spans="1:19" s="43" customFormat="1" ht="12" hidden="1" customHeight="1" x14ac:dyDescent="0.3">
      <c r="A778" s="7"/>
      <c r="B778" s="20"/>
      <c r="C778" s="31" t="str">
        <f>'Asset Schedule'!C319</f>
        <v>Bus 87</v>
      </c>
      <c r="D778" s="31"/>
      <c r="E778" s="172">
        <f>'Asset Schedule'!J319</f>
        <v>0</v>
      </c>
      <c r="F778" s="39">
        <f>'Asset Schedule'!F319</f>
        <v>0</v>
      </c>
      <c r="G778" s="27"/>
      <c r="H778" s="27"/>
      <c r="I778" s="31"/>
      <c r="J778" s="171" t="str">
        <f>IF(J324=1,$E778+(K$3-$F778)/Time!$J$8,"")</f>
        <v/>
      </c>
      <c r="K778" s="171" t="str">
        <f>IF(K324=1,$E778+(L$3-$F778)/Time!$J$8,"")</f>
        <v/>
      </c>
      <c r="L778" s="171" t="str">
        <f>IF(L324=1,$E778+(M$3-$F778)/Time!$J$8,"")</f>
        <v/>
      </c>
      <c r="M778" s="171" t="str">
        <f>IF(M324=1,$E778+(N$3-$F778)/Time!$J$8,"")</f>
        <v/>
      </c>
      <c r="N778" s="171" t="str">
        <f>IF(N324=1,$E778+(O$3-$F778)/Time!$J$8,"")</f>
        <v/>
      </c>
      <c r="O778" s="171" t="str">
        <f>IF(O324=1,$E778+(P$3-$F778)/Time!$J$8,"")</f>
        <v/>
      </c>
      <c r="P778" s="171" t="str">
        <f>IF(P324=1,$E778+(Q$3-$F778)/Time!$J$8,"")</f>
        <v/>
      </c>
      <c r="Q778" s="171" t="str">
        <f>IF(Q324=1,$E778+(R$3-$F778)/Time!$J$8,"")</f>
        <v/>
      </c>
      <c r="R778" s="171" t="str">
        <f>IF(R324=1,$E778+(S$3-$F778)/Time!$J$8,"")</f>
        <v/>
      </c>
      <c r="S778" s="7"/>
    </row>
    <row r="779" spans="1:19" s="43" customFormat="1" ht="12" hidden="1" customHeight="1" x14ac:dyDescent="0.3">
      <c r="A779" s="7"/>
      <c r="B779" s="20"/>
      <c r="C779" s="31" t="str">
        <f>'Asset Schedule'!C320</f>
        <v>Bus 88</v>
      </c>
      <c r="D779" s="31"/>
      <c r="E779" s="172">
        <f>'Asset Schedule'!J320</f>
        <v>0</v>
      </c>
      <c r="F779" s="39">
        <f>'Asset Schedule'!F320</f>
        <v>0</v>
      </c>
      <c r="G779" s="27"/>
      <c r="H779" s="27"/>
      <c r="I779" s="31"/>
      <c r="J779" s="171" t="str">
        <f>IF(J325=1,$E779+(K$3-$F779)/Time!$J$8,"")</f>
        <v/>
      </c>
      <c r="K779" s="171" t="str">
        <f>IF(K325=1,$E779+(L$3-$F779)/Time!$J$8,"")</f>
        <v/>
      </c>
      <c r="L779" s="171" t="str">
        <f>IF(L325=1,$E779+(M$3-$F779)/Time!$J$8,"")</f>
        <v/>
      </c>
      <c r="M779" s="171" t="str">
        <f>IF(M325=1,$E779+(N$3-$F779)/Time!$J$8,"")</f>
        <v/>
      </c>
      <c r="N779" s="171" t="str">
        <f>IF(N325=1,$E779+(O$3-$F779)/Time!$J$8,"")</f>
        <v/>
      </c>
      <c r="O779" s="171" t="str">
        <f>IF(O325=1,$E779+(P$3-$F779)/Time!$J$8,"")</f>
        <v/>
      </c>
      <c r="P779" s="171" t="str">
        <f>IF(P325=1,$E779+(Q$3-$F779)/Time!$J$8,"")</f>
        <v/>
      </c>
      <c r="Q779" s="171" t="str">
        <f>IF(Q325=1,$E779+(R$3-$F779)/Time!$J$8,"")</f>
        <v/>
      </c>
      <c r="R779" s="171" t="str">
        <f>IF(R325=1,$E779+(S$3-$F779)/Time!$J$8,"")</f>
        <v/>
      </c>
      <c r="S779" s="7"/>
    </row>
    <row r="780" spans="1:19" s="43" customFormat="1" ht="12" hidden="1" customHeight="1" x14ac:dyDescent="0.3">
      <c r="A780" s="7"/>
      <c r="B780" s="20"/>
      <c r="C780" s="31" t="str">
        <f>'Asset Schedule'!C321</f>
        <v>Bus 89</v>
      </c>
      <c r="D780" s="31"/>
      <c r="E780" s="172">
        <f>'Asset Schedule'!J321</f>
        <v>0</v>
      </c>
      <c r="F780" s="39">
        <f>'Asset Schedule'!F321</f>
        <v>0</v>
      </c>
      <c r="G780" s="27"/>
      <c r="H780" s="27"/>
      <c r="I780" s="31"/>
      <c r="J780" s="171" t="str">
        <f>IF(J326=1,$E780+(K$3-$F780)/Time!$J$8,"")</f>
        <v/>
      </c>
      <c r="K780" s="171" t="str">
        <f>IF(K326=1,$E780+(L$3-$F780)/Time!$J$8,"")</f>
        <v/>
      </c>
      <c r="L780" s="171" t="str">
        <f>IF(L326=1,$E780+(M$3-$F780)/Time!$J$8,"")</f>
        <v/>
      </c>
      <c r="M780" s="171" t="str">
        <f>IF(M326=1,$E780+(N$3-$F780)/Time!$J$8,"")</f>
        <v/>
      </c>
      <c r="N780" s="171" t="str">
        <f>IF(N326=1,$E780+(O$3-$F780)/Time!$J$8,"")</f>
        <v/>
      </c>
      <c r="O780" s="171" t="str">
        <f>IF(O326=1,$E780+(P$3-$F780)/Time!$J$8,"")</f>
        <v/>
      </c>
      <c r="P780" s="171" t="str">
        <f>IF(P326=1,$E780+(Q$3-$F780)/Time!$J$8,"")</f>
        <v/>
      </c>
      <c r="Q780" s="171" t="str">
        <f>IF(Q326=1,$E780+(R$3-$F780)/Time!$J$8,"")</f>
        <v/>
      </c>
      <c r="R780" s="171" t="str">
        <f>IF(R326=1,$E780+(S$3-$F780)/Time!$J$8,"")</f>
        <v/>
      </c>
      <c r="S780" s="7"/>
    </row>
    <row r="781" spans="1:19" s="43" customFormat="1" ht="12" hidden="1" customHeight="1" x14ac:dyDescent="0.3">
      <c r="A781" s="7"/>
      <c r="B781" s="20"/>
      <c r="C781" s="31" t="str">
        <f>'Asset Schedule'!C322</f>
        <v>Bus 90</v>
      </c>
      <c r="D781" s="31"/>
      <c r="E781" s="172">
        <f>'Asset Schedule'!J322</f>
        <v>0</v>
      </c>
      <c r="F781" s="39">
        <f>'Asset Schedule'!F322</f>
        <v>0</v>
      </c>
      <c r="G781" s="27"/>
      <c r="H781" s="27"/>
      <c r="I781" s="31"/>
      <c r="J781" s="171" t="str">
        <f>IF(J327=1,$E781+(K$3-$F781)/Time!$J$8,"")</f>
        <v/>
      </c>
      <c r="K781" s="171" t="str">
        <f>IF(K327=1,$E781+(L$3-$F781)/Time!$J$8,"")</f>
        <v/>
      </c>
      <c r="L781" s="171" t="str">
        <f>IF(L327=1,$E781+(M$3-$F781)/Time!$J$8,"")</f>
        <v/>
      </c>
      <c r="M781" s="171" t="str">
        <f>IF(M327=1,$E781+(N$3-$F781)/Time!$J$8,"")</f>
        <v/>
      </c>
      <c r="N781" s="171" t="str">
        <f>IF(N327=1,$E781+(O$3-$F781)/Time!$J$8,"")</f>
        <v/>
      </c>
      <c r="O781" s="171" t="str">
        <f>IF(O327=1,$E781+(P$3-$F781)/Time!$J$8,"")</f>
        <v/>
      </c>
      <c r="P781" s="171" t="str">
        <f>IF(P327=1,$E781+(Q$3-$F781)/Time!$J$8,"")</f>
        <v/>
      </c>
      <c r="Q781" s="171" t="str">
        <f>IF(Q327=1,$E781+(R$3-$F781)/Time!$J$8,"")</f>
        <v/>
      </c>
      <c r="R781" s="171" t="str">
        <f>IF(R327=1,$E781+(S$3-$F781)/Time!$J$8,"")</f>
        <v/>
      </c>
      <c r="S781" s="7"/>
    </row>
    <row r="782" spans="1:19" s="43" customFormat="1" ht="12" hidden="1" customHeight="1" x14ac:dyDescent="0.3">
      <c r="A782" s="7"/>
      <c r="B782" s="20"/>
      <c r="C782" s="31" t="str">
        <f>'Asset Schedule'!C323</f>
        <v>Bus 91</v>
      </c>
      <c r="D782" s="31"/>
      <c r="E782" s="172">
        <f>'Asset Schedule'!J323</f>
        <v>0</v>
      </c>
      <c r="F782" s="39">
        <f>'Asset Schedule'!F323</f>
        <v>0</v>
      </c>
      <c r="G782" s="27"/>
      <c r="H782" s="27"/>
      <c r="I782" s="31"/>
      <c r="J782" s="171" t="str">
        <f>IF(J328=1,$E782+(K$3-$F782)/Time!$J$8,"")</f>
        <v/>
      </c>
      <c r="K782" s="171" t="str">
        <f>IF(K328=1,$E782+(L$3-$F782)/Time!$J$8,"")</f>
        <v/>
      </c>
      <c r="L782" s="171" t="str">
        <f>IF(L328=1,$E782+(M$3-$F782)/Time!$J$8,"")</f>
        <v/>
      </c>
      <c r="M782" s="171" t="str">
        <f>IF(M328=1,$E782+(N$3-$F782)/Time!$J$8,"")</f>
        <v/>
      </c>
      <c r="N782" s="171" t="str">
        <f>IF(N328=1,$E782+(O$3-$F782)/Time!$J$8,"")</f>
        <v/>
      </c>
      <c r="O782" s="171" t="str">
        <f>IF(O328=1,$E782+(P$3-$F782)/Time!$J$8,"")</f>
        <v/>
      </c>
      <c r="P782" s="171" t="str">
        <f>IF(P328=1,$E782+(Q$3-$F782)/Time!$J$8,"")</f>
        <v/>
      </c>
      <c r="Q782" s="171" t="str">
        <f>IF(Q328=1,$E782+(R$3-$F782)/Time!$J$8,"")</f>
        <v/>
      </c>
      <c r="R782" s="171" t="str">
        <f>IF(R328=1,$E782+(S$3-$F782)/Time!$J$8,"")</f>
        <v/>
      </c>
      <c r="S782" s="7"/>
    </row>
    <row r="783" spans="1:19" s="43" customFormat="1" ht="12" hidden="1" customHeight="1" x14ac:dyDescent="0.3">
      <c r="A783" s="7"/>
      <c r="B783" s="20"/>
      <c r="C783" s="31" t="str">
        <f>'Asset Schedule'!C324</f>
        <v>Bus 92</v>
      </c>
      <c r="D783" s="31"/>
      <c r="E783" s="172">
        <f>'Asset Schedule'!J324</f>
        <v>0</v>
      </c>
      <c r="F783" s="39">
        <f>'Asset Schedule'!F324</f>
        <v>0</v>
      </c>
      <c r="G783" s="27"/>
      <c r="H783" s="27"/>
      <c r="I783" s="31"/>
      <c r="J783" s="171" t="str">
        <f>IF(J329=1,$E783+(K$3-$F783)/Time!$J$8,"")</f>
        <v/>
      </c>
      <c r="K783" s="171" t="str">
        <f>IF(K329=1,$E783+(L$3-$F783)/Time!$J$8,"")</f>
        <v/>
      </c>
      <c r="L783" s="171" t="str">
        <f>IF(L329=1,$E783+(M$3-$F783)/Time!$J$8,"")</f>
        <v/>
      </c>
      <c r="M783" s="171" t="str">
        <f>IF(M329=1,$E783+(N$3-$F783)/Time!$J$8,"")</f>
        <v/>
      </c>
      <c r="N783" s="171" t="str">
        <f>IF(N329=1,$E783+(O$3-$F783)/Time!$J$8,"")</f>
        <v/>
      </c>
      <c r="O783" s="171" t="str">
        <f>IF(O329=1,$E783+(P$3-$F783)/Time!$J$8,"")</f>
        <v/>
      </c>
      <c r="P783" s="171" t="str">
        <f>IF(P329=1,$E783+(Q$3-$F783)/Time!$J$8,"")</f>
        <v/>
      </c>
      <c r="Q783" s="171" t="str">
        <f>IF(Q329=1,$E783+(R$3-$F783)/Time!$J$8,"")</f>
        <v/>
      </c>
      <c r="R783" s="171" t="str">
        <f>IF(R329=1,$E783+(S$3-$F783)/Time!$J$8,"")</f>
        <v/>
      </c>
      <c r="S783" s="7"/>
    </row>
    <row r="784" spans="1:19" s="43" customFormat="1" ht="12" hidden="1" customHeight="1" x14ac:dyDescent="0.3">
      <c r="A784" s="7"/>
      <c r="B784" s="20"/>
      <c r="C784" s="31" t="str">
        <f>'Asset Schedule'!C325</f>
        <v>Bus 93</v>
      </c>
      <c r="D784" s="31"/>
      <c r="E784" s="172">
        <f>'Asset Schedule'!J325</f>
        <v>0</v>
      </c>
      <c r="F784" s="39">
        <f>'Asset Schedule'!F325</f>
        <v>0</v>
      </c>
      <c r="G784" s="27"/>
      <c r="H784" s="27"/>
      <c r="I784" s="31"/>
      <c r="J784" s="171" t="str">
        <f>IF(J330=1,$E784+(K$3-$F784)/Time!$J$8,"")</f>
        <v/>
      </c>
      <c r="K784" s="171" t="str">
        <f>IF(K330=1,$E784+(L$3-$F784)/Time!$J$8,"")</f>
        <v/>
      </c>
      <c r="L784" s="171" t="str">
        <f>IF(L330=1,$E784+(M$3-$F784)/Time!$J$8,"")</f>
        <v/>
      </c>
      <c r="M784" s="171" t="str">
        <f>IF(M330=1,$E784+(N$3-$F784)/Time!$J$8,"")</f>
        <v/>
      </c>
      <c r="N784" s="171" t="str">
        <f>IF(N330=1,$E784+(O$3-$F784)/Time!$J$8,"")</f>
        <v/>
      </c>
      <c r="O784" s="171" t="str">
        <f>IF(O330=1,$E784+(P$3-$F784)/Time!$J$8,"")</f>
        <v/>
      </c>
      <c r="P784" s="171" t="str">
        <f>IF(P330=1,$E784+(Q$3-$F784)/Time!$J$8,"")</f>
        <v/>
      </c>
      <c r="Q784" s="171" t="str">
        <f>IF(Q330=1,$E784+(R$3-$F784)/Time!$J$8,"")</f>
        <v/>
      </c>
      <c r="R784" s="171" t="str">
        <f>IF(R330=1,$E784+(S$3-$F784)/Time!$J$8,"")</f>
        <v/>
      </c>
      <c r="S784" s="7"/>
    </row>
    <row r="785" spans="1:19" s="43" customFormat="1" ht="12" hidden="1" customHeight="1" x14ac:dyDescent="0.3">
      <c r="A785" s="7"/>
      <c r="B785" s="20"/>
      <c r="C785" s="31" t="str">
        <f>'Asset Schedule'!C326</f>
        <v>Bus 94</v>
      </c>
      <c r="D785" s="31"/>
      <c r="E785" s="172">
        <f>'Asset Schedule'!J326</f>
        <v>0</v>
      </c>
      <c r="F785" s="39">
        <f>'Asset Schedule'!F326</f>
        <v>0</v>
      </c>
      <c r="G785" s="27"/>
      <c r="H785" s="27"/>
      <c r="I785" s="31"/>
      <c r="J785" s="171" t="str">
        <f>IF(J331=1,$E785+(K$3-$F785)/Time!$J$8,"")</f>
        <v/>
      </c>
      <c r="K785" s="171" t="str">
        <f>IF(K331=1,$E785+(L$3-$F785)/Time!$J$8,"")</f>
        <v/>
      </c>
      <c r="L785" s="171" t="str">
        <f>IF(L331=1,$E785+(M$3-$F785)/Time!$J$8,"")</f>
        <v/>
      </c>
      <c r="M785" s="171" t="str">
        <f>IF(M331=1,$E785+(N$3-$F785)/Time!$J$8,"")</f>
        <v/>
      </c>
      <c r="N785" s="171" t="str">
        <f>IF(N331=1,$E785+(O$3-$F785)/Time!$J$8,"")</f>
        <v/>
      </c>
      <c r="O785" s="171" t="str">
        <f>IF(O331=1,$E785+(P$3-$F785)/Time!$J$8,"")</f>
        <v/>
      </c>
      <c r="P785" s="171" t="str">
        <f>IF(P331=1,$E785+(Q$3-$F785)/Time!$J$8,"")</f>
        <v/>
      </c>
      <c r="Q785" s="171" t="str">
        <f>IF(Q331=1,$E785+(R$3-$F785)/Time!$J$8,"")</f>
        <v/>
      </c>
      <c r="R785" s="171" t="str">
        <f>IF(R331=1,$E785+(S$3-$F785)/Time!$J$8,"")</f>
        <v/>
      </c>
      <c r="S785" s="7"/>
    </row>
    <row r="786" spans="1:19" s="43" customFormat="1" ht="12" hidden="1" customHeight="1" x14ac:dyDescent="0.3">
      <c r="A786" s="7"/>
      <c r="B786" s="20"/>
      <c r="C786" s="31" t="str">
        <f>'Asset Schedule'!C327</f>
        <v>Bus 95</v>
      </c>
      <c r="D786" s="31"/>
      <c r="E786" s="172">
        <f>'Asset Schedule'!J327</f>
        <v>0</v>
      </c>
      <c r="F786" s="39">
        <f>'Asset Schedule'!F327</f>
        <v>0</v>
      </c>
      <c r="G786" s="27"/>
      <c r="H786" s="27"/>
      <c r="I786" s="31"/>
      <c r="J786" s="171" t="str">
        <f>IF(J332=1,$E786+(K$3-$F786)/Time!$J$8,"")</f>
        <v/>
      </c>
      <c r="K786" s="171" t="str">
        <f>IF(K332=1,$E786+(L$3-$F786)/Time!$J$8,"")</f>
        <v/>
      </c>
      <c r="L786" s="171" t="str">
        <f>IF(L332=1,$E786+(M$3-$F786)/Time!$J$8,"")</f>
        <v/>
      </c>
      <c r="M786" s="171" t="str">
        <f>IF(M332=1,$E786+(N$3-$F786)/Time!$J$8,"")</f>
        <v/>
      </c>
      <c r="N786" s="171" t="str">
        <f>IF(N332=1,$E786+(O$3-$F786)/Time!$J$8,"")</f>
        <v/>
      </c>
      <c r="O786" s="171" t="str">
        <f>IF(O332=1,$E786+(P$3-$F786)/Time!$J$8,"")</f>
        <v/>
      </c>
      <c r="P786" s="171" t="str">
        <f>IF(P332=1,$E786+(Q$3-$F786)/Time!$J$8,"")</f>
        <v/>
      </c>
      <c r="Q786" s="171" t="str">
        <f>IF(Q332=1,$E786+(R$3-$F786)/Time!$J$8,"")</f>
        <v/>
      </c>
      <c r="R786" s="171" t="str">
        <f>IF(R332=1,$E786+(S$3-$F786)/Time!$J$8,"")</f>
        <v/>
      </c>
      <c r="S786" s="7"/>
    </row>
    <row r="787" spans="1:19" s="43" customFormat="1" ht="12" hidden="1" customHeight="1" x14ac:dyDescent="0.3">
      <c r="A787" s="7"/>
      <c r="B787" s="20"/>
      <c r="C787" s="31" t="str">
        <f>'Asset Schedule'!C328</f>
        <v>Bus 96</v>
      </c>
      <c r="D787" s="31"/>
      <c r="E787" s="172">
        <f>'Asset Schedule'!J328</f>
        <v>0</v>
      </c>
      <c r="F787" s="39">
        <f>'Asset Schedule'!F328</f>
        <v>0</v>
      </c>
      <c r="G787" s="27"/>
      <c r="H787" s="27"/>
      <c r="I787" s="31"/>
      <c r="J787" s="171" t="str">
        <f>IF(J333=1,$E787+(K$3-$F787)/Time!$J$8,"")</f>
        <v/>
      </c>
      <c r="K787" s="171" t="str">
        <f>IF(K333=1,$E787+(L$3-$F787)/Time!$J$8,"")</f>
        <v/>
      </c>
      <c r="L787" s="171" t="str">
        <f>IF(L333=1,$E787+(M$3-$F787)/Time!$J$8,"")</f>
        <v/>
      </c>
      <c r="M787" s="171" t="str">
        <f>IF(M333=1,$E787+(N$3-$F787)/Time!$J$8,"")</f>
        <v/>
      </c>
      <c r="N787" s="171" t="str">
        <f>IF(N333=1,$E787+(O$3-$F787)/Time!$J$8,"")</f>
        <v/>
      </c>
      <c r="O787" s="171" t="str">
        <f>IF(O333=1,$E787+(P$3-$F787)/Time!$J$8,"")</f>
        <v/>
      </c>
      <c r="P787" s="171" t="str">
        <f>IF(P333=1,$E787+(Q$3-$F787)/Time!$J$8,"")</f>
        <v/>
      </c>
      <c r="Q787" s="171" t="str">
        <f>IF(Q333=1,$E787+(R$3-$F787)/Time!$J$8,"")</f>
        <v/>
      </c>
      <c r="R787" s="171" t="str">
        <f>IF(R333=1,$E787+(S$3-$F787)/Time!$J$8,"")</f>
        <v/>
      </c>
      <c r="S787" s="7"/>
    </row>
    <row r="788" spans="1:19" s="43" customFormat="1" ht="12" hidden="1" customHeight="1" x14ac:dyDescent="0.3">
      <c r="A788" s="7"/>
      <c r="B788" s="20"/>
      <c r="C788" s="31" t="str">
        <f>'Asset Schedule'!C329</f>
        <v>Bus 97</v>
      </c>
      <c r="D788" s="31"/>
      <c r="E788" s="172">
        <f>'Asset Schedule'!J329</f>
        <v>0</v>
      </c>
      <c r="F788" s="39">
        <f>'Asset Schedule'!F329</f>
        <v>0</v>
      </c>
      <c r="G788" s="27"/>
      <c r="H788" s="27"/>
      <c r="I788" s="31"/>
      <c r="J788" s="171" t="str">
        <f>IF(J334=1,$E788+(K$3-$F788)/Time!$J$8,"")</f>
        <v/>
      </c>
      <c r="K788" s="171" t="str">
        <f>IF(K334=1,$E788+(L$3-$F788)/Time!$J$8,"")</f>
        <v/>
      </c>
      <c r="L788" s="171" t="str">
        <f>IF(L334=1,$E788+(M$3-$F788)/Time!$J$8,"")</f>
        <v/>
      </c>
      <c r="M788" s="171" t="str">
        <f>IF(M334=1,$E788+(N$3-$F788)/Time!$J$8,"")</f>
        <v/>
      </c>
      <c r="N788" s="171" t="str">
        <f>IF(N334=1,$E788+(O$3-$F788)/Time!$J$8,"")</f>
        <v/>
      </c>
      <c r="O788" s="171" t="str">
        <f>IF(O334=1,$E788+(P$3-$F788)/Time!$J$8,"")</f>
        <v/>
      </c>
      <c r="P788" s="171" t="str">
        <f>IF(P334=1,$E788+(Q$3-$F788)/Time!$J$8,"")</f>
        <v/>
      </c>
      <c r="Q788" s="171" t="str">
        <f>IF(Q334=1,$E788+(R$3-$F788)/Time!$J$8,"")</f>
        <v/>
      </c>
      <c r="R788" s="171" t="str">
        <f>IF(R334=1,$E788+(S$3-$F788)/Time!$J$8,"")</f>
        <v/>
      </c>
      <c r="S788" s="7"/>
    </row>
    <row r="789" spans="1:19" s="43" customFormat="1" ht="12" hidden="1" customHeight="1" x14ac:dyDescent="0.3">
      <c r="A789" s="7"/>
      <c r="B789" s="20"/>
      <c r="C789" s="31" t="str">
        <f>'Asset Schedule'!C330</f>
        <v>Bus 98</v>
      </c>
      <c r="D789" s="31"/>
      <c r="E789" s="172">
        <f>'Asset Schedule'!J330</f>
        <v>0</v>
      </c>
      <c r="F789" s="39">
        <f>'Asset Schedule'!F330</f>
        <v>0</v>
      </c>
      <c r="G789" s="27"/>
      <c r="H789" s="27"/>
      <c r="I789" s="31"/>
      <c r="J789" s="171" t="str">
        <f>IF(J335=1,$E789+(K$3-$F789)/Time!$J$8,"")</f>
        <v/>
      </c>
      <c r="K789" s="171" t="str">
        <f>IF(K335=1,$E789+(L$3-$F789)/Time!$J$8,"")</f>
        <v/>
      </c>
      <c r="L789" s="171" t="str">
        <f>IF(L335=1,$E789+(M$3-$F789)/Time!$J$8,"")</f>
        <v/>
      </c>
      <c r="M789" s="171" t="str">
        <f>IF(M335=1,$E789+(N$3-$F789)/Time!$J$8,"")</f>
        <v/>
      </c>
      <c r="N789" s="171" t="str">
        <f>IF(N335=1,$E789+(O$3-$F789)/Time!$J$8,"")</f>
        <v/>
      </c>
      <c r="O789" s="171" t="str">
        <f>IF(O335=1,$E789+(P$3-$F789)/Time!$J$8,"")</f>
        <v/>
      </c>
      <c r="P789" s="171" t="str">
        <f>IF(P335=1,$E789+(Q$3-$F789)/Time!$J$8,"")</f>
        <v/>
      </c>
      <c r="Q789" s="171" t="str">
        <f>IF(Q335=1,$E789+(R$3-$F789)/Time!$J$8,"")</f>
        <v/>
      </c>
      <c r="R789" s="171" t="str">
        <f>IF(R335=1,$E789+(S$3-$F789)/Time!$J$8,"")</f>
        <v/>
      </c>
      <c r="S789" s="7"/>
    </row>
    <row r="790" spans="1:19" s="43" customFormat="1" ht="12" hidden="1" customHeight="1" x14ac:dyDescent="0.3">
      <c r="A790" s="7"/>
      <c r="B790" s="20"/>
      <c r="C790" s="31" t="str">
        <f>'Asset Schedule'!C331</f>
        <v>Bus 99</v>
      </c>
      <c r="D790" s="31"/>
      <c r="E790" s="172">
        <f>'Asset Schedule'!J331</f>
        <v>0</v>
      </c>
      <c r="F790" s="39">
        <f>'Asset Schedule'!F331</f>
        <v>0</v>
      </c>
      <c r="G790" s="27"/>
      <c r="H790" s="27"/>
      <c r="I790" s="31"/>
      <c r="J790" s="171" t="str">
        <f>IF(J336=1,$E790+(K$3-$F790)/Time!$J$8,"")</f>
        <v/>
      </c>
      <c r="K790" s="171" t="str">
        <f>IF(K336=1,$E790+(L$3-$F790)/Time!$J$8,"")</f>
        <v/>
      </c>
      <c r="L790" s="171" t="str">
        <f>IF(L336=1,$E790+(M$3-$F790)/Time!$J$8,"")</f>
        <v/>
      </c>
      <c r="M790" s="171" t="str">
        <f>IF(M336=1,$E790+(N$3-$F790)/Time!$J$8,"")</f>
        <v/>
      </c>
      <c r="N790" s="171" t="str">
        <f>IF(N336=1,$E790+(O$3-$F790)/Time!$J$8,"")</f>
        <v/>
      </c>
      <c r="O790" s="171" t="str">
        <f>IF(O336=1,$E790+(P$3-$F790)/Time!$J$8,"")</f>
        <v/>
      </c>
      <c r="P790" s="171" t="str">
        <f>IF(P336=1,$E790+(Q$3-$F790)/Time!$J$8,"")</f>
        <v/>
      </c>
      <c r="Q790" s="171" t="str">
        <f>IF(Q336=1,$E790+(R$3-$F790)/Time!$J$8,"")</f>
        <v/>
      </c>
      <c r="R790" s="171" t="str">
        <f>IF(R336=1,$E790+(S$3-$F790)/Time!$J$8,"")</f>
        <v/>
      </c>
      <c r="S790" s="7"/>
    </row>
    <row r="791" spans="1:19" s="43" customFormat="1" ht="12" hidden="1" customHeight="1" x14ac:dyDescent="0.3">
      <c r="A791" s="7"/>
      <c r="B791" s="20"/>
      <c r="C791" s="31" t="str">
        <f>'Asset Schedule'!C332</f>
        <v>Bus 100</v>
      </c>
      <c r="D791" s="31"/>
      <c r="E791" s="172">
        <f>'Asset Schedule'!J332</f>
        <v>0</v>
      </c>
      <c r="F791" s="39">
        <f>'Asset Schedule'!F332</f>
        <v>0</v>
      </c>
      <c r="G791" s="27"/>
      <c r="H791" s="27"/>
      <c r="I791" s="31"/>
      <c r="J791" s="171" t="str">
        <f>IF(J337=1,$E791+(K$3-$F791)/Time!$J$8,"")</f>
        <v/>
      </c>
      <c r="K791" s="171" t="str">
        <f>IF(K337=1,$E791+(L$3-$F791)/Time!$J$8,"")</f>
        <v/>
      </c>
      <c r="L791" s="171" t="str">
        <f>IF(L337=1,$E791+(M$3-$F791)/Time!$J$8,"")</f>
        <v/>
      </c>
      <c r="M791" s="171" t="str">
        <f>IF(M337=1,$E791+(N$3-$F791)/Time!$J$8,"")</f>
        <v/>
      </c>
      <c r="N791" s="171" t="str">
        <f>IF(N337=1,$E791+(O$3-$F791)/Time!$J$8,"")</f>
        <v/>
      </c>
      <c r="O791" s="171" t="str">
        <f>IF(O337=1,$E791+(P$3-$F791)/Time!$J$8,"")</f>
        <v/>
      </c>
      <c r="P791" s="171" t="str">
        <f>IF(P337=1,$E791+(Q$3-$F791)/Time!$J$8,"")</f>
        <v/>
      </c>
      <c r="Q791" s="171" t="str">
        <f>IF(Q337=1,$E791+(R$3-$F791)/Time!$J$8,"")</f>
        <v/>
      </c>
      <c r="R791" s="171" t="str">
        <f>IF(R337=1,$E791+(S$3-$F791)/Time!$J$8,"")</f>
        <v/>
      </c>
      <c r="S791" s="7"/>
    </row>
    <row r="792" spans="1:19" s="43" customFormat="1" ht="12" hidden="1" customHeight="1" x14ac:dyDescent="0.3">
      <c r="A792" s="7"/>
      <c r="B792" s="20"/>
      <c r="C792" s="31" t="str">
        <f>'Asset Schedule'!C333</f>
        <v>Bus 101</v>
      </c>
      <c r="D792" s="31"/>
      <c r="E792" s="172">
        <f>'Asset Schedule'!J333</f>
        <v>0</v>
      </c>
      <c r="F792" s="39">
        <f>'Asset Schedule'!F333</f>
        <v>0</v>
      </c>
      <c r="G792" s="27"/>
      <c r="H792" s="27"/>
      <c r="I792" s="31"/>
      <c r="J792" s="171" t="str">
        <f>IF(J338=1,$E792+(K$3-$F792)/Time!$J$8,"")</f>
        <v/>
      </c>
      <c r="K792" s="171" t="str">
        <f>IF(K338=1,$E792+(L$3-$F792)/Time!$J$8,"")</f>
        <v/>
      </c>
      <c r="L792" s="171" t="str">
        <f>IF(L338=1,$E792+(M$3-$F792)/Time!$J$8,"")</f>
        <v/>
      </c>
      <c r="M792" s="171" t="str">
        <f>IF(M338=1,$E792+(N$3-$F792)/Time!$J$8,"")</f>
        <v/>
      </c>
      <c r="N792" s="171" t="str">
        <f>IF(N338=1,$E792+(O$3-$F792)/Time!$J$8,"")</f>
        <v/>
      </c>
      <c r="O792" s="171" t="str">
        <f>IF(O338=1,$E792+(P$3-$F792)/Time!$J$8,"")</f>
        <v/>
      </c>
      <c r="P792" s="171" t="str">
        <f>IF(P338=1,$E792+(Q$3-$F792)/Time!$J$8,"")</f>
        <v/>
      </c>
      <c r="Q792" s="171" t="str">
        <f>IF(Q338=1,$E792+(R$3-$F792)/Time!$J$8,"")</f>
        <v/>
      </c>
      <c r="R792" s="171" t="str">
        <f>IF(R338=1,$E792+(S$3-$F792)/Time!$J$8,"")</f>
        <v/>
      </c>
      <c r="S792" s="7"/>
    </row>
    <row r="793" spans="1:19" s="43" customFormat="1" ht="12" hidden="1" customHeight="1" x14ac:dyDescent="0.3">
      <c r="A793" s="7"/>
      <c r="B793" s="20"/>
      <c r="C793" s="31" t="str">
        <f>'Asset Schedule'!C334</f>
        <v>Bus 102</v>
      </c>
      <c r="D793" s="31"/>
      <c r="E793" s="172">
        <f>'Asset Schedule'!J334</f>
        <v>0</v>
      </c>
      <c r="F793" s="39">
        <f>'Asset Schedule'!F334</f>
        <v>0</v>
      </c>
      <c r="G793" s="27"/>
      <c r="H793" s="27"/>
      <c r="I793" s="31"/>
      <c r="J793" s="171" t="str">
        <f>IF(J339=1,$E793+(K$3-$F793)/Time!$J$8,"")</f>
        <v/>
      </c>
      <c r="K793" s="171" t="str">
        <f>IF(K339=1,$E793+(L$3-$F793)/Time!$J$8,"")</f>
        <v/>
      </c>
      <c r="L793" s="171" t="str">
        <f>IF(L339=1,$E793+(M$3-$F793)/Time!$J$8,"")</f>
        <v/>
      </c>
      <c r="M793" s="171" t="str">
        <f>IF(M339=1,$E793+(N$3-$F793)/Time!$J$8,"")</f>
        <v/>
      </c>
      <c r="N793" s="171" t="str">
        <f>IF(N339=1,$E793+(O$3-$F793)/Time!$J$8,"")</f>
        <v/>
      </c>
      <c r="O793" s="171" t="str">
        <f>IF(O339=1,$E793+(P$3-$F793)/Time!$J$8,"")</f>
        <v/>
      </c>
      <c r="P793" s="171" t="str">
        <f>IF(P339=1,$E793+(Q$3-$F793)/Time!$J$8,"")</f>
        <v/>
      </c>
      <c r="Q793" s="171" t="str">
        <f>IF(Q339=1,$E793+(R$3-$F793)/Time!$J$8,"")</f>
        <v/>
      </c>
      <c r="R793" s="171" t="str">
        <f>IF(R339=1,$E793+(S$3-$F793)/Time!$J$8,"")</f>
        <v/>
      </c>
      <c r="S793" s="7"/>
    </row>
    <row r="794" spans="1:19" s="43" customFormat="1" ht="12" hidden="1" customHeight="1" x14ac:dyDescent="0.3">
      <c r="A794" s="7"/>
      <c r="B794" s="20"/>
      <c r="C794" s="31" t="str">
        <f>'Asset Schedule'!C335</f>
        <v>Bus 103</v>
      </c>
      <c r="D794" s="31"/>
      <c r="E794" s="172">
        <f>'Asset Schedule'!J335</f>
        <v>0</v>
      </c>
      <c r="F794" s="39">
        <f>'Asset Schedule'!F335</f>
        <v>0</v>
      </c>
      <c r="G794" s="27"/>
      <c r="H794" s="27"/>
      <c r="I794" s="31"/>
      <c r="J794" s="171" t="str">
        <f>IF(J340=1,$E794+(K$3-$F794)/Time!$J$8,"")</f>
        <v/>
      </c>
      <c r="K794" s="171" t="str">
        <f>IF(K340=1,$E794+(L$3-$F794)/Time!$J$8,"")</f>
        <v/>
      </c>
      <c r="L794" s="171" t="str">
        <f>IF(L340=1,$E794+(M$3-$F794)/Time!$J$8,"")</f>
        <v/>
      </c>
      <c r="M794" s="171" t="str">
        <f>IF(M340=1,$E794+(N$3-$F794)/Time!$J$8,"")</f>
        <v/>
      </c>
      <c r="N794" s="171" t="str">
        <f>IF(N340=1,$E794+(O$3-$F794)/Time!$J$8,"")</f>
        <v/>
      </c>
      <c r="O794" s="171" t="str">
        <f>IF(O340=1,$E794+(P$3-$F794)/Time!$J$8,"")</f>
        <v/>
      </c>
      <c r="P794" s="171" t="str">
        <f>IF(P340=1,$E794+(Q$3-$F794)/Time!$J$8,"")</f>
        <v/>
      </c>
      <c r="Q794" s="171" t="str">
        <f>IF(Q340=1,$E794+(R$3-$F794)/Time!$J$8,"")</f>
        <v/>
      </c>
      <c r="R794" s="171" t="str">
        <f>IF(R340=1,$E794+(S$3-$F794)/Time!$J$8,"")</f>
        <v/>
      </c>
      <c r="S794" s="7"/>
    </row>
    <row r="795" spans="1:19" s="43" customFormat="1" ht="12" hidden="1" customHeight="1" x14ac:dyDescent="0.3">
      <c r="A795" s="7"/>
      <c r="B795" s="20"/>
      <c r="C795" s="31" t="str">
        <f>'Asset Schedule'!C336</f>
        <v>Bus 104</v>
      </c>
      <c r="D795" s="31"/>
      <c r="E795" s="172">
        <f>'Asset Schedule'!J336</f>
        <v>0</v>
      </c>
      <c r="F795" s="39">
        <f>'Asset Schedule'!F336</f>
        <v>0</v>
      </c>
      <c r="G795" s="27"/>
      <c r="H795" s="27"/>
      <c r="I795" s="31"/>
      <c r="J795" s="171" t="str">
        <f>IF(J341=1,$E795+(K$3-$F795)/Time!$J$8,"")</f>
        <v/>
      </c>
      <c r="K795" s="171" t="str">
        <f>IF(K341=1,$E795+(L$3-$F795)/Time!$J$8,"")</f>
        <v/>
      </c>
      <c r="L795" s="171" t="str">
        <f>IF(L341=1,$E795+(M$3-$F795)/Time!$J$8,"")</f>
        <v/>
      </c>
      <c r="M795" s="171" t="str">
        <f>IF(M341=1,$E795+(N$3-$F795)/Time!$J$8,"")</f>
        <v/>
      </c>
      <c r="N795" s="171" t="str">
        <f>IF(N341=1,$E795+(O$3-$F795)/Time!$J$8,"")</f>
        <v/>
      </c>
      <c r="O795" s="171" t="str">
        <f>IF(O341=1,$E795+(P$3-$F795)/Time!$J$8,"")</f>
        <v/>
      </c>
      <c r="P795" s="171" t="str">
        <f>IF(P341=1,$E795+(Q$3-$F795)/Time!$J$8,"")</f>
        <v/>
      </c>
      <c r="Q795" s="171" t="str">
        <f>IF(Q341=1,$E795+(R$3-$F795)/Time!$J$8,"")</f>
        <v/>
      </c>
      <c r="R795" s="171" t="str">
        <f>IF(R341=1,$E795+(S$3-$F795)/Time!$J$8,"")</f>
        <v/>
      </c>
      <c r="S795" s="7"/>
    </row>
    <row r="796" spans="1:19" s="43" customFormat="1" ht="12" hidden="1" customHeight="1" x14ac:dyDescent="0.3">
      <c r="A796" s="7"/>
      <c r="B796" s="20"/>
      <c r="C796" s="31" t="str">
        <f>'Asset Schedule'!C337</f>
        <v>Bus 105</v>
      </c>
      <c r="D796" s="31"/>
      <c r="E796" s="172">
        <f>'Asset Schedule'!J337</f>
        <v>0</v>
      </c>
      <c r="F796" s="39">
        <f>'Asset Schedule'!F337</f>
        <v>0</v>
      </c>
      <c r="G796" s="27"/>
      <c r="H796" s="27"/>
      <c r="I796" s="31"/>
      <c r="J796" s="171" t="str">
        <f>IF(J342=1,$E796+(K$3-$F796)/Time!$J$8,"")</f>
        <v/>
      </c>
      <c r="K796" s="171" t="str">
        <f>IF(K342=1,$E796+(L$3-$F796)/Time!$J$8,"")</f>
        <v/>
      </c>
      <c r="L796" s="171" t="str">
        <f>IF(L342=1,$E796+(M$3-$F796)/Time!$J$8,"")</f>
        <v/>
      </c>
      <c r="M796" s="171" t="str">
        <f>IF(M342=1,$E796+(N$3-$F796)/Time!$J$8,"")</f>
        <v/>
      </c>
      <c r="N796" s="171" t="str">
        <f>IF(N342=1,$E796+(O$3-$F796)/Time!$J$8,"")</f>
        <v/>
      </c>
      <c r="O796" s="171" t="str">
        <f>IF(O342=1,$E796+(P$3-$F796)/Time!$J$8,"")</f>
        <v/>
      </c>
      <c r="P796" s="171" t="str">
        <f>IF(P342=1,$E796+(Q$3-$F796)/Time!$J$8,"")</f>
        <v/>
      </c>
      <c r="Q796" s="171" t="str">
        <f>IF(Q342=1,$E796+(R$3-$F796)/Time!$J$8,"")</f>
        <v/>
      </c>
      <c r="R796" s="171" t="str">
        <f>IF(R342=1,$E796+(S$3-$F796)/Time!$J$8,"")</f>
        <v/>
      </c>
      <c r="S796" s="7"/>
    </row>
    <row r="797" spans="1:19" s="43" customFormat="1" ht="12" hidden="1" customHeight="1" x14ac:dyDescent="0.3">
      <c r="A797" s="7"/>
      <c r="B797" s="20"/>
      <c r="C797" s="31" t="str">
        <f>'Asset Schedule'!C338</f>
        <v>Bus 106</v>
      </c>
      <c r="D797" s="31"/>
      <c r="E797" s="172">
        <f>'Asset Schedule'!J338</f>
        <v>0</v>
      </c>
      <c r="F797" s="39">
        <f>'Asset Schedule'!F338</f>
        <v>0</v>
      </c>
      <c r="G797" s="27"/>
      <c r="H797" s="27"/>
      <c r="I797" s="31"/>
      <c r="J797" s="171" t="str">
        <f>IF(J343=1,$E797+(K$3-$F797)/Time!$J$8,"")</f>
        <v/>
      </c>
      <c r="K797" s="171" t="str">
        <f>IF(K343=1,$E797+(L$3-$F797)/Time!$J$8,"")</f>
        <v/>
      </c>
      <c r="L797" s="171" t="str">
        <f>IF(L343=1,$E797+(M$3-$F797)/Time!$J$8,"")</f>
        <v/>
      </c>
      <c r="M797" s="171" t="str">
        <f>IF(M343=1,$E797+(N$3-$F797)/Time!$J$8,"")</f>
        <v/>
      </c>
      <c r="N797" s="171" t="str">
        <f>IF(N343=1,$E797+(O$3-$F797)/Time!$J$8,"")</f>
        <v/>
      </c>
      <c r="O797" s="171" t="str">
        <f>IF(O343=1,$E797+(P$3-$F797)/Time!$J$8,"")</f>
        <v/>
      </c>
      <c r="P797" s="171" t="str">
        <f>IF(P343=1,$E797+(Q$3-$F797)/Time!$J$8,"")</f>
        <v/>
      </c>
      <c r="Q797" s="171" t="str">
        <f>IF(Q343=1,$E797+(R$3-$F797)/Time!$J$8,"")</f>
        <v/>
      </c>
      <c r="R797" s="171" t="str">
        <f>IF(R343=1,$E797+(S$3-$F797)/Time!$J$8,"")</f>
        <v/>
      </c>
      <c r="S797" s="7"/>
    </row>
    <row r="798" spans="1:19" s="43" customFormat="1" ht="12" hidden="1" customHeight="1" x14ac:dyDescent="0.3">
      <c r="A798" s="7"/>
      <c r="B798" s="20"/>
      <c r="C798" s="31" t="str">
        <f>'Asset Schedule'!C339</f>
        <v>Bus 107</v>
      </c>
      <c r="D798" s="31"/>
      <c r="E798" s="172">
        <f>'Asset Schedule'!J339</f>
        <v>0</v>
      </c>
      <c r="F798" s="39">
        <f>'Asset Schedule'!F339</f>
        <v>0</v>
      </c>
      <c r="G798" s="27"/>
      <c r="H798" s="27"/>
      <c r="I798" s="31"/>
      <c r="J798" s="171" t="str">
        <f>IF(J344=1,$E798+(K$3-$F798)/Time!$J$8,"")</f>
        <v/>
      </c>
      <c r="K798" s="171" t="str">
        <f>IF(K344=1,$E798+(L$3-$F798)/Time!$J$8,"")</f>
        <v/>
      </c>
      <c r="L798" s="171" t="str">
        <f>IF(L344=1,$E798+(M$3-$F798)/Time!$J$8,"")</f>
        <v/>
      </c>
      <c r="M798" s="171" t="str">
        <f>IF(M344=1,$E798+(N$3-$F798)/Time!$J$8,"")</f>
        <v/>
      </c>
      <c r="N798" s="171" t="str">
        <f>IF(N344=1,$E798+(O$3-$F798)/Time!$J$8,"")</f>
        <v/>
      </c>
      <c r="O798" s="171" t="str">
        <f>IF(O344=1,$E798+(P$3-$F798)/Time!$J$8,"")</f>
        <v/>
      </c>
      <c r="P798" s="171" t="str">
        <f>IF(P344=1,$E798+(Q$3-$F798)/Time!$J$8,"")</f>
        <v/>
      </c>
      <c r="Q798" s="171" t="str">
        <f>IF(Q344=1,$E798+(R$3-$F798)/Time!$J$8,"")</f>
        <v/>
      </c>
      <c r="R798" s="171" t="str">
        <f>IF(R344=1,$E798+(S$3-$F798)/Time!$J$8,"")</f>
        <v/>
      </c>
      <c r="S798" s="7"/>
    </row>
    <row r="799" spans="1:19" s="43" customFormat="1" ht="12" hidden="1" customHeight="1" x14ac:dyDescent="0.3">
      <c r="A799" s="7"/>
      <c r="B799" s="20"/>
      <c r="C799" s="31" t="str">
        <f>'Asset Schedule'!C340</f>
        <v>Bus 108</v>
      </c>
      <c r="D799" s="31"/>
      <c r="E799" s="172">
        <f>'Asset Schedule'!J340</f>
        <v>0</v>
      </c>
      <c r="F799" s="39">
        <f>'Asset Schedule'!F340</f>
        <v>0</v>
      </c>
      <c r="G799" s="27"/>
      <c r="H799" s="27"/>
      <c r="I799" s="31"/>
      <c r="J799" s="171" t="str">
        <f>IF(J345=1,$E799+(K$3-$F799)/Time!$J$8,"")</f>
        <v/>
      </c>
      <c r="K799" s="171" t="str">
        <f>IF(K345=1,$E799+(L$3-$F799)/Time!$J$8,"")</f>
        <v/>
      </c>
      <c r="L799" s="171" t="str">
        <f>IF(L345=1,$E799+(M$3-$F799)/Time!$J$8,"")</f>
        <v/>
      </c>
      <c r="M799" s="171" t="str">
        <f>IF(M345=1,$E799+(N$3-$F799)/Time!$J$8,"")</f>
        <v/>
      </c>
      <c r="N799" s="171" t="str">
        <f>IF(N345=1,$E799+(O$3-$F799)/Time!$J$8,"")</f>
        <v/>
      </c>
      <c r="O799" s="171" t="str">
        <f>IF(O345=1,$E799+(P$3-$F799)/Time!$J$8,"")</f>
        <v/>
      </c>
      <c r="P799" s="171" t="str">
        <f>IF(P345=1,$E799+(Q$3-$F799)/Time!$J$8,"")</f>
        <v/>
      </c>
      <c r="Q799" s="171" t="str">
        <f>IF(Q345=1,$E799+(R$3-$F799)/Time!$J$8,"")</f>
        <v/>
      </c>
      <c r="R799" s="171" t="str">
        <f>IF(R345=1,$E799+(S$3-$F799)/Time!$J$8,"")</f>
        <v/>
      </c>
      <c r="S799" s="7"/>
    </row>
    <row r="800" spans="1:19" s="43" customFormat="1" ht="12" hidden="1" customHeight="1" x14ac:dyDescent="0.3">
      <c r="A800" s="7"/>
      <c r="B800" s="20"/>
      <c r="C800" s="31" t="str">
        <f>'Asset Schedule'!C341</f>
        <v>Bus 109</v>
      </c>
      <c r="D800" s="31"/>
      <c r="E800" s="172">
        <f>'Asset Schedule'!J341</f>
        <v>0</v>
      </c>
      <c r="F800" s="39">
        <f>'Asset Schedule'!F341</f>
        <v>0</v>
      </c>
      <c r="G800" s="27"/>
      <c r="H800" s="27"/>
      <c r="I800" s="31"/>
      <c r="J800" s="171" t="str">
        <f>IF(J346=1,$E800+(K$3-$F800)/Time!$J$8,"")</f>
        <v/>
      </c>
      <c r="K800" s="171" t="str">
        <f>IF(K346=1,$E800+(L$3-$F800)/Time!$J$8,"")</f>
        <v/>
      </c>
      <c r="L800" s="171" t="str">
        <f>IF(L346=1,$E800+(M$3-$F800)/Time!$J$8,"")</f>
        <v/>
      </c>
      <c r="M800" s="171" t="str">
        <f>IF(M346=1,$E800+(N$3-$F800)/Time!$J$8,"")</f>
        <v/>
      </c>
      <c r="N800" s="171" t="str">
        <f>IF(N346=1,$E800+(O$3-$F800)/Time!$J$8,"")</f>
        <v/>
      </c>
      <c r="O800" s="171" t="str">
        <f>IF(O346=1,$E800+(P$3-$F800)/Time!$J$8,"")</f>
        <v/>
      </c>
      <c r="P800" s="171" t="str">
        <f>IF(P346=1,$E800+(Q$3-$F800)/Time!$J$8,"")</f>
        <v/>
      </c>
      <c r="Q800" s="171" t="str">
        <f>IF(Q346=1,$E800+(R$3-$F800)/Time!$J$8,"")</f>
        <v/>
      </c>
      <c r="R800" s="171" t="str">
        <f>IF(R346=1,$E800+(S$3-$F800)/Time!$J$8,"")</f>
        <v/>
      </c>
      <c r="S800" s="7"/>
    </row>
    <row r="801" spans="1:19" s="43" customFormat="1" ht="12" hidden="1" customHeight="1" x14ac:dyDescent="0.3">
      <c r="A801" s="7"/>
      <c r="B801" s="20"/>
      <c r="C801" s="31" t="str">
        <f>'Asset Schedule'!C342</f>
        <v>Bus 110</v>
      </c>
      <c r="D801" s="31"/>
      <c r="E801" s="172">
        <f>'Asset Schedule'!J342</f>
        <v>0</v>
      </c>
      <c r="F801" s="39">
        <f>'Asset Schedule'!F342</f>
        <v>0</v>
      </c>
      <c r="G801" s="27"/>
      <c r="H801" s="27"/>
      <c r="I801" s="31"/>
      <c r="J801" s="171" t="str">
        <f>IF(J347=1,$E801+(K$3-$F801)/Time!$J$8,"")</f>
        <v/>
      </c>
      <c r="K801" s="171" t="str">
        <f>IF(K347=1,$E801+(L$3-$F801)/Time!$J$8,"")</f>
        <v/>
      </c>
      <c r="L801" s="171" t="str">
        <f>IF(L347=1,$E801+(M$3-$F801)/Time!$J$8,"")</f>
        <v/>
      </c>
      <c r="M801" s="171" t="str">
        <f>IF(M347=1,$E801+(N$3-$F801)/Time!$J$8,"")</f>
        <v/>
      </c>
      <c r="N801" s="171" t="str">
        <f>IF(N347=1,$E801+(O$3-$F801)/Time!$J$8,"")</f>
        <v/>
      </c>
      <c r="O801" s="171" t="str">
        <f>IF(O347=1,$E801+(P$3-$F801)/Time!$J$8,"")</f>
        <v/>
      </c>
      <c r="P801" s="171" t="str">
        <f>IF(P347=1,$E801+(Q$3-$F801)/Time!$J$8,"")</f>
        <v/>
      </c>
      <c r="Q801" s="171" t="str">
        <f>IF(Q347=1,$E801+(R$3-$F801)/Time!$J$8,"")</f>
        <v/>
      </c>
      <c r="R801" s="171" t="str">
        <f>IF(R347=1,$E801+(S$3-$F801)/Time!$J$8,"")</f>
        <v/>
      </c>
      <c r="S801" s="7"/>
    </row>
    <row r="802" spans="1:19" s="43" customFormat="1" ht="12" hidden="1" customHeight="1" x14ac:dyDescent="0.3">
      <c r="A802" s="7"/>
      <c r="B802" s="20"/>
      <c r="C802" s="31" t="str">
        <f>'Asset Schedule'!C343</f>
        <v>Bus 111</v>
      </c>
      <c r="D802" s="31"/>
      <c r="E802" s="172">
        <f>'Asset Schedule'!J343</f>
        <v>0</v>
      </c>
      <c r="F802" s="39">
        <f>'Asset Schedule'!F343</f>
        <v>0</v>
      </c>
      <c r="G802" s="27"/>
      <c r="H802" s="27"/>
      <c r="I802" s="31"/>
      <c r="J802" s="171" t="str">
        <f>IF(J348=1,$E802+(K$3-$F802)/Time!$J$8,"")</f>
        <v/>
      </c>
      <c r="K802" s="171" t="str">
        <f>IF(K348=1,$E802+(L$3-$F802)/Time!$J$8,"")</f>
        <v/>
      </c>
      <c r="L802" s="171" t="str">
        <f>IF(L348=1,$E802+(M$3-$F802)/Time!$J$8,"")</f>
        <v/>
      </c>
      <c r="M802" s="171" t="str">
        <f>IF(M348=1,$E802+(N$3-$F802)/Time!$J$8,"")</f>
        <v/>
      </c>
      <c r="N802" s="171" t="str">
        <f>IF(N348=1,$E802+(O$3-$F802)/Time!$J$8,"")</f>
        <v/>
      </c>
      <c r="O802" s="171" t="str">
        <f>IF(O348=1,$E802+(P$3-$F802)/Time!$J$8,"")</f>
        <v/>
      </c>
      <c r="P802" s="171" t="str">
        <f>IF(P348=1,$E802+(Q$3-$F802)/Time!$J$8,"")</f>
        <v/>
      </c>
      <c r="Q802" s="171" t="str">
        <f>IF(Q348=1,$E802+(R$3-$F802)/Time!$J$8,"")</f>
        <v/>
      </c>
      <c r="R802" s="171" t="str">
        <f>IF(R348=1,$E802+(S$3-$F802)/Time!$J$8,"")</f>
        <v/>
      </c>
      <c r="S802" s="7"/>
    </row>
    <row r="803" spans="1:19" s="43" customFormat="1" ht="12" hidden="1" customHeight="1" x14ac:dyDescent="0.3">
      <c r="A803" s="7"/>
      <c r="B803" s="20"/>
      <c r="C803" s="31" t="str">
        <f>'Asset Schedule'!C344</f>
        <v>Bus 112</v>
      </c>
      <c r="D803" s="31"/>
      <c r="E803" s="172">
        <f>'Asset Schedule'!J344</f>
        <v>0</v>
      </c>
      <c r="F803" s="39">
        <f>'Asset Schedule'!F344</f>
        <v>0</v>
      </c>
      <c r="G803" s="27"/>
      <c r="H803" s="27"/>
      <c r="I803" s="31"/>
      <c r="J803" s="171" t="str">
        <f>IF(J349=1,$E803+(K$3-$F803)/Time!$J$8,"")</f>
        <v/>
      </c>
      <c r="K803" s="171" t="str">
        <f>IF(K349=1,$E803+(L$3-$F803)/Time!$J$8,"")</f>
        <v/>
      </c>
      <c r="L803" s="171" t="str">
        <f>IF(L349=1,$E803+(M$3-$F803)/Time!$J$8,"")</f>
        <v/>
      </c>
      <c r="M803" s="171" t="str">
        <f>IF(M349=1,$E803+(N$3-$F803)/Time!$J$8,"")</f>
        <v/>
      </c>
      <c r="N803" s="171" t="str">
        <f>IF(N349=1,$E803+(O$3-$F803)/Time!$J$8,"")</f>
        <v/>
      </c>
      <c r="O803" s="171" t="str">
        <f>IF(O349=1,$E803+(P$3-$F803)/Time!$J$8,"")</f>
        <v/>
      </c>
      <c r="P803" s="171" t="str">
        <f>IF(P349=1,$E803+(Q$3-$F803)/Time!$J$8,"")</f>
        <v/>
      </c>
      <c r="Q803" s="171" t="str">
        <f>IF(Q349=1,$E803+(R$3-$F803)/Time!$J$8,"")</f>
        <v/>
      </c>
      <c r="R803" s="171" t="str">
        <f>IF(R349=1,$E803+(S$3-$F803)/Time!$J$8,"")</f>
        <v/>
      </c>
      <c r="S803" s="7"/>
    </row>
    <row r="804" spans="1:19" s="43" customFormat="1" ht="12" hidden="1" customHeight="1" x14ac:dyDescent="0.3">
      <c r="A804" s="7"/>
      <c r="B804" s="20"/>
      <c r="C804" s="31" t="str">
        <f>'Asset Schedule'!C345</f>
        <v>Bus 113</v>
      </c>
      <c r="D804" s="31"/>
      <c r="E804" s="172">
        <f>'Asset Schedule'!J345</f>
        <v>0</v>
      </c>
      <c r="F804" s="39">
        <f>'Asset Schedule'!F345</f>
        <v>0</v>
      </c>
      <c r="G804" s="27"/>
      <c r="H804" s="27"/>
      <c r="I804" s="31"/>
      <c r="J804" s="171" t="str">
        <f>IF(J350=1,$E804+(K$3-$F804)/Time!$J$8,"")</f>
        <v/>
      </c>
      <c r="K804" s="171" t="str">
        <f>IF(K350=1,$E804+(L$3-$F804)/Time!$J$8,"")</f>
        <v/>
      </c>
      <c r="L804" s="171" t="str">
        <f>IF(L350=1,$E804+(M$3-$F804)/Time!$J$8,"")</f>
        <v/>
      </c>
      <c r="M804" s="171" t="str">
        <f>IF(M350=1,$E804+(N$3-$F804)/Time!$J$8,"")</f>
        <v/>
      </c>
      <c r="N804" s="171" t="str">
        <f>IF(N350=1,$E804+(O$3-$F804)/Time!$J$8,"")</f>
        <v/>
      </c>
      <c r="O804" s="171" t="str">
        <f>IF(O350=1,$E804+(P$3-$F804)/Time!$J$8,"")</f>
        <v/>
      </c>
      <c r="P804" s="171" t="str">
        <f>IF(P350=1,$E804+(Q$3-$F804)/Time!$J$8,"")</f>
        <v/>
      </c>
      <c r="Q804" s="171" t="str">
        <f>IF(Q350=1,$E804+(R$3-$F804)/Time!$J$8,"")</f>
        <v/>
      </c>
      <c r="R804" s="171" t="str">
        <f>IF(R350=1,$E804+(S$3-$F804)/Time!$J$8,"")</f>
        <v/>
      </c>
      <c r="S804" s="7"/>
    </row>
    <row r="805" spans="1:19" s="43" customFormat="1" ht="12" hidden="1" customHeight="1" x14ac:dyDescent="0.3">
      <c r="A805" s="7"/>
      <c r="B805" s="20"/>
      <c r="C805" s="31" t="str">
        <f>'Asset Schedule'!C346</f>
        <v>Bus 114</v>
      </c>
      <c r="D805" s="31"/>
      <c r="E805" s="172">
        <f>'Asset Schedule'!J346</f>
        <v>0</v>
      </c>
      <c r="F805" s="39">
        <f>'Asset Schedule'!F346</f>
        <v>0</v>
      </c>
      <c r="G805" s="27"/>
      <c r="H805" s="27"/>
      <c r="I805" s="31"/>
      <c r="J805" s="171" t="str">
        <f>IF(J351=1,$E805+(K$3-$F805)/Time!$J$8,"")</f>
        <v/>
      </c>
      <c r="K805" s="171" t="str">
        <f>IF(K351=1,$E805+(L$3-$F805)/Time!$J$8,"")</f>
        <v/>
      </c>
      <c r="L805" s="171" t="str">
        <f>IF(L351=1,$E805+(M$3-$F805)/Time!$J$8,"")</f>
        <v/>
      </c>
      <c r="M805" s="171" t="str">
        <f>IF(M351=1,$E805+(N$3-$F805)/Time!$J$8,"")</f>
        <v/>
      </c>
      <c r="N805" s="171" t="str">
        <f>IF(N351=1,$E805+(O$3-$F805)/Time!$J$8,"")</f>
        <v/>
      </c>
      <c r="O805" s="171" t="str">
        <f>IF(O351=1,$E805+(P$3-$F805)/Time!$J$8,"")</f>
        <v/>
      </c>
      <c r="P805" s="171" t="str">
        <f>IF(P351=1,$E805+(Q$3-$F805)/Time!$J$8,"")</f>
        <v/>
      </c>
      <c r="Q805" s="171" t="str">
        <f>IF(Q351=1,$E805+(R$3-$F805)/Time!$J$8,"")</f>
        <v/>
      </c>
      <c r="R805" s="171" t="str">
        <f>IF(R351=1,$E805+(S$3-$F805)/Time!$J$8,"")</f>
        <v/>
      </c>
      <c r="S805" s="7"/>
    </row>
    <row r="806" spans="1:19" s="43" customFormat="1" ht="12" hidden="1" customHeight="1" x14ac:dyDescent="0.3">
      <c r="A806" s="7"/>
      <c r="B806" s="20"/>
      <c r="C806" s="31" t="str">
        <f>'Asset Schedule'!C347</f>
        <v>Bus 115</v>
      </c>
      <c r="D806" s="31"/>
      <c r="E806" s="172">
        <f>'Asset Schedule'!J347</f>
        <v>0</v>
      </c>
      <c r="F806" s="39">
        <f>'Asset Schedule'!F347</f>
        <v>0</v>
      </c>
      <c r="G806" s="27"/>
      <c r="H806" s="27"/>
      <c r="I806" s="31"/>
      <c r="J806" s="171" t="str">
        <f>IF(J352=1,$E806+(K$3-$F806)/Time!$J$8,"")</f>
        <v/>
      </c>
      <c r="K806" s="171" t="str">
        <f>IF(K352=1,$E806+(L$3-$F806)/Time!$J$8,"")</f>
        <v/>
      </c>
      <c r="L806" s="171" t="str">
        <f>IF(L352=1,$E806+(M$3-$F806)/Time!$J$8,"")</f>
        <v/>
      </c>
      <c r="M806" s="171" t="str">
        <f>IF(M352=1,$E806+(N$3-$F806)/Time!$J$8,"")</f>
        <v/>
      </c>
      <c r="N806" s="171" t="str">
        <f>IF(N352=1,$E806+(O$3-$F806)/Time!$J$8,"")</f>
        <v/>
      </c>
      <c r="O806" s="171" t="str">
        <f>IF(O352=1,$E806+(P$3-$F806)/Time!$J$8,"")</f>
        <v/>
      </c>
      <c r="P806" s="171" t="str">
        <f>IF(P352=1,$E806+(Q$3-$F806)/Time!$J$8,"")</f>
        <v/>
      </c>
      <c r="Q806" s="171" t="str">
        <f>IF(Q352=1,$E806+(R$3-$F806)/Time!$J$8,"")</f>
        <v/>
      </c>
      <c r="R806" s="171" t="str">
        <f>IF(R352=1,$E806+(S$3-$F806)/Time!$J$8,"")</f>
        <v/>
      </c>
      <c r="S806" s="7"/>
    </row>
    <row r="807" spans="1:19" s="43" customFormat="1" ht="12" hidden="1" customHeight="1" x14ac:dyDescent="0.3">
      <c r="A807" s="7"/>
      <c r="B807" s="20"/>
      <c r="C807" s="31" t="str">
        <f>'Asset Schedule'!C348</f>
        <v>Bus 116</v>
      </c>
      <c r="D807" s="31"/>
      <c r="E807" s="172">
        <f>'Asset Schedule'!J348</f>
        <v>0</v>
      </c>
      <c r="F807" s="39">
        <f>'Asset Schedule'!F348</f>
        <v>0</v>
      </c>
      <c r="G807" s="27"/>
      <c r="H807" s="27"/>
      <c r="I807" s="31"/>
      <c r="J807" s="171" t="str">
        <f>IF(J353=1,$E807+(K$3-$F807)/Time!$J$8,"")</f>
        <v/>
      </c>
      <c r="K807" s="171" t="str">
        <f>IF(K353=1,$E807+(L$3-$F807)/Time!$J$8,"")</f>
        <v/>
      </c>
      <c r="L807" s="171" t="str">
        <f>IF(L353=1,$E807+(M$3-$F807)/Time!$J$8,"")</f>
        <v/>
      </c>
      <c r="M807" s="171" t="str">
        <f>IF(M353=1,$E807+(N$3-$F807)/Time!$J$8,"")</f>
        <v/>
      </c>
      <c r="N807" s="171" t="str">
        <f>IF(N353=1,$E807+(O$3-$F807)/Time!$J$8,"")</f>
        <v/>
      </c>
      <c r="O807" s="171" t="str">
        <f>IF(O353=1,$E807+(P$3-$F807)/Time!$J$8,"")</f>
        <v/>
      </c>
      <c r="P807" s="171" t="str">
        <f>IF(P353=1,$E807+(Q$3-$F807)/Time!$J$8,"")</f>
        <v/>
      </c>
      <c r="Q807" s="171" t="str">
        <f>IF(Q353=1,$E807+(R$3-$F807)/Time!$J$8,"")</f>
        <v/>
      </c>
      <c r="R807" s="171" t="str">
        <f>IF(R353=1,$E807+(S$3-$F807)/Time!$J$8,"")</f>
        <v/>
      </c>
      <c r="S807" s="7"/>
    </row>
    <row r="808" spans="1:19" s="43" customFormat="1" ht="12" hidden="1" customHeight="1" x14ac:dyDescent="0.3">
      <c r="A808" s="7"/>
      <c r="B808" s="20"/>
      <c r="C808" s="31" t="str">
        <f>'Asset Schedule'!C349</f>
        <v>Bus 117</v>
      </c>
      <c r="D808" s="31"/>
      <c r="E808" s="172">
        <f>'Asset Schedule'!J349</f>
        <v>0</v>
      </c>
      <c r="F808" s="39">
        <f>'Asset Schedule'!F349</f>
        <v>0</v>
      </c>
      <c r="G808" s="27"/>
      <c r="H808" s="27"/>
      <c r="I808" s="31"/>
      <c r="J808" s="171" t="str">
        <f>IF(J354=1,$E808+(K$3-$F808)/Time!$J$8,"")</f>
        <v/>
      </c>
      <c r="K808" s="171" t="str">
        <f>IF(K354=1,$E808+(L$3-$F808)/Time!$J$8,"")</f>
        <v/>
      </c>
      <c r="L808" s="171" t="str">
        <f>IF(L354=1,$E808+(M$3-$F808)/Time!$J$8,"")</f>
        <v/>
      </c>
      <c r="M808" s="171" t="str">
        <f>IF(M354=1,$E808+(N$3-$F808)/Time!$J$8,"")</f>
        <v/>
      </c>
      <c r="N808" s="171" t="str">
        <f>IF(N354=1,$E808+(O$3-$F808)/Time!$J$8,"")</f>
        <v/>
      </c>
      <c r="O808" s="171" t="str">
        <f>IF(O354=1,$E808+(P$3-$F808)/Time!$J$8,"")</f>
        <v/>
      </c>
      <c r="P808" s="171" t="str">
        <f>IF(P354=1,$E808+(Q$3-$F808)/Time!$J$8,"")</f>
        <v/>
      </c>
      <c r="Q808" s="171" t="str">
        <f>IF(Q354=1,$E808+(R$3-$F808)/Time!$J$8,"")</f>
        <v/>
      </c>
      <c r="R808" s="171" t="str">
        <f>IF(R354=1,$E808+(S$3-$F808)/Time!$J$8,"")</f>
        <v/>
      </c>
      <c r="S808" s="7"/>
    </row>
    <row r="809" spans="1:19" s="43" customFormat="1" ht="12" hidden="1" customHeight="1" x14ac:dyDescent="0.3">
      <c r="A809" s="7"/>
      <c r="B809" s="20"/>
      <c r="C809" s="31" t="str">
        <f>'Asset Schedule'!C350</f>
        <v>Bus 118</v>
      </c>
      <c r="D809" s="31"/>
      <c r="E809" s="172">
        <f>'Asset Schedule'!J350</f>
        <v>0</v>
      </c>
      <c r="F809" s="39">
        <f>'Asset Schedule'!F350</f>
        <v>0</v>
      </c>
      <c r="G809" s="27"/>
      <c r="H809" s="27"/>
      <c r="I809" s="31"/>
      <c r="J809" s="171" t="str">
        <f>IF(J355=1,$E809+(K$3-$F809)/Time!$J$8,"")</f>
        <v/>
      </c>
      <c r="K809" s="171" t="str">
        <f>IF(K355=1,$E809+(L$3-$F809)/Time!$J$8,"")</f>
        <v/>
      </c>
      <c r="L809" s="171" t="str">
        <f>IF(L355=1,$E809+(M$3-$F809)/Time!$J$8,"")</f>
        <v/>
      </c>
      <c r="M809" s="171" t="str">
        <f>IF(M355=1,$E809+(N$3-$F809)/Time!$J$8,"")</f>
        <v/>
      </c>
      <c r="N809" s="171" t="str">
        <f>IF(N355=1,$E809+(O$3-$F809)/Time!$J$8,"")</f>
        <v/>
      </c>
      <c r="O809" s="171" t="str">
        <f>IF(O355=1,$E809+(P$3-$F809)/Time!$J$8,"")</f>
        <v/>
      </c>
      <c r="P809" s="171" t="str">
        <f>IF(P355=1,$E809+(Q$3-$F809)/Time!$J$8,"")</f>
        <v/>
      </c>
      <c r="Q809" s="171" t="str">
        <f>IF(Q355=1,$E809+(R$3-$F809)/Time!$J$8,"")</f>
        <v/>
      </c>
      <c r="R809" s="171" t="str">
        <f>IF(R355=1,$E809+(S$3-$F809)/Time!$J$8,"")</f>
        <v/>
      </c>
      <c r="S809" s="7"/>
    </row>
    <row r="810" spans="1:19" s="43" customFormat="1" ht="12" hidden="1" customHeight="1" x14ac:dyDescent="0.3">
      <c r="A810" s="7"/>
      <c r="B810" s="20"/>
      <c r="C810" s="31" t="str">
        <f>'Asset Schedule'!C351</f>
        <v>Bus 119</v>
      </c>
      <c r="D810" s="31"/>
      <c r="E810" s="172">
        <f>'Asset Schedule'!J351</f>
        <v>0</v>
      </c>
      <c r="F810" s="39">
        <f>'Asset Schedule'!F351</f>
        <v>0</v>
      </c>
      <c r="G810" s="27"/>
      <c r="H810" s="27"/>
      <c r="I810" s="31"/>
      <c r="J810" s="171" t="str">
        <f>IF(J356=1,$E810+(K$3-$F810)/Time!$J$8,"")</f>
        <v/>
      </c>
      <c r="K810" s="171" t="str">
        <f>IF(K356=1,$E810+(L$3-$F810)/Time!$J$8,"")</f>
        <v/>
      </c>
      <c r="L810" s="171" t="str">
        <f>IF(L356=1,$E810+(M$3-$F810)/Time!$J$8,"")</f>
        <v/>
      </c>
      <c r="M810" s="171" t="str">
        <f>IF(M356=1,$E810+(N$3-$F810)/Time!$J$8,"")</f>
        <v/>
      </c>
      <c r="N810" s="171" t="str">
        <f>IF(N356=1,$E810+(O$3-$F810)/Time!$J$8,"")</f>
        <v/>
      </c>
      <c r="O810" s="171" t="str">
        <f>IF(O356=1,$E810+(P$3-$F810)/Time!$J$8,"")</f>
        <v/>
      </c>
      <c r="P810" s="171" t="str">
        <f>IF(P356=1,$E810+(Q$3-$F810)/Time!$J$8,"")</f>
        <v/>
      </c>
      <c r="Q810" s="171" t="str">
        <f>IF(Q356=1,$E810+(R$3-$F810)/Time!$J$8,"")</f>
        <v/>
      </c>
      <c r="R810" s="171" t="str">
        <f>IF(R356=1,$E810+(S$3-$F810)/Time!$J$8,"")</f>
        <v/>
      </c>
      <c r="S810" s="7"/>
    </row>
    <row r="811" spans="1:19" s="43" customFormat="1" ht="12" hidden="1" customHeight="1" x14ac:dyDescent="0.3">
      <c r="A811" s="7"/>
      <c r="B811" s="20"/>
      <c r="C811" s="31" t="str">
        <f>'Asset Schedule'!C352</f>
        <v>Bus 120</v>
      </c>
      <c r="D811" s="31"/>
      <c r="E811" s="172">
        <f>'Asset Schedule'!J352</f>
        <v>0</v>
      </c>
      <c r="F811" s="39">
        <f>'Asset Schedule'!F352</f>
        <v>0</v>
      </c>
      <c r="G811" s="27"/>
      <c r="H811" s="27"/>
      <c r="I811" s="31"/>
      <c r="J811" s="171" t="str">
        <f>IF(J357=1,$E811+(K$3-$F811)/Time!$J$8,"")</f>
        <v/>
      </c>
      <c r="K811" s="171" t="str">
        <f>IF(K357=1,$E811+(L$3-$F811)/Time!$J$8,"")</f>
        <v/>
      </c>
      <c r="L811" s="171" t="str">
        <f>IF(L357=1,$E811+(M$3-$F811)/Time!$J$8,"")</f>
        <v/>
      </c>
      <c r="M811" s="171" t="str">
        <f>IF(M357=1,$E811+(N$3-$F811)/Time!$J$8,"")</f>
        <v/>
      </c>
      <c r="N811" s="171" t="str">
        <f>IF(N357=1,$E811+(O$3-$F811)/Time!$J$8,"")</f>
        <v/>
      </c>
      <c r="O811" s="171" t="str">
        <f>IF(O357=1,$E811+(P$3-$F811)/Time!$J$8,"")</f>
        <v/>
      </c>
      <c r="P811" s="171" t="str">
        <f>IF(P357=1,$E811+(Q$3-$F811)/Time!$J$8,"")</f>
        <v/>
      </c>
      <c r="Q811" s="171" t="str">
        <f>IF(Q357=1,$E811+(R$3-$F811)/Time!$J$8,"")</f>
        <v/>
      </c>
      <c r="R811" s="171" t="str">
        <f>IF(R357=1,$E811+(S$3-$F811)/Time!$J$8,"")</f>
        <v/>
      </c>
      <c r="S811" s="7"/>
    </row>
    <row r="812" spans="1:19" s="43" customFormat="1" ht="12" hidden="1" customHeight="1" x14ac:dyDescent="0.3">
      <c r="A812" s="7"/>
      <c r="B812" s="20"/>
      <c r="C812" s="31" t="str">
        <f>'Asset Schedule'!C353</f>
        <v>Bus 121</v>
      </c>
      <c r="D812" s="31"/>
      <c r="E812" s="172">
        <f>'Asset Schedule'!J353</f>
        <v>0</v>
      </c>
      <c r="F812" s="39">
        <f>'Asset Schedule'!F353</f>
        <v>0</v>
      </c>
      <c r="G812" s="27"/>
      <c r="H812" s="27"/>
      <c r="I812" s="31"/>
      <c r="J812" s="171" t="str">
        <f>IF(J358=1,$E812+(K$3-$F812)/Time!$J$8,"")</f>
        <v/>
      </c>
      <c r="K812" s="171" t="str">
        <f>IF(K358=1,$E812+(L$3-$F812)/Time!$J$8,"")</f>
        <v/>
      </c>
      <c r="L812" s="171" t="str">
        <f>IF(L358=1,$E812+(M$3-$F812)/Time!$J$8,"")</f>
        <v/>
      </c>
      <c r="M812" s="171" t="str">
        <f>IF(M358=1,$E812+(N$3-$F812)/Time!$J$8,"")</f>
        <v/>
      </c>
      <c r="N812" s="171" t="str">
        <f>IF(N358=1,$E812+(O$3-$F812)/Time!$J$8,"")</f>
        <v/>
      </c>
      <c r="O812" s="171" t="str">
        <f>IF(O358=1,$E812+(P$3-$F812)/Time!$J$8,"")</f>
        <v/>
      </c>
      <c r="P812" s="171" t="str">
        <f>IF(P358=1,$E812+(Q$3-$F812)/Time!$J$8,"")</f>
        <v/>
      </c>
      <c r="Q812" s="171" t="str">
        <f>IF(Q358=1,$E812+(R$3-$F812)/Time!$J$8,"")</f>
        <v/>
      </c>
      <c r="R812" s="171" t="str">
        <f>IF(R358=1,$E812+(S$3-$F812)/Time!$J$8,"")</f>
        <v/>
      </c>
      <c r="S812" s="7"/>
    </row>
    <row r="813" spans="1:19" s="43" customFormat="1" ht="12" hidden="1" customHeight="1" x14ac:dyDescent="0.3">
      <c r="A813" s="7"/>
      <c r="B813" s="20"/>
      <c r="C813" s="31" t="str">
        <f>'Asset Schedule'!C354</f>
        <v>Bus 122</v>
      </c>
      <c r="D813" s="31"/>
      <c r="E813" s="172">
        <f>'Asset Schedule'!J354</f>
        <v>0</v>
      </c>
      <c r="F813" s="39">
        <f>'Asset Schedule'!F354</f>
        <v>0</v>
      </c>
      <c r="G813" s="27"/>
      <c r="H813" s="27"/>
      <c r="I813" s="31"/>
      <c r="J813" s="171" t="str">
        <f>IF(J359=1,$E813+(K$3-$F813)/Time!$J$8,"")</f>
        <v/>
      </c>
      <c r="K813" s="171" t="str">
        <f>IF(K359=1,$E813+(L$3-$F813)/Time!$J$8,"")</f>
        <v/>
      </c>
      <c r="L813" s="171" t="str">
        <f>IF(L359=1,$E813+(M$3-$F813)/Time!$J$8,"")</f>
        <v/>
      </c>
      <c r="M813" s="171" t="str">
        <f>IF(M359=1,$E813+(N$3-$F813)/Time!$J$8,"")</f>
        <v/>
      </c>
      <c r="N813" s="171" t="str">
        <f>IF(N359=1,$E813+(O$3-$F813)/Time!$J$8,"")</f>
        <v/>
      </c>
      <c r="O813" s="171" t="str">
        <f>IF(O359=1,$E813+(P$3-$F813)/Time!$J$8,"")</f>
        <v/>
      </c>
      <c r="P813" s="171" t="str">
        <f>IF(P359=1,$E813+(Q$3-$F813)/Time!$J$8,"")</f>
        <v/>
      </c>
      <c r="Q813" s="171" t="str">
        <f>IF(Q359=1,$E813+(R$3-$F813)/Time!$J$8,"")</f>
        <v/>
      </c>
      <c r="R813" s="171" t="str">
        <f>IF(R359=1,$E813+(S$3-$F813)/Time!$J$8,"")</f>
        <v/>
      </c>
      <c r="S813" s="7"/>
    </row>
    <row r="814" spans="1:19" s="43" customFormat="1" ht="12" hidden="1" customHeight="1" x14ac:dyDescent="0.3">
      <c r="A814" s="7"/>
      <c r="B814" s="20"/>
      <c r="C814" s="31" t="str">
        <f>'Asset Schedule'!C355</f>
        <v>Bus 123</v>
      </c>
      <c r="D814" s="31"/>
      <c r="E814" s="172">
        <f>'Asset Schedule'!J355</f>
        <v>0</v>
      </c>
      <c r="F814" s="39">
        <f>'Asset Schedule'!F355</f>
        <v>0</v>
      </c>
      <c r="G814" s="27"/>
      <c r="H814" s="27"/>
      <c r="I814" s="31"/>
      <c r="J814" s="171" t="str">
        <f>IF(J360=1,$E814+(K$3-$F814)/Time!$J$8,"")</f>
        <v/>
      </c>
      <c r="K814" s="171" t="str">
        <f>IF(K360=1,$E814+(L$3-$F814)/Time!$J$8,"")</f>
        <v/>
      </c>
      <c r="L814" s="171" t="str">
        <f>IF(L360=1,$E814+(M$3-$F814)/Time!$J$8,"")</f>
        <v/>
      </c>
      <c r="M814" s="171" t="str">
        <f>IF(M360=1,$E814+(N$3-$F814)/Time!$J$8,"")</f>
        <v/>
      </c>
      <c r="N814" s="171" t="str">
        <f>IF(N360=1,$E814+(O$3-$F814)/Time!$J$8,"")</f>
        <v/>
      </c>
      <c r="O814" s="171" t="str">
        <f>IF(O360=1,$E814+(P$3-$F814)/Time!$J$8,"")</f>
        <v/>
      </c>
      <c r="P814" s="171" t="str">
        <f>IF(P360=1,$E814+(Q$3-$F814)/Time!$J$8,"")</f>
        <v/>
      </c>
      <c r="Q814" s="171" t="str">
        <f>IF(Q360=1,$E814+(R$3-$F814)/Time!$J$8,"")</f>
        <v/>
      </c>
      <c r="R814" s="171" t="str">
        <f>IF(R360=1,$E814+(S$3-$F814)/Time!$J$8,"")</f>
        <v/>
      </c>
      <c r="S814" s="7"/>
    </row>
    <row r="815" spans="1:19" s="43" customFormat="1" ht="12" hidden="1" customHeight="1" x14ac:dyDescent="0.3">
      <c r="A815" s="7"/>
      <c r="B815" s="20"/>
      <c r="C815" s="31" t="str">
        <f>'Asset Schedule'!C356</f>
        <v>Bus 124</v>
      </c>
      <c r="D815" s="31"/>
      <c r="E815" s="172">
        <f>'Asset Schedule'!J356</f>
        <v>0</v>
      </c>
      <c r="F815" s="39">
        <f>'Asset Schedule'!F356</f>
        <v>0</v>
      </c>
      <c r="G815" s="27"/>
      <c r="H815" s="27"/>
      <c r="I815" s="31"/>
      <c r="J815" s="171" t="str">
        <f>IF(J361=1,$E815+(K$3-$F815)/Time!$J$8,"")</f>
        <v/>
      </c>
      <c r="K815" s="171" t="str">
        <f>IF(K361=1,$E815+(L$3-$F815)/Time!$J$8,"")</f>
        <v/>
      </c>
      <c r="L815" s="171" t="str">
        <f>IF(L361=1,$E815+(M$3-$F815)/Time!$J$8,"")</f>
        <v/>
      </c>
      <c r="M815" s="171" t="str">
        <f>IF(M361=1,$E815+(N$3-$F815)/Time!$J$8,"")</f>
        <v/>
      </c>
      <c r="N815" s="171" t="str">
        <f>IF(N361=1,$E815+(O$3-$F815)/Time!$J$8,"")</f>
        <v/>
      </c>
      <c r="O815" s="171" t="str">
        <f>IF(O361=1,$E815+(P$3-$F815)/Time!$J$8,"")</f>
        <v/>
      </c>
      <c r="P815" s="171" t="str">
        <f>IF(P361=1,$E815+(Q$3-$F815)/Time!$J$8,"")</f>
        <v/>
      </c>
      <c r="Q815" s="171" t="str">
        <f>IF(Q361=1,$E815+(R$3-$F815)/Time!$J$8,"")</f>
        <v/>
      </c>
      <c r="R815" s="171" t="str">
        <f>IF(R361=1,$E815+(S$3-$F815)/Time!$J$8,"")</f>
        <v/>
      </c>
      <c r="S815" s="7"/>
    </row>
    <row r="816" spans="1:19" s="43" customFormat="1" ht="12" hidden="1" customHeight="1" x14ac:dyDescent="0.3">
      <c r="A816" s="7"/>
      <c r="B816" s="20"/>
      <c r="C816" s="31" t="str">
        <f>'Asset Schedule'!C357</f>
        <v>Bus 125</v>
      </c>
      <c r="D816" s="31"/>
      <c r="E816" s="172">
        <f>'Asset Schedule'!J357</f>
        <v>0</v>
      </c>
      <c r="F816" s="39">
        <f>'Asset Schedule'!F357</f>
        <v>0</v>
      </c>
      <c r="G816" s="27"/>
      <c r="H816" s="27"/>
      <c r="I816" s="31"/>
      <c r="J816" s="171" t="str">
        <f>IF(J362=1,$E816+(K$3-$F816)/Time!$J$8,"")</f>
        <v/>
      </c>
      <c r="K816" s="171" t="str">
        <f>IF(K362=1,$E816+(L$3-$F816)/Time!$J$8,"")</f>
        <v/>
      </c>
      <c r="L816" s="171" t="str">
        <f>IF(L362=1,$E816+(M$3-$F816)/Time!$J$8,"")</f>
        <v/>
      </c>
      <c r="M816" s="171" t="str">
        <f>IF(M362=1,$E816+(N$3-$F816)/Time!$J$8,"")</f>
        <v/>
      </c>
      <c r="N816" s="171" t="str">
        <f>IF(N362=1,$E816+(O$3-$F816)/Time!$J$8,"")</f>
        <v/>
      </c>
      <c r="O816" s="171" t="str">
        <f>IF(O362=1,$E816+(P$3-$F816)/Time!$J$8,"")</f>
        <v/>
      </c>
      <c r="P816" s="171" t="str">
        <f>IF(P362=1,$E816+(Q$3-$F816)/Time!$J$8,"")</f>
        <v/>
      </c>
      <c r="Q816" s="171" t="str">
        <f>IF(Q362=1,$E816+(R$3-$F816)/Time!$J$8,"")</f>
        <v/>
      </c>
      <c r="R816" s="171" t="str">
        <f>IF(R362=1,$E816+(S$3-$F816)/Time!$J$8,"")</f>
        <v/>
      </c>
      <c r="S816" s="7"/>
    </row>
    <row r="817" spans="1:19" s="43" customFormat="1" ht="12" hidden="1" customHeight="1" x14ac:dyDescent="0.3">
      <c r="A817" s="7"/>
      <c r="B817" s="20"/>
      <c r="C817" s="31" t="str">
        <f>'Asset Schedule'!C358</f>
        <v>Bus 126</v>
      </c>
      <c r="D817" s="31"/>
      <c r="E817" s="172">
        <f>'Asset Schedule'!J358</f>
        <v>0</v>
      </c>
      <c r="F817" s="39">
        <f>'Asset Schedule'!F358</f>
        <v>0</v>
      </c>
      <c r="G817" s="27"/>
      <c r="H817" s="27"/>
      <c r="I817" s="31"/>
      <c r="J817" s="171" t="str">
        <f>IF(J363=1,$E817+(K$3-$F817)/Time!$J$8,"")</f>
        <v/>
      </c>
      <c r="K817" s="171" t="str">
        <f>IF(K363=1,$E817+(L$3-$F817)/Time!$J$8,"")</f>
        <v/>
      </c>
      <c r="L817" s="171" t="str">
        <f>IF(L363=1,$E817+(M$3-$F817)/Time!$J$8,"")</f>
        <v/>
      </c>
      <c r="M817" s="171" t="str">
        <f>IF(M363=1,$E817+(N$3-$F817)/Time!$J$8,"")</f>
        <v/>
      </c>
      <c r="N817" s="171" t="str">
        <f>IF(N363=1,$E817+(O$3-$F817)/Time!$J$8,"")</f>
        <v/>
      </c>
      <c r="O817" s="171" t="str">
        <f>IF(O363=1,$E817+(P$3-$F817)/Time!$J$8,"")</f>
        <v/>
      </c>
      <c r="P817" s="171" t="str">
        <f>IF(P363=1,$E817+(Q$3-$F817)/Time!$J$8,"")</f>
        <v/>
      </c>
      <c r="Q817" s="171" t="str">
        <f>IF(Q363=1,$E817+(R$3-$F817)/Time!$J$8,"")</f>
        <v/>
      </c>
      <c r="R817" s="171" t="str">
        <f>IF(R363=1,$E817+(S$3-$F817)/Time!$J$8,"")</f>
        <v/>
      </c>
      <c r="S817" s="7"/>
    </row>
    <row r="818" spans="1:19" s="43" customFormat="1" ht="12" hidden="1" customHeight="1" x14ac:dyDescent="0.3">
      <c r="A818" s="7"/>
      <c r="B818" s="20"/>
      <c r="C818" s="31" t="str">
        <f>'Asset Schedule'!C359</f>
        <v>Bus 127</v>
      </c>
      <c r="D818" s="31"/>
      <c r="E818" s="172">
        <f>'Asset Schedule'!J359</f>
        <v>0</v>
      </c>
      <c r="F818" s="39">
        <f>'Asset Schedule'!F359</f>
        <v>0</v>
      </c>
      <c r="G818" s="27"/>
      <c r="H818" s="27"/>
      <c r="I818" s="31"/>
      <c r="J818" s="171" t="str">
        <f>IF(J364=1,$E818+(K$3-$F818)/Time!$J$8,"")</f>
        <v/>
      </c>
      <c r="K818" s="171" t="str">
        <f>IF(K364=1,$E818+(L$3-$F818)/Time!$J$8,"")</f>
        <v/>
      </c>
      <c r="L818" s="171" t="str">
        <f>IF(L364=1,$E818+(M$3-$F818)/Time!$J$8,"")</f>
        <v/>
      </c>
      <c r="M818" s="171" t="str">
        <f>IF(M364=1,$E818+(N$3-$F818)/Time!$J$8,"")</f>
        <v/>
      </c>
      <c r="N818" s="171" t="str">
        <f>IF(N364=1,$E818+(O$3-$F818)/Time!$J$8,"")</f>
        <v/>
      </c>
      <c r="O818" s="171" t="str">
        <f>IF(O364=1,$E818+(P$3-$F818)/Time!$J$8,"")</f>
        <v/>
      </c>
      <c r="P818" s="171" t="str">
        <f>IF(P364=1,$E818+(Q$3-$F818)/Time!$J$8,"")</f>
        <v/>
      </c>
      <c r="Q818" s="171" t="str">
        <f>IF(Q364=1,$E818+(R$3-$F818)/Time!$J$8,"")</f>
        <v/>
      </c>
      <c r="R818" s="171" t="str">
        <f>IF(R364=1,$E818+(S$3-$F818)/Time!$J$8,"")</f>
        <v/>
      </c>
      <c r="S818" s="7"/>
    </row>
    <row r="819" spans="1:19" s="43" customFormat="1" ht="12" hidden="1" customHeight="1" x14ac:dyDescent="0.3">
      <c r="A819" s="7"/>
      <c r="B819" s="20"/>
      <c r="C819" s="31" t="str">
        <f>'Asset Schedule'!C360</f>
        <v>Bus 128</v>
      </c>
      <c r="D819" s="31"/>
      <c r="E819" s="172">
        <f>'Asset Schedule'!J360</f>
        <v>0</v>
      </c>
      <c r="F819" s="39">
        <f>'Asset Schedule'!F360</f>
        <v>0</v>
      </c>
      <c r="G819" s="27"/>
      <c r="H819" s="27"/>
      <c r="I819" s="31"/>
      <c r="J819" s="171" t="str">
        <f>IF(J365=1,$E819+(K$3-$F819)/Time!$J$8,"")</f>
        <v/>
      </c>
      <c r="K819" s="171" t="str">
        <f>IF(K365=1,$E819+(L$3-$F819)/Time!$J$8,"")</f>
        <v/>
      </c>
      <c r="L819" s="171" t="str">
        <f>IF(L365=1,$E819+(M$3-$F819)/Time!$J$8,"")</f>
        <v/>
      </c>
      <c r="M819" s="171" t="str">
        <f>IF(M365=1,$E819+(N$3-$F819)/Time!$J$8,"")</f>
        <v/>
      </c>
      <c r="N819" s="171" t="str">
        <f>IF(N365=1,$E819+(O$3-$F819)/Time!$J$8,"")</f>
        <v/>
      </c>
      <c r="O819" s="171" t="str">
        <f>IF(O365=1,$E819+(P$3-$F819)/Time!$J$8,"")</f>
        <v/>
      </c>
      <c r="P819" s="171" t="str">
        <f>IF(P365=1,$E819+(Q$3-$F819)/Time!$J$8,"")</f>
        <v/>
      </c>
      <c r="Q819" s="171" t="str">
        <f>IF(Q365=1,$E819+(R$3-$F819)/Time!$J$8,"")</f>
        <v/>
      </c>
      <c r="R819" s="171" t="str">
        <f>IF(R365=1,$E819+(S$3-$F819)/Time!$J$8,"")</f>
        <v/>
      </c>
      <c r="S819" s="7"/>
    </row>
    <row r="820" spans="1:19" s="43" customFormat="1" ht="12" hidden="1" customHeight="1" x14ac:dyDescent="0.3">
      <c r="A820" s="7"/>
      <c r="B820" s="20"/>
      <c r="C820" s="31" t="str">
        <f>'Asset Schedule'!C361</f>
        <v>Bus 129</v>
      </c>
      <c r="D820" s="31"/>
      <c r="E820" s="172">
        <f>'Asset Schedule'!J361</f>
        <v>0</v>
      </c>
      <c r="F820" s="39">
        <f>'Asset Schedule'!F361</f>
        <v>0</v>
      </c>
      <c r="G820" s="27"/>
      <c r="H820" s="27"/>
      <c r="I820" s="31"/>
      <c r="J820" s="171" t="str">
        <f>IF(J366=1,$E820+(K$3-$F820)/Time!$J$8,"")</f>
        <v/>
      </c>
      <c r="K820" s="171" t="str">
        <f>IF(K366=1,$E820+(L$3-$F820)/Time!$J$8,"")</f>
        <v/>
      </c>
      <c r="L820" s="171" t="str">
        <f>IF(L366=1,$E820+(M$3-$F820)/Time!$J$8,"")</f>
        <v/>
      </c>
      <c r="M820" s="171" t="str">
        <f>IF(M366=1,$E820+(N$3-$F820)/Time!$J$8,"")</f>
        <v/>
      </c>
      <c r="N820" s="171" t="str">
        <f>IF(N366=1,$E820+(O$3-$F820)/Time!$J$8,"")</f>
        <v/>
      </c>
      <c r="O820" s="171" t="str">
        <f>IF(O366=1,$E820+(P$3-$F820)/Time!$J$8,"")</f>
        <v/>
      </c>
      <c r="P820" s="171" t="str">
        <f>IF(P366=1,$E820+(Q$3-$F820)/Time!$J$8,"")</f>
        <v/>
      </c>
      <c r="Q820" s="171" t="str">
        <f>IF(Q366=1,$E820+(R$3-$F820)/Time!$J$8,"")</f>
        <v/>
      </c>
      <c r="R820" s="171" t="str">
        <f>IF(R366=1,$E820+(S$3-$F820)/Time!$J$8,"")</f>
        <v/>
      </c>
      <c r="S820" s="7"/>
    </row>
    <row r="821" spans="1:19" s="43" customFormat="1" ht="12" hidden="1" customHeight="1" x14ac:dyDescent="0.3">
      <c r="A821" s="7"/>
      <c r="B821" s="20"/>
      <c r="C821" s="31" t="str">
        <f>'Asset Schedule'!C362</f>
        <v>Bus 130</v>
      </c>
      <c r="D821" s="31"/>
      <c r="E821" s="172">
        <f>'Asset Schedule'!J362</f>
        <v>0</v>
      </c>
      <c r="F821" s="39">
        <f>'Asset Schedule'!F362</f>
        <v>0</v>
      </c>
      <c r="G821" s="27"/>
      <c r="H821" s="27"/>
      <c r="I821" s="31"/>
      <c r="J821" s="171" t="str">
        <f>IF(J367=1,$E821+(K$3-$F821)/Time!$J$8,"")</f>
        <v/>
      </c>
      <c r="K821" s="171" t="str">
        <f>IF(K367=1,$E821+(L$3-$F821)/Time!$J$8,"")</f>
        <v/>
      </c>
      <c r="L821" s="171" t="str">
        <f>IF(L367=1,$E821+(M$3-$F821)/Time!$J$8,"")</f>
        <v/>
      </c>
      <c r="M821" s="171" t="str">
        <f>IF(M367=1,$E821+(N$3-$F821)/Time!$J$8,"")</f>
        <v/>
      </c>
      <c r="N821" s="171" t="str">
        <f>IF(N367=1,$E821+(O$3-$F821)/Time!$J$8,"")</f>
        <v/>
      </c>
      <c r="O821" s="171" t="str">
        <f>IF(O367=1,$E821+(P$3-$F821)/Time!$J$8,"")</f>
        <v/>
      </c>
      <c r="P821" s="171" t="str">
        <f>IF(P367=1,$E821+(Q$3-$F821)/Time!$J$8,"")</f>
        <v/>
      </c>
      <c r="Q821" s="171" t="str">
        <f>IF(Q367=1,$E821+(R$3-$F821)/Time!$J$8,"")</f>
        <v/>
      </c>
      <c r="R821" s="171" t="str">
        <f>IF(R367=1,$E821+(S$3-$F821)/Time!$J$8,"")</f>
        <v/>
      </c>
      <c r="S821" s="7"/>
    </row>
    <row r="822" spans="1:19" s="43" customFormat="1" ht="12" hidden="1" customHeight="1" x14ac:dyDescent="0.3">
      <c r="A822" s="7"/>
      <c r="B822" s="20"/>
      <c r="C822" s="31" t="str">
        <f>'Asset Schedule'!C363</f>
        <v>Bus 131</v>
      </c>
      <c r="D822" s="31"/>
      <c r="E822" s="172">
        <f>'Asset Schedule'!J363</f>
        <v>0</v>
      </c>
      <c r="F822" s="39">
        <f>'Asset Schedule'!F363</f>
        <v>0</v>
      </c>
      <c r="G822" s="27"/>
      <c r="H822" s="27"/>
      <c r="I822" s="31"/>
      <c r="J822" s="171" t="str">
        <f>IF(J368=1,$E822+(K$3-$F822)/Time!$J$8,"")</f>
        <v/>
      </c>
      <c r="K822" s="171" t="str">
        <f>IF(K368=1,$E822+(L$3-$F822)/Time!$J$8,"")</f>
        <v/>
      </c>
      <c r="L822" s="171" t="str">
        <f>IF(L368=1,$E822+(M$3-$F822)/Time!$J$8,"")</f>
        <v/>
      </c>
      <c r="M822" s="171" t="str">
        <f>IF(M368=1,$E822+(N$3-$F822)/Time!$J$8,"")</f>
        <v/>
      </c>
      <c r="N822" s="171" t="str">
        <f>IF(N368=1,$E822+(O$3-$F822)/Time!$J$8,"")</f>
        <v/>
      </c>
      <c r="O822" s="171" t="str">
        <f>IF(O368=1,$E822+(P$3-$F822)/Time!$J$8,"")</f>
        <v/>
      </c>
      <c r="P822" s="171" t="str">
        <f>IF(P368=1,$E822+(Q$3-$F822)/Time!$J$8,"")</f>
        <v/>
      </c>
      <c r="Q822" s="171" t="str">
        <f>IF(Q368=1,$E822+(R$3-$F822)/Time!$J$8,"")</f>
        <v/>
      </c>
      <c r="R822" s="171" t="str">
        <f>IF(R368=1,$E822+(S$3-$F822)/Time!$J$8,"")</f>
        <v/>
      </c>
      <c r="S822" s="7"/>
    </row>
    <row r="823" spans="1:19" s="43" customFormat="1" ht="12" hidden="1" customHeight="1" x14ac:dyDescent="0.3">
      <c r="A823" s="7"/>
      <c r="B823" s="20"/>
      <c r="C823" s="31" t="str">
        <f>'Asset Schedule'!C364</f>
        <v>Bus 132</v>
      </c>
      <c r="D823" s="31"/>
      <c r="E823" s="172">
        <f>'Asset Schedule'!J364</f>
        <v>0</v>
      </c>
      <c r="F823" s="39">
        <f>'Asset Schedule'!F364</f>
        <v>0</v>
      </c>
      <c r="G823" s="27"/>
      <c r="H823" s="27"/>
      <c r="I823" s="31"/>
      <c r="J823" s="171" t="str">
        <f>IF(J369=1,$E823+(K$3-$F823)/Time!$J$8,"")</f>
        <v/>
      </c>
      <c r="K823" s="171" t="str">
        <f>IF(K369=1,$E823+(L$3-$F823)/Time!$J$8,"")</f>
        <v/>
      </c>
      <c r="L823" s="171" t="str">
        <f>IF(L369=1,$E823+(M$3-$F823)/Time!$J$8,"")</f>
        <v/>
      </c>
      <c r="M823" s="171" t="str">
        <f>IF(M369=1,$E823+(N$3-$F823)/Time!$J$8,"")</f>
        <v/>
      </c>
      <c r="N823" s="171" t="str">
        <f>IF(N369=1,$E823+(O$3-$F823)/Time!$J$8,"")</f>
        <v/>
      </c>
      <c r="O823" s="171" t="str">
        <f>IF(O369=1,$E823+(P$3-$F823)/Time!$J$8,"")</f>
        <v/>
      </c>
      <c r="P823" s="171" t="str">
        <f>IF(P369=1,$E823+(Q$3-$F823)/Time!$J$8,"")</f>
        <v/>
      </c>
      <c r="Q823" s="171" t="str">
        <f>IF(Q369=1,$E823+(R$3-$F823)/Time!$J$8,"")</f>
        <v/>
      </c>
      <c r="R823" s="171" t="str">
        <f>IF(R369=1,$E823+(S$3-$F823)/Time!$J$8,"")</f>
        <v/>
      </c>
      <c r="S823" s="7"/>
    </row>
    <row r="824" spans="1:19" s="43" customFormat="1" ht="12" hidden="1" customHeight="1" x14ac:dyDescent="0.3">
      <c r="A824" s="7"/>
      <c r="B824" s="20"/>
      <c r="C824" s="31" t="str">
        <f>'Asset Schedule'!C365</f>
        <v>Bus 133</v>
      </c>
      <c r="D824" s="31"/>
      <c r="E824" s="172">
        <f>'Asset Schedule'!J365</f>
        <v>0</v>
      </c>
      <c r="F824" s="39">
        <f>'Asset Schedule'!F365</f>
        <v>0</v>
      </c>
      <c r="G824" s="27"/>
      <c r="H824" s="27"/>
      <c r="I824" s="31"/>
      <c r="J824" s="171" t="str">
        <f>IF(J370=1,$E824+(K$3-$F824)/Time!$J$8,"")</f>
        <v/>
      </c>
      <c r="K824" s="171" t="str">
        <f>IF(K370=1,$E824+(L$3-$F824)/Time!$J$8,"")</f>
        <v/>
      </c>
      <c r="L824" s="171" t="str">
        <f>IF(L370=1,$E824+(M$3-$F824)/Time!$J$8,"")</f>
        <v/>
      </c>
      <c r="M824" s="171" t="str">
        <f>IF(M370=1,$E824+(N$3-$F824)/Time!$J$8,"")</f>
        <v/>
      </c>
      <c r="N824" s="171" t="str">
        <f>IF(N370=1,$E824+(O$3-$F824)/Time!$J$8,"")</f>
        <v/>
      </c>
      <c r="O824" s="171" t="str">
        <f>IF(O370=1,$E824+(P$3-$F824)/Time!$J$8,"")</f>
        <v/>
      </c>
      <c r="P824" s="171" t="str">
        <f>IF(P370=1,$E824+(Q$3-$F824)/Time!$J$8,"")</f>
        <v/>
      </c>
      <c r="Q824" s="171" t="str">
        <f>IF(Q370=1,$E824+(R$3-$F824)/Time!$J$8,"")</f>
        <v/>
      </c>
      <c r="R824" s="171" t="str">
        <f>IF(R370=1,$E824+(S$3-$F824)/Time!$J$8,"")</f>
        <v/>
      </c>
      <c r="S824" s="7"/>
    </row>
    <row r="825" spans="1:19" s="43" customFormat="1" ht="12" hidden="1" customHeight="1" x14ac:dyDescent="0.3">
      <c r="A825" s="7"/>
      <c r="B825" s="20"/>
      <c r="C825" s="31" t="str">
        <f>'Asset Schedule'!C366</f>
        <v>Bus 134</v>
      </c>
      <c r="D825" s="31"/>
      <c r="E825" s="172">
        <f>'Asset Schedule'!J366</f>
        <v>0</v>
      </c>
      <c r="F825" s="39">
        <f>'Asset Schedule'!F366</f>
        <v>0</v>
      </c>
      <c r="G825" s="27"/>
      <c r="H825" s="27"/>
      <c r="I825" s="31"/>
      <c r="J825" s="171" t="str">
        <f>IF(J371=1,$E825+(K$3-$F825)/Time!$J$8,"")</f>
        <v/>
      </c>
      <c r="K825" s="171" t="str">
        <f>IF(K371=1,$E825+(L$3-$F825)/Time!$J$8,"")</f>
        <v/>
      </c>
      <c r="L825" s="171" t="str">
        <f>IF(L371=1,$E825+(M$3-$F825)/Time!$J$8,"")</f>
        <v/>
      </c>
      <c r="M825" s="171" t="str">
        <f>IF(M371=1,$E825+(N$3-$F825)/Time!$J$8,"")</f>
        <v/>
      </c>
      <c r="N825" s="171" t="str">
        <f>IF(N371=1,$E825+(O$3-$F825)/Time!$J$8,"")</f>
        <v/>
      </c>
      <c r="O825" s="171" t="str">
        <f>IF(O371=1,$E825+(P$3-$F825)/Time!$J$8,"")</f>
        <v/>
      </c>
      <c r="P825" s="171" t="str">
        <f>IF(P371=1,$E825+(Q$3-$F825)/Time!$J$8,"")</f>
        <v/>
      </c>
      <c r="Q825" s="171" t="str">
        <f>IF(Q371=1,$E825+(R$3-$F825)/Time!$J$8,"")</f>
        <v/>
      </c>
      <c r="R825" s="171" t="str">
        <f>IF(R371=1,$E825+(S$3-$F825)/Time!$J$8,"")</f>
        <v/>
      </c>
      <c r="S825" s="7"/>
    </row>
    <row r="826" spans="1:19" s="43" customFormat="1" ht="12" hidden="1" customHeight="1" x14ac:dyDescent="0.3">
      <c r="A826" s="7"/>
      <c r="B826" s="20"/>
      <c r="C826" s="31" t="str">
        <f>'Asset Schedule'!C367</f>
        <v>Bus 135</v>
      </c>
      <c r="D826" s="31"/>
      <c r="E826" s="172">
        <f>'Asset Schedule'!J367</f>
        <v>0</v>
      </c>
      <c r="F826" s="39">
        <f>'Asset Schedule'!F367</f>
        <v>0</v>
      </c>
      <c r="G826" s="27"/>
      <c r="H826" s="27"/>
      <c r="I826" s="31"/>
      <c r="J826" s="171" t="str">
        <f>IF(J372=1,$E826+(K$3-$F826)/Time!$J$8,"")</f>
        <v/>
      </c>
      <c r="K826" s="171" t="str">
        <f>IF(K372=1,$E826+(L$3-$F826)/Time!$J$8,"")</f>
        <v/>
      </c>
      <c r="L826" s="171" t="str">
        <f>IF(L372=1,$E826+(M$3-$F826)/Time!$J$8,"")</f>
        <v/>
      </c>
      <c r="M826" s="171" t="str">
        <f>IF(M372=1,$E826+(N$3-$F826)/Time!$J$8,"")</f>
        <v/>
      </c>
      <c r="N826" s="171" t="str">
        <f>IF(N372=1,$E826+(O$3-$F826)/Time!$J$8,"")</f>
        <v/>
      </c>
      <c r="O826" s="171" t="str">
        <f>IF(O372=1,$E826+(P$3-$F826)/Time!$J$8,"")</f>
        <v/>
      </c>
      <c r="P826" s="171" t="str">
        <f>IF(P372=1,$E826+(Q$3-$F826)/Time!$J$8,"")</f>
        <v/>
      </c>
      <c r="Q826" s="171" t="str">
        <f>IF(Q372=1,$E826+(R$3-$F826)/Time!$J$8,"")</f>
        <v/>
      </c>
      <c r="R826" s="171" t="str">
        <f>IF(R372=1,$E826+(S$3-$F826)/Time!$J$8,"")</f>
        <v/>
      </c>
      <c r="S826" s="7"/>
    </row>
    <row r="827" spans="1:19" s="43" customFormat="1" ht="12" hidden="1" customHeight="1" x14ac:dyDescent="0.3">
      <c r="A827" s="7"/>
      <c r="B827" s="20"/>
      <c r="C827" s="31" t="str">
        <f>'Asset Schedule'!C368</f>
        <v>Bus 136</v>
      </c>
      <c r="D827" s="31"/>
      <c r="E827" s="172">
        <f>'Asset Schedule'!J368</f>
        <v>0</v>
      </c>
      <c r="F827" s="39">
        <f>'Asset Schedule'!F368</f>
        <v>0</v>
      </c>
      <c r="G827" s="27"/>
      <c r="H827" s="27"/>
      <c r="I827" s="31"/>
      <c r="J827" s="171" t="str">
        <f>IF(J373=1,$E827+(K$3-$F827)/Time!$J$8,"")</f>
        <v/>
      </c>
      <c r="K827" s="171" t="str">
        <f>IF(K373=1,$E827+(L$3-$F827)/Time!$J$8,"")</f>
        <v/>
      </c>
      <c r="L827" s="171" t="str">
        <f>IF(L373=1,$E827+(M$3-$F827)/Time!$J$8,"")</f>
        <v/>
      </c>
      <c r="M827" s="171" t="str">
        <f>IF(M373=1,$E827+(N$3-$F827)/Time!$J$8,"")</f>
        <v/>
      </c>
      <c r="N827" s="171" t="str">
        <f>IF(N373=1,$E827+(O$3-$F827)/Time!$J$8,"")</f>
        <v/>
      </c>
      <c r="O827" s="171" t="str">
        <f>IF(O373=1,$E827+(P$3-$F827)/Time!$J$8,"")</f>
        <v/>
      </c>
      <c r="P827" s="171" t="str">
        <f>IF(P373=1,$E827+(Q$3-$F827)/Time!$J$8,"")</f>
        <v/>
      </c>
      <c r="Q827" s="171" t="str">
        <f>IF(Q373=1,$E827+(R$3-$F827)/Time!$J$8,"")</f>
        <v/>
      </c>
      <c r="R827" s="171" t="str">
        <f>IF(R373=1,$E827+(S$3-$F827)/Time!$J$8,"")</f>
        <v/>
      </c>
      <c r="S827" s="7"/>
    </row>
    <row r="828" spans="1:19" s="43" customFormat="1" ht="12" hidden="1" customHeight="1" x14ac:dyDescent="0.3">
      <c r="A828" s="7"/>
      <c r="B828" s="20"/>
      <c r="C828" s="31" t="str">
        <f>'Asset Schedule'!C369</f>
        <v>Bus 137</v>
      </c>
      <c r="D828" s="31"/>
      <c r="E828" s="172">
        <f>'Asset Schedule'!J369</f>
        <v>0</v>
      </c>
      <c r="F828" s="39">
        <f>'Asset Schedule'!F369</f>
        <v>0</v>
      </c>
      <c r="G828" s="27"/>
      <c r="H828" s="27"/>
      <c r="I828" s="31"/>
      <c r="J828" s="171" t="str">
        <f>IF(J374=1,$E828+(K$3-$F828)/Time!$J$8,"")</f>
        <v/>
      </c>
      <c r="K828" s="171" t="str">
        <f>IF(K374=1,$E828+(L$3-$F828)/Time!$J$8,"")</f>
        <v/>
      </c>
      <c r="L828" s="171" t="str">
        <f>IF(L374=1,$E828+(M$3-$F828)/Time!$J$8,"")</f>
        <v/>
      </c>
      <c r="M828" s="171" t="str">
        <f>IF(M374=1,$E828+(N$3-$F828)/Time!$J$8,"")</f>
        <v/>
      </c>
      <c r="N828" s="171" t="str">
        <f>IF(N374=1,$E828+(O$3-$F828)/Time!$J$8,"")</f>
        <v/>
      </c>
      <c r="O828" s="171" t="str">
        <f>IF(O374=1,$E828+(P$3-$F828)/Time!$J$8,"")</f>
        <v/>
      </c>
      <c r="P828" s="171" t="str">
        <f>IF(P374=1,$E828+(Q$3-$F828)/Time!$J$8,"")</f>
        <v/>
      </c>
      <c r="Q828" s="171" t="str">
        <f>IF(Q374=1,$E828+(R$3-$F828)/Time!$J$8,"")</f>
        <v/>
      </c>
      <c r="R828" s="171" t="str">
        <f>IF(R374=1,$E828+(S$3-$F828)/Time!$J$8,"")</f>
        <v/>
      </c>
      <c r="S828" s="7"/>
    </row>
    <row r="829" spans="1:19" s="43" customFormat="1" ht="12" hidden="1" customHeight="1" x14ac:dyDescent="0.3">
      <c r="A829" s="7"/>
      <c r="B829" s="20"/>
      <c r="C829" s="31" t="str">
        <f>'Asset Schedule'!C370</f>
        <v>Bus 138</v>
      </c>
      <c r="D829" s="31"/>
      <c r="E829" s="172">
        <f>'Asset Schedule'!J370</f>
        <v>0</v>
      </c>
      <c r="F829" s="39">
        <f>'Asset Schedule'!F370</f>
        <v>0</v>
      </c>
      <c r="G829" s="27"/>
      <c r="H829" s="27"/>
      <c r="I829" s="31"/>
      <c r="J829" s="171" t="str">
        <f>IF(J375=1,$E829+(K$3-$F829)/Time!$J$8,"")</f>
        <v/>
      </c>
      <c r="K829" s="171" t="str">
        <f>IF(K375=1,$E829+(L$3-$F829)/Time!$J$8,"")</f>
        <v/>
      </c>
      <c r="L829" s="171" t="str">
        <f>IF(L375=1,$E829+(M$3-$F829)/Time!$J$8,"")</f>
        <v/>
      </c>
      <c r="M829" s="171" t="str">
        <f>IF(M375=1,$E829+(N$3-$F829)/Time!$J$8,"")</f>
        <v/>
      </c>
      <c r="N829" s="171" t="str">
        <f>IF(N375=1,$E829+(O$3-$F829)/Time!$J$8,"")</f>
        <v/>
      </c>
      <c r="O829" s="171" t="str">
        <f>IF(O375=1,$E829+(P$3-$F829)/Time!$J$8,"")</f>
        <v/>
      </c>
      <c r="P829" s="171" t="str">
        <f>IF(P375=1,$E829+(Q$3-$F829)/Time!$J$8,"")</f>
        <v/>
      </c>
      <c r="Q829" s="171" t="str">
        <f>IF(Q375=1,$E829+(R$3-$F829)/Time!$J$8,"")</f>
        <v/>
      </c>
      <c r="R829" s="171" t="str">
        <f>IF(R375=1,$E829+(S$3-$F829)/Time!$J$8,"")</f>
        <v/>
      </c>
      <c r="S829" s="7"/>
    </row>
    <row r="830" spans="1:19" s="43" customFormat="1" ht="12" hidden="1" customHeight="1" x14ac:dyDescent="0.3">
      <c r="A830" s="7"/>
      <c r="B830" s="20"/>
      <c r="C830" s="31" t="str">
        <f>'Asset Schedule'!C371</f>
        <v>Bus 139</v>
      </c>
      <c r="D830" s="31"/>
      <c r="E830" s="172">
        <f>'Asset Schedule'!J371</f>
        <v>0</v>
      </c>
      <c r="F830" s="39">
        <f>'Asset Schedule'!F371</f>
        <v>0</v>
      </c>
      <c r="G830" s="27"/>
      <c r="H830" s="27"/>
      <c r="I830" s="31"/>
      <c r="J830" s="171" t="str">
        <f>IF(J376=1,$E830+(K$3-$F830)/Time!$J$8,"")</f>
        <v/>
      </c>
      <c r="K830" s="171" t="str">
        <f>IF(K376=1,$E830+(L$3-$F830)/Time!$J$8,"")</f>
        <v/>
      </c>
      <c r="L830" s="171" t="str">
        <f>IF(L376=1,$E830+(M$3-$F830)/Time!$J$8,"")</f>
        <v/>
      </c>
      <c r="M830" s="171" t="str">
        <f>IF(M376=1,$E830+(N$3-$F830)/Time!$J$8,"")</f>
        <v/>
      </c>
      <c r="N830" s="171" t="str">
        <f>IF(N376=1,$E830+(O$3-$F830)/Time!$J$8,"")</f>
        <v/>
      </c>
      <c r="O830" s="171" t="str">
        <f>IF(O376=1,$E830+(P$3-$F830)/Time!$J$8,"")</f>
        <v/>
      </c>
      <c r="P830" s="171" t="str">
        <f>IF(P376=1,$E830+(Q$3-$F830)/Time!$J$8,"")</f>
        <v/>
      </c>
      <c r="Q830" s="171" t="str">
        <f>IF(Q376=1,$E830+(R$3-$F830)/Time!$J$8,"")</f>
        <v/>
      </c>
      <c r="R830" s="171" t="str">
        <f>IF(R376=1,$E830+(S$3-$F830)/Time!$J$8,"")</f>
        <v/>
      </c>
      <c r="S830" s="7"/>
    </row>
    <row r="831" spans="1:19" s="43" customFormat="1" ht="12" hidden="1" customHeight="1" x14ac:dyDescent="0.3">
      <c r="A831" s="7"/>
      <c r="B831" s="20"/>
      <c r="C831" s="31" t="str">
        <f>'Asset Schedule'!C372</f>
        <v>Bus 140</v>
      </c>
      <c r="D831" s="31"/>
      <c r="E831" s="172">
        <f>'Asset Schedule'!J372</f>
        <v>0</v>
      </c>
      <c r="F831" s="39">
        <f>'Asset Schedule'!F372</f>
        <v>0</v>
      </c>
      <c r="G831" s="27"/>
      <c r="H831" s="27"/>
      <c r="I831" s="31"/>
      <c r="J831" s="171" t="str">
        <f>IF(J377=1,$E831+(K$3-$F831)/Time!$J$8,"")</f>
        <v/>
      </c>
      <c r="K831" s="171" t="str">
        <f>IF(K377=1,$E831+(L$3-$F831)/Time!$J$8,"")</f>
        <v/>
      </c>
      <c r="L831" s="171" t="str">
        <f>IF(L377=1,$E831+(M$3-$F831)/Time!$J$8,"")</f>
        <v/>
      </c>
      <c r="M831" s="171" t="str">
        <f>IF(M377=1,$E831+(N$3-$F831)/Time!$J$8,"")</f>
        <v/>
      </c>
      <c r="N831" s="171" t="str">
        <f>IF(N377=1,$E831+(O$3-$F831)/Time!$J$8,"")</f>
        <v/>
      </c>
      <c r="O831" s="171" t="str">
        <f>IF(O377=1,$E831+(P$3-$F831)/Time!$J$8,"")</f>
        <v/>
      </c>
      <c r="P831" s="171" t="str">
        <f>IF(P377=1,$E831+(Q$3-$F831)/Time!$J$8,"")</f>
        <v/>
      </c>
      <c r="Q831" s="171" t="str">
        <f>IF(Q377=1,$E831+(R$3-$F831)/Time!$J$8,"")</f>
        <v/>
      </c>
      <c r="R831" s="171" t="str">
        <f>IF(R377=1,$E831+(S$3-$F831)/Time!$J$8,"")</f>
        <v/>
      </c>
      <c r="S831" s="7"/>
    </row>
    <row r="832" spans="1:19" s="43" customFormat="1" ht="12" hidden="1" customHeight="1" x14ac:dyDescent="0.3">
      <c r="A832" s="7"/>
      <c r="B832" s="20"/>
      <c r="C832" s="31" t="str">
        <f>'Asset Schedule'!C373</f>
        <v>Bus 141</v>
      </c>
      <c r="D832" s="31"/>
      <c r="E832" s="172">
        <f>'Asset Schedule'!J373</f>
        <v>0</v>
      </c>
      <c r="F832" s="39">
        <f>'Asset Schedule'!F373</f>
        <v>0</v>
      </c>
      <c r="G832" s="27"/>
      <c r="H832" s="27"/>
      <c r="I832" s="31"/>
      <c r="J832" s="171" t="str">
        <f>IF(J378=1,$E832+(K$3-$F832)/Time!$J$8,"")</f>
        <v/>
      </c>
      <c r="K832" s="171" t="str">
        <f>IF(K378=1,$E832+(L$3-$F832)/Time!$J$8,"")</f>
        <v/>
      </c>
      <c r="L832" s="171" t="str">
        <f>IF(L378=1,$E832+(M$3-$F832)/Time!$J$8,"")</f>
        <v/>
      </c>
      <c r="M832" s="171" t="str">
        <f>IF(M378=1,$E832+(N$3-$F832)/Time!$J$8,"")</f>
        <v/>
      </c>
      <c r="N832" s="171" t="str">
        <f>IF(N378=1,$E832+(O$3-$F832)/Time!$J$8,"")</f>
        <v/>
      </c>
      <c r="O832" s="171" t="str">
        <f>IF(O378=1,$E832+(P$3-$F832)/Time!$J$8,"")</f>
        <v/>
      </c>
      <c r="P832" s="171" t="str">
        <f>IF(P378=1,$E832+(Q$3-$F832)/Time!$J$8,"")</f>
        <v/>
      </c>
      <c r="Q832" s="171" t="str">
        <f>IF(Q378=1,$E832+(R$3-$F832)/Time!$J$8,"")</f>
        <v/>
      </c>
      <c r="R832" s="171" t="str">
        <f>IF(R378=1,$E832+(S$3-$F832)/Time!$J$8,"")</f>
        <v/>
      </c>
      <c r="S832" s="7"/>
    </row>
    <row r="833" spans="1:19" s="43" customFormat="1" ht="12" hidden="1" customHeight="1" x14ac:dyDescent="0.3">
      <c r="A833" s="7"/>
      <c r="B833" s="20"/>
      <c r="C833" s="31" t="str">
        <f>'Asset Schedule'!C374</f>
        <v>Bus 142</v>
      </c>
      <c r="D833" s="31"/>
      <c r="E833" s="172">
        <f>'Asset Schedule'!J374</f>
        <v>0</v>
      </c>
      <c r="F833" s="39">
        <f>'Asset Schedule'!F374</f>
        <v>0</v>
      </c>
      <c r="G833" s="27"/>
      <c r="H833" s="27"/>
      <c r="I833" s="31"/>
      <c r="J833" s="171" t="str">
        <f>IF(J379=1,$E833+(K$3-$F833)/Time!$J$8,"")</f>
        <v/>
      </c>
      <c r="K833" s="171" t="str">
        <f>IF(K379=1,$E833+(L$3-$F833)/Time!$J$8,"")</f>
        <v/>
      </c>
      <c r="L833" s="171" t="str">
        <f>IF(L379=1,$E833+(M$3-$F833)/Time!$J$8,"")</f>
        <v/>
      </c>
      <c r="M833" s="171" t="str">
        <f>IF(M379=1,$E833+(N$3-$F833)/Time!$J$8,"")</f>
        <v/>
      </c>
      <c r="N833" s="171" t="str">
        <f>IF(N379=1,$E833+(O$3-$F833)/Time!$J$8,"")</f>
        <v/>
      </c>
      <c r="O833" s="171" t="str">
        <f>IF(O379=1,$E833+(P$3-$F833)/Time!$J$8,"")</f>
        <v/>
      </c>
      <c r="P833" s="171" t="str">
        <f>IF(P379=1,$E833+(Q$3-$F833)/Time!$J$8,"")</f>
        <v/>
      </c>
      <c r="Q833" s="171" t="str">
        <f>IF(Q379=1,$E833+(R$3-$F833)/Time!$J$8,"")</f>
        <v/>
      </c>
      <c r="R833" s="171" t="str">
        <f>IF(R379=1,$E833+(S$3-$F833)/Time!$J$8,"")</f>
        <v/>
      </c>
      <c r="S833" s="7"/>
    </row>
    <row r="834" spans="1:19" s="43" customFormat="1" ht="12" hidden="1" customHeight="1" x14ac:dyDescent="0.3">
      <c r="A834" s="7"/>
      <c r="B834" s="20"/>
      <c r="C834" s="31" t="str">
        <f>'Asset Schedule'!C375</f>
        <v>Bus 143</v>
      </c>
      <c r="D834" s="31"/>
      <c r="E834" s="172">
        <f>'Asset Schedule'!J375</f>
        <v>0</v>
      </c>
      <c r="F834" s="39">
        <f>'Asset Schedule'!F375</f>
        <v>0</v>
      </c>
      <c r="G834" s="27"/>
      <c r="H834" s="27"/>
      <c r="I834" s="31"/>
      <c r="J834" s="171" t="str">
        <f>IF(J380=1,$E834+(K$3-$F834)/Time!$J$8,"")</f>
        <v/>
      </c>
      <c r="K834" s="171" t="str">
        <f>IF(K380=1,$E834+(L$3-$F834)/Time!$J$8,"")</f>
        <v/>
      </c>
      <c r="L834" s="171" t="str">
        <f>IF(L380=1,$E834+(M$3-$F834)/Time!$J$8,"")</f>
        <v/>
      </c>
      <c r="M834" s="171" t="str">
        <f>IF(M380=1,$E834+(N$3-$F834)/Time!$J$8,"")</f>
        <v/>
      </c>
      <c r="N834" s="171" t="str">
        <f>IF(N380=1,$E834+(O$3-$F834)/Time!$J$8,"")</f>
        <v/>
      </c>
      <c r="O834" s="171" t="str">
        <f>IF(O380=1,$E834+(P$3-$F834)/Time!$J$8,"")</f>
        <v/>
      </c>
      <c r="P834" s="171" t="str">
        <f>IF(P380=1,$E834+(Q$3-$F834)/Time!$J$8,"")</f>
        <v/>
      </c>
      <c r="Q834" s="171" t="str">
        <f>IF(Q380=1,$E834+(R$3-$F834)/Time!$J$8,"")</f>
        <v/>
      </c>
      <c r="R834" s="171" t="str">
        <f>IF(R380=1,$E834+(S$3-$F834)/Time!$J$8,"")</f>
        <v/>
      </c>
      <c r="S834" s="7"/>
    </row>
    <row r="835" spans="1:19" s="43" customFormat="1" ht="12" hidden="1" customHeight="1" x14ac:dyDescent="0.3">
      <c r="A835" s="7"/>
      <c r="B835" s="20"/>
      <c r="C835" s="31" t="str">
        <f>'Asset Schedule'!C376</f>
        <v>Bus 144</v>
      </c>
      <c r="D835" s="31"/>
      <c r="E835" s="172">
        <f>'Asset Schedule'!J376</f>
        <v>0</v>
      </c>
      <c r="F835" s="39">
        <f>'Asset Schedule'!F376</f>
        <v>0</v>
      </c>
      <c r="G835" s="27"/>
      <c r="H835" s="27"/>
      <c r="I835" s="31"/>
      <c r="J835" s="171" t="str">
        <f>IF(J381=1,$E835+(K$3-$F835)/Time!$J$8,"")</f>
        <v/>
      </c>
      <c r="K835" s="171" t="str">
        <f>IF(K381=1,$E835+(L$3-$F835)/Time!$J$8,"")</f>
        <v/>
      </c>
      <c r="L835" s="171" t="str">
        <f>IF(L381=1,$E835+(M$3-$F835)/Time!$J$8,"")</f>
        <v/>
      </c>
      <c r="M835" s="171" t="str">
        <f>IF(M381=1,$E835+(N$3-$F835)/Time!$J$8,"")</f>
        <v/>
      </c>
      <c r="N835" s="171" t="str">
        <f>IF(N381=1,$E835+(O$3-$F835)/Time!$J$8,"")</f>
        <v/>
      </c>
      <c r="O835" s="171" t="str">
        <f>IF(O381=1,$E835+(P$3-$F835)/Time!$J$8,"")</f>
        <v/>
      </c>
      <c r="P835" s="171" t="str">
        <f>IF(P381=1,$E835+(Q$3-$F835)/Time!$J$8,"")</f>
        <v/>
      </c>
      <c r="Q835" s="171" t="str">
        <f>IF(Q381=1,$E835+(R$3-$F835)/Time!$J$8,"")</f>
        <v/>
      </c>
      <c r="R835" s="171" t="str">
        <f>IF(R381=1,$E835+(S$3-$F835)/Time!$J$8,"")</f>
        <v/>
      </c>
      <c r="S835" s="7"/>
    </row>
    <row r="836" spans="1:19" s="43" customFormat="1" ht="12" hidden="1" customHeight="1" x14ac:dyDescent="0.3">
      <c r="A836" s="7"/>
      <c r="B836" s="20"/>
      <c r="C836" s="31" t="str">
        <f>'Asset Schedule'!C377</f>
        <v>Bus 145</v>
      </c>
      <c r="D836" s="31"/>
      <c r="E836" s="172">
        <f>'Asset Schedule'!J377</f>
        <v>0</v>
      </c>
      <c r="F836" s="39">
        <f>'Asset Schedule'!F377</f>
        <v>0</v>
      </c>
      <c r="G836" s="27"/>
      <c r="H836" s="27"/>
      <c r="I836" s="31"/>
      <c r="J836" s="171" t="str">
        <f>IF(J382=1,$E836+(K$3-$F836)/Time!$J$8,"")</f>
        <v/>
      </c>
      <c r="K836" s="171" t="str">
        <f>IF(K382=1,$E836+(L$3-$F836)/Time!$J$8,"")</f>
        <v/>
      </c>
      <c r="L836" s="171" t="str">
        <f>IF(L382=1,$E836+(M$3-$F836)/Time!$J$8,"")</f>
        <v/>
      </c>
      <c r="M836" s="171" t="str">
        <f>IF(M382=1,$E836+(N$3-$F836)/Time!$J$8,"")</f>
        <v/>
      </c>
      <c r="N836" s="171" t="str">
        <f>IF(N382=1,$E836+(O$3-$F836)/Time!$J$8,"")</f>
        <v/>
      </c>
      <c r="O836" s="171" t="str">
        <f>IF(O382=1,$E836+(P$3-$F836)/Time!$J$8,"")</f>
        <v/>
      </c>
      <c r="P836" s="171" t="str">
        <f>IF(P382=1,$E836+(Q$3-$F836)/Time!$J$8,"")</f>
        <v/>
      </c>
      <c r="Q836" s="171" t="str">
        <f>IF(Q382=1,$E836+(R$3-$F836)/Time!$J$8,"")</f>
        <v/>
      </c>
      <c r="R836" s="171" t="str">
        <f>IF(R382=1,$E836+(S$3-$F836)/Time!$J$8,"")</f>
        <v/>
      </c>
      <c r="S836" s="7"/>
    </row>
    <row r="837" spans="1:19" s="43" customFormat="1" ht="12" hidden="1" customHeight="1" x14ac:dyDescent="0.3">
      <c r="A837" s="7"/>
      <c r="B837" s="20"/>
      <c r="C837" s="31" t="str">
        <f>'Asset Schedule'!C378</f>
        <v>Bus 146</v>
      </c>
      <c r="D837" s="31"/>
      <c r="E837" s="172">
        <f>'Asset Schedule'!J378</f>
        <v>0</v>
      </c>
      <c r="F837" s="39">
        <f>'Asset Schedule'!F378</f>
        <v>0</v>
      </c>
      <c r="G837" s="27"/>
      <c r="H837" s="27"/>
      <c r="I837" s="31"/>
      <c r="J837" s="171" t="str">
        <f>IF(J383=1,$E837+(K$3-$F837)/Time!$J$8,"")</f>
        <v/>
      </c>
      <c r="K837" s="171" t="str">
        <f>IF(K383=1,$E837+(L$3-$F837)/Time!$J$8,"")</f>
        <v/>
      </c>
      <c r="L837" s="171" t="str">
        <f>IF(L383=1,$E837+(M$3-$F837)/Time!$J$8,"")</f>
        <v/>
      </c>
      <c r="M837" s="171" t="str">
        <f>IF(M383=1,$E837+(N$3-$F837)/Time!$J$8,"")</f>
        <v/>
      </c>
      <c r="N837" s="171" t="str">
        <f>IF(N383=1,$E837+(O$3-$F837)/Time!$J$8,"")</f>
        <v/>
      </c>
      <c r="O837" s="171" t="str">
        <f>IF(O383=1,$E837+(P$3-$F837)/Time!$J$8,"")</f>
        <v/>
      </c>
      <c r="P837" s="171" t="str">
        <f>IF(P383=1,$E837+(Q$3-$F837)/Time!$J$8,"")</f>
        <v/>
      </c>
      <c r="Q837" s="171" t="str">
        <f>IF(Q383=1,$E837+(R$3-$F837)/Time!$J$8,"")</f>
        <v/>
      </c>
      <c r="R837" s="171" t="str">
        <f>IF(R383=1,$E837+(S$3-$F837)/Time!$J$8,"")</f>
        <v/>
      </c>
      <c r="S837" s="7"/>
    </row>
    <row r="838" spans="1:19" s="43" customFormat="1" ht="12" hidden="1" customHeight="1" x14ac:dyDescent="0.3">
      <c r="A838" s="7"/>
      <c r="B838" s="20"/>
      <c r="C838" s="31" t="str">
        <f>'Asset Schedule'!C379</f>
        <v>Bus 147</v>
      </c>
      <c r="D838" s="31"/>
      <c r="E838" s="172">
        <f>'Asset Schedule'!J379</f>
        <v>0</v>
      </c>
      <c r="F838" s="39">
        <f>'Asset Schedule'!F379</f>
        <v>0</v>
      </c>
      <c r="G838" s="27"/>
      <c r="H838" s="27"/>
      <c r="I838" s="31"/>
      <c r="J838" s="171" t="str">
        <f>IF(J384=1,$E838+(K$3-$F838)/Time!$J$8,"")</f>
        <v/>
      </c>
      <c r="K838" s="171" t="str">
        <f>IF(K384=1,$E838+(L$3-$F838)/Time!$J$8,"")</f>
        <v/>
      </c>
      <c r="L838" s="171" t="str">
        <f>IF(L384=1,$E838+(M$3-$F838)/Time!$J$8,"")</f>
        <v/>
      </c>
      <c r="M838" s="171" t="str">
        <f>IF(M384=1,$E838+(N$3-$F838)/Time!$J$8,"")</f>
        <v/>
      </c>
      <c r="N838" s="171" t="str">
        <f>IF(N384=1,$E838+(O$3-$F838)/Time!$J$8,"")</f>
        <v/>
      </c>
      <c r="O838" s="171" t="str">
        <f>IF(O384=1,$E838+(P$3-$F838)/Time!$J$8,"")</f>
        <v/>
      </c>
      <c r="P838" s="171" t="str">
        <f>IF(P384=1,$E838+(Q$3-$F838)/Time!$J$8,"")</f>
        <v/>
      </c>
      <c r="Q838" s="171" t="str">
        <f>IF(Q384=1,$E838+(R$3-$F838)/Time!$J$8,"")</f>
        <v/>
      </c>
      <c r="R838" s="171" t="str">
        <f>IF(R384=1,$E838+(S$3-$F838)/Time!$J$8,"")</f>
        <v/>
      </c>
      <c r="S838" s="7"/>
    </row>
    <row r="839" spans="1:19" s="43" customFormat="1" ht="12" hidden="1" customHeight="1" x14ac:dyDescent="0.3">
      <c r="A839" s="7"/>
      <c r="B839" s="20"/>
      <c r="C839" s="31" t="str">
        <f>'Asset Schedule'!C380</f>
        <v>Bus 148</v>
      </c>
      <c r="D839" s="31"/>
      <c r="E839" s="172">
        <f>'Asset Schedule'!J380</f>
        <v>0</v>
      </c>
      <c r="F839" s="39">
        <f>'Asset Schedule'!F380</f>
        <v>0</v>
      </c>
      <c r="G839" s="27"/>
      <c r="H839" s="27"/>
      <c r="I839" s="31"/>
      <c r="J839" s="171" t="str">
        <f>IF(J385=1,$E839+(K$3-$F839)/Time!$J$8,"")</f>
        <v/>
      </c>
      <c r="K839" s="171" t="str">
        <f>IF(K385=1,$E839+(L$3-$F839)/Time!$J$8,"")</f>
        <v/>
      </c>
      <c r="L839" s="171" t="str">
        <f>IF(L385=1,$E839+(M$3-$F839)/Time!$J$8,"")</f>
        <v/>
      </c>
      <c r="M839" s="171" t="str">
        <f>IF(M385=1,$E839+(N$3-$F839)/Time!$J$8,"")</f>
        <v/>
      </c>
      <c r="N839" s="171" t="str">
        <f>IF(N385=1,$E839+(O$3-$F839)/Time!$J$8,"")</f>
        <v/>
      </c>
      <c r="O839" s="171" t="str">
        <f>IF(O385=1,$E839+(P$3-$F839)/Time!$J$8,"")</f>
        <v/>
      </c>
      <c r="P839" s="171" t="str">
        <f>IF(P385=1,$E839+(Q$3-$F839)/Time!$J$8,"")</f>
        <v/>
      </c>
      <c r="Q839" s="171" t="str">
        <f>IF(Q385=1,$E839+(R$3-$F839)/Time!$J$8,"")</f>
        <v/>
      </c>
      <c r="R839" s="171" t="str">
        <f>IF(R385=1,$E839+(S$3-$F839)/Time!$J$8,"")</f>
        <v/>
      </c>
      <c r="S839" s="7"/>
    </row>
    <row r="840" spans="1:19" s="43" customFormat="1" ht="12" hidden="1" customHeight="1" x14ac:dyDescent="0.3">
      <c r="A840" s="7"/>
      <c r="B840" s="20"/>
      <c r="C840" s="31" t="str">
        <f>'Asset Schedule'!C381</f>
        <v>Bus 149</v>
      </c>
      <c r="D840" s="31"/>
      <c r="E840" s="172">
        <f>'Asset Schedule'!J381</f>
        <v>0</v>
      </c>
      <c r="F840" s="39">
        <f>'Asset Schedule'!F381</f>
        <v>0</v>
      </c>
      <c r="G840" s="27"/>
      <c r="H840" s="27"/>
      <c r="I840" s="31"/>
      <c r="J840" s="171" t="str">
        <f>IF(J386=1,$E840+(K$3-$F840)/Time!$J$8,"")</f>
        <v/>
      </c>
      <c r="K840" s="171" t="str">
        <f>IF(K386=1,$E840+(L$3-$F840)/Time!$J$8,"")</f>
        <v/>
      </c>
      <c r="L840" s="171" t="str">
        <f>IF(L386=1,$E840+(M$3-$F840)/Time!$J$8,"")</f>
        <v/>
      </c>
      <c r="M840" s="171" t="str">
        <f>IF(M386=1,$E840+(N$3-$F840)/Time!$J$8,"")</f>
        <v/>
      </c>
      <c r="N840" s="171" t="str">
        <f>IF(N386=1,$E840+(O$3-$F840)/Time!$J$8,"")</f>
        <v/>
      </c>
      <c r="O840" s="171" t="str">
        <f>IF(O386=1,$E840+(P$3-$F840)/Time!$J$8,"")</f>
        <v/>
      </c>
      <c r="P840" s="171" t="str">
        <f>IF(P386=1,$E840+(Q$3-$F840)/Time!$J$8,"")</f>
        <v/>
      </c>
      <c r="Q840" s="171" t="str">
        <f>IF(Q386=1,$E840+(R$3-$F840)/Time!$J$8,"")</f>
        <v/>
      </c>
      <c r="R840" s="171" t="str">
        <f>IF(R386=1,$E840+(S$3-$F840)/Time!$J$8,"")</f>
        <v/>
      </c>
      <c r="S840" s="7"/>
    </row>
    <row r="841" spans="1:19" s="43" customFormat="1" ht="12" hidden="1" customHeight="1" x14ac:dyDescent="0.3">
      <c r="A841" s="7"/>
      <c r="B841" s="20"/>
      <c r="C841" s="31" t="str">
        <f>'Asset Schedule'!C382</f>
        <v>Bus 150</v>
      </c>
      <c r="D841" s="31"/>
      <c r="E841" s="172">
        <f>'Asset Schedule'!J382</f>
        <v>0</v>
      </c>
      <c r="F841" s="39">
        <f>'Asset Schedule'!F382</f>
        <v>0</v>
      </c>
      <c r="G841" s="27"/>
      <c r="H841" s="27"/>
      <c r="I841" s="31"/>
      <c r="J841" s="171" t="str">
        <f>IF(J387=1,$E841+(K$3-$F841)/Time!$J$8,"")</f>
        <v/>
      </c>
      <c r="K841" s="171" t="str">
        <f>IF(K387=1,$E841+(L$3-$F841)/Time!$J$8,"")</f>
        <v/>
      </c>
      <c r="L841" s="171" t="str">
        <f>IF(L387=1,$E841+(M$3-$F841)/Time!$J$8,"")</f>
        <v/>
      </c>
      <c r="M841" s="171" t="str">
        <f>IF(M387=1,$E841+(N$3-$F841)/Time!$J$8,"")</f>
        <v/>
      </c>
      <c r="N841" s="171" t="str">
        <f>IF(N387=1,$E841+(O$3-$F841)/Time!$J$8,"")</f>
        <v/>
      </c>
      <c r="O841" s="171" t="str">
        <f>IF(O387=1,$E841+(P$3-$F841)/Time!$J$8,"")</f>
        <v/>
      </c>
      <c r="P841" s="171" t="str">
        <f>IF(P387=1,$E841+(Q$3-$F841)/Time!$J$8,"")</f>
        <v/>
      </c>
      <c r="Q841" s="171" t="str">
        <f>IF(Q387=1,$E841+(R$3-$F841)/Time!$J$8,"")</f>
        <v/>
      </c>
      <c r="R841" s="171" t="str">
        <f>IF(R387=1,$E841+(S$3-$F841)/Time!$J$8,"")</f>
        <v/>
      </c>
      <c r="S841" s="7"/>
    </row>
    <row r="842" spans="1:19" s="43" customFormat="1" ht="12" hidden="1" customHeight="1" x14ac:dyDescent="0.3">
      <c r="A842" s="7"/>
      <c r="B842" s="20"/>
      <c r="C842" s="31" t="str">
        <f>'Asset Schedule'!C383</f>
        <v>Bus 151</v>
      </c>
      <c r="D842" s="31"/>
      <c r="E842" s="172">
        <f>'Asset Schedule'!J383</f>
        <v>0</v>
      </c>
      <c r="F842" s="39">
        <f>'Asset Schedule'!F383</f>
        <v>0</v>
      </c>
      <c r="G842" s="27"/>
      <c r="H842" s="27"/>
      <c r="I842" s="31"/>
      <c r="J842" s="171" t="str">
        <f>IF(J388=1,$E842+(K$3-$F842)/Time!$J$8,"")</f>
        <v/>
      </c>
      <c r="K842" s="171" t="str">
        <f>IF(K388=1,$E842+(L$3-$F842)/Time!$J$8,"")</f>
        <v/>
      </c>
      <c r="L842" s="171" t="str">
        <f>IF(L388=1,$E842+(M$3-$F842)/Time!$J$8,"")</f>
        <v/>
      </c>
      <c r="M842" s="171" t="str">
        <f>IF(M388=1,$E842+(N$3-$F842)/Time!$J$8,"")</f>
        <v/>
      </c>
      <c r="N842" s="171" t="str">
        <f>IF(N388=1,$E842+(O$3-$F842)/Time!$J$8,"")</f>
        <v/>
      </c>
      <c r="O842" s="171" t="str">
        <f>IF(O388=1,$E842+(P$3-$F842)/Time!$J$8,"")</f>
        <v/>
      </c>
      <c r="P842" s="171" t="str">
        <f>IF(P388=1,$E842+(Q$3-$F842)/Time!$J$8,"")</f>
        <v/>
      </c>
      <c r="Q842" s="171" t="str">
        <f>IF(Q388=1,$E842+(R$3-$F842)/Time!$J$8,"")</f>
        <v/>
      </c>
      <c r="R842" s="171" t="str">
        <f>IF(R388=1,$E842+(S$3-$F842)/Time!$J$8,"")</f>
        <v/>
      </c>
      <c r="S842" s="7"/>
    </row>
    <row r="843" spans="1:19" s="43" customFormat="1" ht="12" hidden="1" customHeight="1" x14ac:dyDescent="0.3">
      <c r="A843" s="7"/>
      <c r="B843" s="20"/>
      <c r="C843" s="31" t="str">
        <f>'Asset Schedule'!C384</f>
        <v>Bus 152</v>
      </c>
      <c r="D843" s="31"/>
      <c r="E843" s="172">
        <f>'Asset Schedule'!J384</f>
        <v>0</v>
      </c>
      <c r="F843" s="39">
        <f>'Asset Schedule'!F384</f>
        <v>0</v>
      </c>
      <c r="G843" s="27"/>
      <c r="H843" s="27"/>
      <c r="I843" s="31"/>
      <c r="J843" s="171" t="str">
        <f>IF(J389=1,$E843+(K$3-$F843)/Time!$J$8,"")</f>
        <v/>
      </c>
      <c r="K843" s="171" t="str">
        <f>IF(K389=1,$E843+(L$3-$F843)/Time!$J$8,"")</f>
        <v/>
      </c>
      <c r="L843" s="171" t="str">
        <f>IF(L389=1,$E843+(M$3-$F843)/Time!$J$8,"")</f>
        <v/>
      </c>
      <c r="M843" s="171" t="str">
        <f>IF(M389=1,$E843+(N$3-$F843)/Time!$J$8,"")</f>
        <v/>
      </c>
      <c r="N843" s="171" t="str">
        <f>IF(N389=1,$E843+(O$3-$F843)/Time!$J$8,"")</f>
        <v/>
      </c>
      <c r="O843" s="171" t="str">
        <f>IF(O389=1,$E843+(P$3-$F843)/Time!$J$8,"")</f>
        <v/>
      </c>
      <c r="P843" s="171" t="str">
        <f>IF(P389=1,$E843+(Q$3-$F843)/Time!$J$8,"")</f>
        <v/>
      </c>
      <c r="Q843" s="171" t="str">
        <f>IF(Q389=1,$E843+(R$3-$F843)/Time!$J$8,"")</f>
        <v/>
      </c>
      <c r="R843" s="171" t="str">
        <f>IF(R389=1,$E843+(S$3-$F843)/Time!$J$8,"")</f>
        <v/>
      </c>
      <c r="S843" s="7"/>
    </row>
    <row r="844" spans="1:19" s="43" customFormat="1" ht="12" hidden="1" customHeight="1" x14ac:dyDescent="0.3">
      <c r="A844" s="7"/>
      <c r="B844" s="20"/>
      <c r="C844" s="31" t="str">
        <f>'Asset Schedule'!C385</f>
        <v>Bus 153</v>
      </c>
      <c r="D844" s="31"/>
      <c r="E844" s="172">
        <f>'Asset Schedule'!J385</f>
        <v>0</v>
      </c>
      <c r="F844" s="39">
        <f>'Asset Schedule'!F385</f>
        <v>0</v>
      </c>
      <c r="G844" s="27"/>
      <c r="H844" s="27"/>
      <c r="I844" s="31"/>
      <c r="J844" s="171" t="str">
        <f>IF(J390=1,$E844+(K$3-$F844)/Time!$J$8,"")</f>
        <v/>
      </c>
      <c r="K844" s="171" t="str">
        <f>IF(K390=1,$E844+(L$3-$F844)/Time!$J$8,"")</f>
        <v/>
      </c>
      <c r="L844" s="171" t="str">
        <f>IF(L390=1,$E844+(M$3-$F844)/Time!$J$8,"")</f>
        <v/>
      </c>
      <c r="M844" s="171" t="str">
        <f>IF(M390=1,$E844+(N$3-$F844)/Time!$J$8,"")</f>
        <v/>
      </c>
      <c r="N844" s="171" t="str">
        <f>IF(N390=1,$E844+(O$3-$F844)/Time!$J$8,"")</f>
        <v/>
      </c>
      <c r="O844" s="171" t="str">
        <f>IF(O390=1,$E844+(P$3-$F844)/Time!$J$8,"")</f>
        <v/>
      </c>
      <c r="P844" s="171" t="str">
        <f>IF(P390=1,$E844+(Q$3-$F844)/Time!$J$8,"")</f>
        <v/>
      </c>
      <c r="Q844" s="171" t="str">
        <f>IF(Q390=1,$E844+(R$3-$F844)/Time!$J$8,"")</f>
        <v/>
      </c>
      <c r="R844" s="171" t="str">
        <f>IF(R390=1,$E844+(S$3-$F844)/Time!$J$8,"")</f>
        <v/>
      </c>
      <c r="S844" s="7"/>
    </row>
    <row r="845" spans="1:19" s="43" customFormat="1" ht="12" hidden="1" customHeight="1" x14ac:dyDescent="0.3">
      <c r="A845" s="7"/>
      <c r="B845" s="20"/>
      <c r="C845" s="31" t="str">
        <f>'Asset Schedule'!C386</f>
        <v>Bus 154</v>
      </c>
      <c r="D845" s="31"/>
      <c r="E845" s="172">
        <f>'Asset Schedule'!J386</f>
        <v>0</v>
      </c>
      <c r="F845" s="39">
        <f>'Asset Schedule'!F386</f>
        <v>0</v>
      </c>
      <c r="G845" s="27"/>
      <c r="H845" s="27"/>
      <c r="I845" s="31"/>
      <c r="J845" s="171" t="str">
        <f>IF(J391=1,$E845+(K$3-$F845)/Time!$J$8,"")</f>
        <v/>
      </c>
      <c r="K845" s="171" t="str">
        <f>IF(K391=1,$E845+(L$3-$F845)/Time!$J$8,"")</f>
        <v/>
      </c>
      <c r="L845" s="171" t="str">
        <f>IF(L391=1,$E845+(M$3-$F845)/Time!$J$8,"")</f>
        <v/>
      </c>
      <c r="M845" s="171" t="str">
        <f>IF(M391=1,$E845+(N$3-$F845)/Time!$J$8,"")</f>
        <v/>
      </c>
      <c r="N845" s="171" t="str">
        <f>IF(N391=1,$E845+(O$3-$F845)/Time!$J$8,"")</f>
        <v/>
      </c>
      <c r="O845" s="171" t="str">
        <f>IF(O391=1,$E845+(P$3-$F845)/Time!$J$8,"")</f>
        <v/>
      </c>
      <c r="P845" s="171" t="str">
        <f>IF(P391=1,$E845+(Q$3-$F845)/Time!$J$8,"")</f>
        <v/>
      </c>
      <c r="Q845" s="171" t="str">
        <f>IF(Q391=1,$E845+(R$3-$F845)/Time!$J$8,"")</f>
        <v/>
      </c>
      <c r="R845" s="171" t="str">
        <f>IF(R391=1,$E845+(S$3-$F845)/Time!$J$8,"")</f>
        <v/>
      </c>
      <c r="S845" s="7"/>
    </row>
    <row r="846" spans="1:19" s="43" customFormat="1" ht="12" hidden="1" customHeight="1" x14ac:dyDescent="0.3">
      <c r="A846" s="7"/>
      <c r="B846" s="20"/>
      <c r="C846" s="31" t="str">
        <f>'Asset Schedule'!C387</f>
        <v>Bus 155</v>
      </c>
      <c r="D846" s="31"/>
      <c r="E846" s="172">
        <f>'Asset Schedule'!J387</f>
        <v>0</v>
      </c>
      <c r="F846" s="39">
        <f>'Asset Schedule'!F387</f>
        <v>0</v>
      </c>
      <c r="G846" s="27"/>
      <c r="H846" s="27"/>
      <c r="I846" s="31"/>
      <c r="J846" s="171" t="str">
        <f>IF(J392=1,$E846+(K$3-$F846)/Time!$J$8,"")</f>
        <v/>
      </c>
      <c r="K846" s="171" t="str">
        <f>IF(K392=1,$E846+(L$3-$F846)/Time!$J$8,"")</f>
        <v/>
      </c>
      <c r="L846" s="171" t="str">
        <f>IF(L392=1,$E846+(M$3-$F846)/Time!$J$8,"")</f>
        <v/>
      </c>
      <c r="M846" s="171" t="str">
        <f>IF(M392=1,$E846+(N$3-$F846)/Time!$J$8,"")</f>
        <v/>
      </c>
      <c r="N846" s="171" t="str">
        <f>IF(N392=1,$E846+(O$3-$F846)/Time!$J$8,"")</f>
        <v/>
      </c>
      <c r="O846" s="171" t="str">
        <f>IF(O392=1,$E846+(P$3-$F846)/Time!$J$8,"")</f>
        <v/>
      </c>
      <c r="P846" s="171" t="str">
        <f>IF(P392=1,$E846+(Q$3-$F846)/Time!$J$8,"")</f>
        <v/>
      </c>
      <c r="Q846" s="171" t="str">
        <f>IF(Q392=1,$E846+(R$3-$F846)/Time!$J$8,"")</f>
        <v/>
      </c>
      <c r="R846" s="171" t="str">
        <f>IF(R392=1,$E846+(S$3-$F846)/Time!$J$8,"")</f>
        <v/>
      </c>
      <c r="S846" s="7"/>
    </row>
    <row r="847" spans="1:19" s="43" customFormat="1" ht="12" hidden="1" customHeight="1" x14ac:dyDescent="0.3">
      <c r="A847" s="7"/>
      <c r="B847" s="20"/>
      <c r="C847" s="31" t="str">
        <f>'Asset Schedule'!C388</f>
        <v>Bus 156</v>
      </c>
      <c r="D847" s="31"/>
      <c r="E847" s="172">
        <f>'Asset Schedule'!J388</f>
        <v>0</v>
      </c>
      <c r="F847" s="39">
        <f>'Asset Schedule'!F388</f>
        <v>0</v>
      </c>
      <c r="G847" s="27"/>
      <c r="H847" s="27"/>
      <c r="I847" s="31"/>
      <c r="J847" s="171" t="str">
        <f>IF(J393=1,$E847+(K$3-$F847)/Time!$J$8,"")</f>
        <v/>
      </c>
      <c r="K847" s="171" t="str">
        <f>IF(K393=1,$E847+(L$3-$F847)/Time!$J$8,"")</f>
        <v/>
      </c>
      <c r="L847" s="171" t="str">
        <f>IF(L393=1,$E847+(M$3-$F847)/Time!$J$8,"")</f>
        <v/>
      </c>
      <c r="M847" s="171" t="str">
        <f>IF(M393=1,$E847+(N$3-$F847)/Time!$J$8,"")</f>
        <v/>
      </c>
      <c r="N847" s="171" t="str">
        <f>IF(N393=1,$E847+(O$3-$F847)/Time!$J$8,"")</f>
        <v/>
      </c>
      <c r="O847" s="171" t="str">
        <f>IF(O393=1,$E847+(P$3-$F847)/Time!$J$8,"")</f>
        <v/>
      </c>
      <c r="P847" s="171" t="str">
        <f>IF(P393=1,$E847+(Q$3-$F847)/Time!$J$8,"")</f>
        <v/>
      </c>
      <c r="Q847" s="171" t="str">
        <f>IF(Q393=1,$E847+(R$3-$F847)/Time!$J$8,"")</f>
        <v/>
      </c>
      <c r="R847" s="171" t="str">
        <f>IF(R393=1,$E847+(S$3-$F847)/Time!$J$8,"")</f>
        <v/>
      </c>
      <c r="S847" s="7"/>
    </row>
    <row r="848" spans="1:19" s="43" customFormat="1" ht="12" hidden="1" customHeight="1" x14ac:dyDescent="0.3">
      <c r="A848" s="7"/>
      <c r="B848" s="20"/>
      <c r="C848" s="31" t="str">
        <f>'Asset Schedule'!C389</f>
        <v>Bus 157</v>
      </c>
      <c r="D848" s="31"/>
      <c r="E848" s="172">
        <f>'Asset Schedule'!J389</f>
        <v>0</v>
      </c>
      <c r="F848" s="39">
        <f>'Asset Schedule'!F389</f>
        <v>0</v>
      </c>
      <c r="G848" s="27"/>
      <c r="H848" s="27"/>
      <c r="I848" s="31"/>
      <c r="J848" s="171" t="str">
        <f>IF(J394=1,$E848+(K$3-$F848)/Time!$J$8,"")</f>
        <v/>
      </c>
      <c r="K848" s="171" t="str">
        <f>IF(K394=1,$E848+(L$3-$F848)/Time!$J$8,"")</f>
        <v/>
      </c>
      <c r="L848" s="171" t="str">
        <f>IF(L394=1,$E848+(M$3-$F848)/Time!$J$8,"")</f>
        <v/>
      </c>
      <c r="M848" s="171" t="str">
        <f>IF(M394=1,$E848+(N$3-$F848)/Time!$J$8,"")</f>
        <v/>
      </c>
      <c r="N848" s="171" t="str">
        <f>IF(N394=1,$E848+(O$3-$F848)/Time!$J$8,"")</f>
        <v/>
      </c>
      <c r="O848" s="171" t="str">
        <f>IF(O394=1,$E848+(P$3-$F848)/Time!$J$8,"")</f>
        <v/>
      </c>
      <c r="P848" s="171" t="str">
        <f>IF(P394=1,$E848+(Q$3-$F848)/Time!$J$8,"")</f>
        <v/>
      </c>
      <c r="Q848" s="171" t="str">
        <f>IF(Q394=1,$E848+(R$3-$F848)/Time!$J$8,"")</f>
        <v/>
      </c>
      <c r="R848" s="171" t="str">
        <f>IF(R394=1,$E848+(S$3-$F848)/Time!$J$8,"")</f>
        <v/>
      </c>
      <c r="S848" s="7"/>
    </row>
    <row r="849" spans="1:19" s="43" customFormat="1" ht="12" hidden="1" customHeight="1" x14ac:dyDescent="0.3">
      <c r="A849" s="7"/>
      <c r="B849" s="20"/>
      <c r="C849" s="31" t="str">
        <f>'Asset Schedule'!C390</f>
        <v>Bus 158</v>
      </c>
      <c r="D849" s="31"/>
      <c r="E849" s="172">
        <f>'Asset Schedule'!J390</f>
        <v>0</v>
      </c>
      <c r="F849" s="39">
        <f>'Asset Schedule'!F390</f>
        <v>0</v>
      </c>
      <c r="G849" s="27"/>
      <c r="H849" s="27"/>
      <c r="I849" s="31"/>
      <c r="J849" s="171" t="str">
        <f>IF(J395=1,$E849+(K$3-$F849)/Time!$J$8,"")</f>
        <v/>
      </c>
      <c r="K849" s="171" t="str">
        <f>IF(K395=1,$E849+(L$3-$F849)/Time!$J$8,"")</f>
        <v/>
      </c>
      <c r="L849" s="171" t="str">
        <f>IF(L395=1,$E849+(M$3-$F849)/Time!$J$8,"")</f>
        <v/>
      </c>
      <c r="M849" s="171" t="str">
        <f>IF(M395=1,$E849+(N$3-$F849)/Time!$J$8,"")</f>
        <v/>
      </c>
      <c r="N849" s="171" t="str">
        <f>IF(N395=1,$E849+(O$3-$F849)/Time!$J$8,"")</f>
        <v/>
      </c>
      <c r="O849" s="171" t="str">
        <f>IF(O395=1,$E849+(P$3-$F849)/Time!$J$8,"")</f>
        <v/>
      </c>
      <c r="P849" s="171" t="str">
        <f>IF(P395=1,$E849+(Q$3-$F849)/Time!$J$8,"")</f>
        <v/>
      </c>
      <c r="Q849" s="171" t="str">
        <f>IF(Q395=1,$E849+(R$3-$F849)/Time!$J$8,"")</f>
        <v/>
      </c>
      <c r="R849" s="171" t="str">
        <f>IF(R395=1,$E849+(S$3-$F849)/Time!$J$8,"")</f>
        <v/>
      </c>
      <c r="S849" s="7"/>
    </row>
    <row r="850" spans="1:19" s="43" customFormat="1" ht="12" hidden="1" customHeight="1" x14ac:dyDescent="0.3">
      <c r="A850" s="7"/>
      <c r="B850" s="20"/>
      <c r="C850" s="31" t="str">
        <f>'Asset Schedule'!C391</f>
        <v>Bus 159</v>
      </c>
      <c r="D850" s="31"/>
      <c r="E850" s="172">
        <f>'Asset Schedule'!J391</f>
        <v>0</v>
      </c>
      <c r="F850" s="39">
        <f>'Asset Schedule'!F391</f>
        <v>0</v>
      </c>
      <c r="G850" s="27"/>
      <c r="H850" s="27"/>
      <c r="I850" s="31"/>
      <c r="J850" s="171" t="str">
        <f>IF(J396=1,$E850+(K$3-$F850)/Time!$J$8,"")</f>
        <v/>
      </c>
      <c r="K850" s="171" t="str">
        <f>IF(K396=1,$E850+(L$3-$F850)/Time!$J$8,"")</f>
        <v/>
      </c>
      <c r="L850" s="171" t="str">
        <f>IF(L396=1,$E850+(M$3-$F850)/Time!$J$8,"")</f>
        <v/>
      </c>
      <c r="M850" s="171" t="str">
        <f>IF(M396=1,$E850+(N$3-$F850)/Time!$J$8,"")</f>
        <v/>
      </c>
      <c r="N850" s="171" t="str">
        <f>IF(N396=1,$E850+(O$3-$F850)/Time!$J$8,"")</f>
        <v/>
      </c>
      <c r="O850" s="171" t="str">
        <f>IF(O396=1,$E850+(P$3-$F850)/Time!$J$8,"")</f>
        <v/>
      </c>
      <c r="P850" s="171" t="str">
        <f>IF(P396=1,$E850+(Q$3-$F850)/Time!$J$8,"")</f>
        <v/>
      </c>
      <c r="Q850" s="171" t="str">
        <f>IF(Q396=1,$E850+(R$3-$F850)/Time!$J$8,"")</f>
        <v/>
      </c>
      <c r="R850" s="171" t="str">
        <f>IF(R396=1,$E850+(S$3-$F850)/Time!$J$8,"")</f>
        <v/>
      </c>
      <c r="S850" s="7"/>
    </row>
    <row r="851" spans="1:19" s="43" customFormat="1" ht="12" hidden="1" customHeight="1" x14ac:dyDescent="0.3">
      <c r="A851" s="7"/>
      <c r="B851" s="20"/>
      <c r="C851" s="31" t="str">
        <f>'Asset Schedule'!C392</f>
        <v>Bus 160</v>
      </c>
      <c r="D851" s="31"/>
      <c r="E851" s="172">
        <f>'Asset Schedule'!J392</f>
        <v>0</v>
      </c>
      <c r="F851" s="39">
        <f>'Asset Schedule'!F392</f>
        <v>0</v>
      </c>
      <c r="G851" s="27"/>
      <c r="H851" s="27"/>
      <c r="I851" s="31"/>
      <c r="J851" s="171" t="str">
        <f>IF(J397=1,$E851+(K$3-$F851)/Time!$J$8,"")</f>
        <v/>
      </c>
      <c r="K851" s="171" t="str">
        <f>IF(K397=1,$E851+(L$3-$F851)/Time!$J$8,"")</f>
        <v/>
      </c>
      <c r="L851" s="171" t="str">
        <f>IF(L397=1,$E851+(M$3-$F851)/Time!$J$8,"")</f>
        <v/>
      </c>
      <c r="M851" s="171" t="str">
        <f>IF(M397=1,$E851+(N$3-$F851)/Time!$J$8,"")</f>
        <v/>
      </c>
      <c r="N851" s="171" t="str">
        <f>IF(N397=1,$E851+(O$3-$F851)/Time!$J$8,"")</f>
        <v/>
      </c>
      <c r="O851" s="171" t="str">
        <f>IF(O397=1,$E851+(P$3-$F851)/Time!$J$8,"")</f>
        <v/>
      </c>
      <c r="P851" s="171" t="str">
        <f>IF(P397=1,$E851+(Q$3-$F851)/Time!$J$8,"")</f>
        <v/>
      </c>
      <c r="Q851" s="171" t="str">
        <f>IF(Q397=1,$E851+(R$3-$F851)/Time!$J$8,"")</f>
        <v/>
      </c>
      <c r="R851" s="171" t="str">
        <f>IF(R397=1,$E851+(S$3-$F851)/Time!$J$8,"")</f>
        <v/>
      </c>
      <c r="S851" s="7"/>
    </row>
    <row r="852" spans="1:19" s="43" customFormat="1" ht="12" hidden="1" customHeight="1" x14ac:dyDescent="0.3">
      <c r="A852" s="7"/>
      <c r="B852" s="20"/>
      <c r="C852" s="31" t="str">
        <f>'Asset Schedule'!C393</f>
        <v>Bus 161</v>
      </c>
      <c r="D852" s="31"/>
      <c r="E852" s="172">
        <f>'Asset Schedule'!J393</f>
        <v>0</v>
      </c>
      <c r="F852" s="39">
        <f>'Asset Schedule'!F393</f>
        <v>0</v>
      </c>
      <c r="G852" s="27"/>
      <c r="H852" s="27"/>
      <c r="I852" s="31"/>
      <c r="J852" s="171" t="str">
        <f>IF(J398=1,$E852+(K$3-$F852)/Time!$J$8,"")</f>
        <v/>
      </c>
      <c r="K852" s="171" t="str">
        <f>IF(K398=1,$E852+(L$3-$F852)/Time!$J$8,"")</f>
        <v/>
      </c>
      <c r="L852" s="171" t="str">
        <f>IF(L398=1,$E852+(M$3-$F852)/Time!$J$8,"")</f>
        <v/>
      </c>
      <c r="M852" s="171" t="str">
        <f>IF(M398=1,$E852+(N$3-$F852)/Time!$J$8,"")</f>
        <v/>
      </c>
      <c r="N852" s="171" t="str">
        <f>IF(N398=1,$E852+(O$3-$F852)/Time!$J$8,"")</f>
        <v/>
      </c>
      <c r="O852" s="171" t="str">
        <f>IF(O398=1,$E852+(P$3-$F852)/Time!$J$8,"")</f>
        <v/>
      </c>
      <c r="P852" s="171" t="str">
        <f>IF(P398=1,$E852+(Q$3-$F852)/Time!$J$8,"")</f>
        <v/>
      </c>
      <c r="Q852" s="171" t="str">
        <f>IF(Q398=1,$E852+(R$3-$F852)/Time!$J$8,"")</f>
        <v/>
      </c>
      <c r="R852" s="171" t="str">
        <f>IF(R398=1,$E852+(S$3-$F852)/Time!$J$8,"")</f>
        <v/>
      </c>
      <c r="S852" s="7"/>
    </row>
    <row r="853" spans="1:19" s="43" customFormat="1" ht="12" hidden="1" customHeight="1" x14ac:dyDescent="0.3">
      <c r="A853" s="7"/>
      <c r="B853" s="20"/>
      <c r="C853" s="31" t="str">
        <f>'Asset Schedule'!C394</f>
        <v>Bus 162</v>
      </c>
      <c r="D853" s="31"/>
      <c r="E853" s="172">
        <f>'Asset Schedule'!J394</f>
        <v>0</v>
      </c>
      <c r="F853" s="39">
        <f>'Asset Schedule'!F394</f>
        <v>0</v>
      </c>
      <c r="G853" s="27"/>
      <c r="H853" s="27"/>
      <c r="I853" s="31"/>
      <c r="J853" s="171" t="str">
        <f>IF(J399=1,$E853+(K$3-$F853)/Time!$J$8,"")</f>
        <v/>
      </c>
      <c r="K853" s="171" t="str">
        <f>IF(K399=1,$E853+(L$3-$F853)/Time!$J$8,"")</f>
        <v/>
      </c>
      <c r="L853" s="171" t="str">
        <f>IF(L399=1,$E853+(M$3-$F853)/Time!$J$8,"")</f>
        <v/>
      </c>
      <c r="M853" s="171" t="str">
        <f>IF(M399=1,$E853+(N$3-$F853)/Time!$J$8,"")</f>
        <v/>
      </c>
      <c r="N853" s="171" t="str">
        <f>IF(N399=1,$E853+(O$3-$F853)/Time!$J$8,"")</f>
        <v/>
      </c>
      <c r="O853" s="171" t="str">
        <f>IF(O399=1,$E853+(P$3-$F853)/Time!$J$8,"")</f>
        <v/>
      </c>
      <c r="P853" s="171" t="str">
        <f>IF(P399=1,$E853+(Q$3-$F853)/Time!$J$8,"")</f>
        <v/>
      </c>
      <c r="Q853" s="171" t="str">
        <f>IF(Q399=1,$E853+(R$3-$F853)/Time!$J$8,"")</f>
        <v/>
      </c>
      <c r="R853" s="171" t="str">
        <f>IF(R399=1,$E853+(S$3-$F853)/Time!$J$8,"")</f>
        <v/>
      </c>
      <c r="S853" s="7"/>
    </row>
    <row r="854" spans="1:19" s="43" customFormat="1" ht="12" hidden="1" customHeight="1" x14ac:dyDescent="0.3">
      <c r="A854" s="7"/>
      <c r="B854" s="20"/>
      <c r="C854" s="31" t="str">
        <f>'Asset Schedule'!C395</f>
        <v>Bus 163</v>
      </c>
      <c r="D854" s="31"/>
      <c r="E854" s="172">
        <f>'Asset Schedule'!J395</f>
        <v>0</v>
      </c>
      <c r="F854" s="39">
        <f>'Asset Schedule'!F395</f>
        <v>0</v>
      </c>
      <c r="G854" s="27"/>
      <c r="H854" s="27"/>
      <c r="I854" s="31"/>
      <c r="J854" s="171" t="str">
        <f>IF(J400=1,$E854+(K$3-$F854)/Time!$J$8,"")</f>
        <v/>
      </c>
      <c r="K854" s="171" t="str">
        <f>IF(K400=1,$E854+(L$3-$F854)/Time!$J$8,"")</f>
        <v/>
      </c>
      <c r="L854" s="171" t="str">
        <f>IF(L400=1,$E854+(M$3-$F854)/Time!$J$8,"")</f>
        <v/>
      </c>
      <c r="M854" s="171" t="str">
        <f>IF(M400=1,$E854+(N$3-$F854)/Time!$J$8,"")</f>
        <v/>
      </c>
      <c r="N854" s="171" t="str">
        <f>IF(N400=1,$E854+(O$3-$F854)/Time!$J$8,"")</f>
        <v/>
      </c>
      <c r="O854" s="171" t="str">
        <f>IF(O400=1,$E854+(P$3-$F854)/Time!$J$8,"")</f>
        <v/>
      </c>
      <c r="P854" s="171" t="str">
        <f>IF(P400=1,$E854+(Q$3-$F854)/Time!$J$8,"")</f>
        <v/>
      </c>
      <c r="Q854" s="171" t="str">
        <f>IF(Q400=1,$E854+(R$3-$F854)/Time!$J$8,"")</f>
        <v/>
      </c>
      <c r="R854" s="171" t="str">
        <f>IF(R400=1,$E854+(S$3-$F854)/Time!$J$8,"")</f>
        <v/>
      </c>
      <c r="S854" s="7"/>
    </row>
    <row r="855" spans="1:19" s="43" customFormat="1" ht="12" hidden="1" customHeight="1" x14ac:dyDescent="0.3">
      <c r="A855" s="7"/>
      <c r="B855" s="20"/>
      <c r="C855" s="31" t="str">
        <f>'Asset Schedule'!C396</f>
        <v>Bus 164</v>
      </c>
      <c r="D855" s="31"/>
      <c r="E855" s="172">
        <f>'Asset Schedule'!J396</f>
        <v>0</v>
      </c>
      <c r="F855" s="39">
        <f>'Asset Schedule'!F396</f>
        <v>0</v>
      </c>
      <c r="G855" s="27"/>
      <c r="H855" s="27"/>
      <c r="I855" s="31"/>
      <c r="J855" s="171" t="str">
        <f>IF(J401=1,$E855+(K$3-$F855)/Time!$J$8,"")</f>
        <v/>
      </c>
      <c r="K855" s="171" t="str">
        <f>IF(K401=1,$E855+(L$3-$F855)/Time!$J$8,"")</f>
        <v/>
      </c>
      <c r="L855" s="171" t="str">
        <f>IF(L401=1,$E855+(M$3-$F855)/Time!$J$8,"")</f>
        <v/>
      </c>
      <c r="M855" s="171" t="str">
        <f>IF(M401=1,$E855+(N$3-$F855)/Time!$J$8,"")</f>
        <v/>
      </c>
      <c r="N855" s="171" t="str">
        <f>IF(N401=1,$E855+(O$3-$F855)/Time!$J$8,"")</f>
        <v/>
      </c>
      <c r="O855" s="171" t="str">
        <f>IF(O401=1,$E855+(P$3-$F855)/Time!$J$8,"")</f>
        <v/>
      </c>
      <c r="P855" s="171" t="str">
        <f>IF(P401=1,$E855+(Q$3-$F855)/Time!$J$8,"")</f>
        <v/>
      </c>
      <c r="Q855" s="171" t="str">
        <f>IF(Q401=1,$E855+(R$3-$F855)/Time!$J$8,"")</f>
        <v/>
      </c>
      <c r="R855" s="171" t="str">
        <f>IF(R401=1,$E855+(S$3-$F855)/Time!$J$8,"")</f>
        <v/>
      </c>
      <c r="S855" s="7"/>
    </row>
    <row r="856" spans="1:19" s="43" customFormat="1" ht="12" hidden="1" customHeight="1" x14ac:dyDescent="0.3">
      <c r="A856" s="7"/>
      <c r="B856" s="20"/>
      <c r="C856" s="31" t="str">
        <f>'Asset Schedule'!C397</f>
        <v>Bus 165</v>
      </c>
      <c r="D856" s="31"/>
      <c r="E856" s="172">
        <f>'Asset Schedule'!J397</f>
        <v>0</v>
      </c>
      <c r="F856" s="39">
        <f>'Asset Schedule'!F397</f>
        <v>0</v>
      </c>
      <c r="G856" s="27"/>
      <c r="H856" s="27"/>
      <c r="I856" s="31"/>
      <c r="J856" s="171" t="str">
        <f>IF(J402=1,$E856+(K$3-$F856)/Time!$J$8,"")</f>
        <v/>
      </c>
      <c r="K856" s="171" t="str">
        <f>IF(K402=1,$E856+(L$3-$F856)/Time!$J$8,"")</f>
        <v/>
      </c>
      <c r="L856" s="171" t="str">
        <f>IF(L402=1,$E856+(M$3-$F856)/Time!$J$8,"")</f>
        <v/>
      </c>
      <c r="M856" s="171" t="str">
        <f>IF(M402=1,$E856+(N$3-$F856)/Time!$J$8,"")</f>
        <v/>
      </c>
      <c r="N856" s="171" t="str">
        <f>IF(N402=1,$E856+(O$3-$F856)/Time!$J$8,"")</f>
        <v/>
      </c>
      <c r="O856" s="171" t="str">
        <f>IF(O402=1,$E856+(P$3-$F856)/Time!$J$8,"")</f>
        <v/>
      </c>
      <c r="P856" s="171" t="str">
        <f>IF(P402=1,$E856+(Q$3-$F856)/Time!$J$8,"")</f>
        <v/>
      </c>
      <c r="Q856" s="171" t="str">
        <f>IF(Q402=1,$E856+(R$3-$F856)/Time!$J$8,"")</f>
        <v/>
      </c>
      <c r="R856" s="171" t="str">
        <f>IF(R402=1,$E856+(S$3-$F856)/Time!$J$8,"")</f>
        <v/>
      </c>
      <c r="S856" s="7"/>
    </row>
    <row r="857" spans="1:19" s="43" customFormat="1" ht="12" hidden="1" customHeight="1" x14ac:dyDescent="0.3">
      <c r="A857" s="7"/>
      <c r="B857" s="20"/>
      <c r="C857" s="31" t="str">
        <f>'Asset Schedule'!C398</f>
        <v>Bus 166</v>
      </c>
      <c r="D857" s="31"/>
      <c r="E857" s="172">
        <f>'Asset Schedule'!J398</f>
        <v>0</v>
      </c>
      <c r="F857" s="39">
        <f>'Asset Schedule'!F398</f>
        <v>0</v>
      </c>
      <c r="G857" s="27"/>
      <c r="H857" s="27"/>
      <c r="I857" s="31"/>
      <c r="J857" s="171" t="str">
        <f>IF(J403=1,$E857+(K$3-$F857)/Time!$J$8,"")</f>
        <v/>
      </c>
      <c r="K857" s="171" t="str">
        <f>IF(K403=1,$E857+(L$3-$F857)/Time!$J$8,"")</f>
        <v/>
      </c>
      <c r="L857" s="171" t="str">
        <f>IF(L403=1,$E857+(M$3-$F857)/Time!$J$8,"")</f>
        <v/>
      </c>
      <c r="M857" s="171" t="str">
        <f>IF(M403=1,$E857+(N$3-$F857)/Time!$J$8,"")</f>
        <v/>
      </c>
      <c r="N857" s="171" t="str">
        <f>IF(N403=1,$E857+(O$3-$F857)/Time!$J$8,"")</f>
        <v/>
      </c>
      <c r="O857" s="171" t="str">
        <f>IF(O403=1,$E857+(P$3-$F857)/Time!$J$8,"")</f>
        <v/>
      </c>
      <c r="P857" s="171" t="str">
        <f>IF(P403=1,$E857+(Q$3-$F857)/Time!$J$8,"")</f>
        <v/>
      </c>
      <c r="Q857" s="171" t="str">
        <f>IF(Q403=1,$E857+(R$3-$F857)/Time!$J$8,"")</f>
        <v/>
      </c>
      <c r="R857" s="171" t="str">
        <f>IF(R403=1,$E857+(S$3-$F857)/Time!$J$8,"")</f>
        <v/>
      </c>
      <c r="S857" s="7"/>
    </row>
    <row r="858" spans="1:19" s="43" customFormat="1" ht="12" hidden="1" customHeight="1" x14ac:dyDescent="0.3">
      <c r="A858" s="7"/>
      <c r="B858" s="20"/>
      <c r="C858" s="31" t="str">
        <f>'Asset Schedule'!C399</f>
        <v>Bus 167</v>
      </c>
      <c r="D858" s="31"/>
      <c r="E858" s="172">
        <f>'Asset Schedule'!J399</f>
        <v>0</v>
      </c>
      <c r="F858" s="39">
        <f>'Asset Schedule'!F399</f>
        <v>0</v>
      </c>
      <c r="G858" s="27"/>
      <c r="H858" s="27"/>
      <c r="I858" s="31"/>
      <c r="J858" s="171" t="str">
        <f>IF(J404=1,$E858+(K$3-$F858)/Time!$J$8,"")</f>
        <v/>
      </c>
      <c r="K858" s="171" t="str">
        <f>IF(K404=1,$E858+(L$3-$F858)/Time!$J$8,"")</f>
        <v/>
      </c>
      <c r="L858" s="171" t="str">
        <f>IF(L404=1,$E858+(M$3-$F858)/Time!$J$8,"")</f>
        <v/>
      </c>
      <c r="M858" s="171" t="str">
        <f>IF(M404=1,$E858+(N$3-$F858)/Time!$J$8,"")</f>
        <v/>
      </c>
      <c r="N858" s="171" t="str">
        <f>IF(N404=1,$E858+(O$3-$F858)/Time!$J$8,"")</f>
        <v/>
      </c>
      <c r="O858" s="171" t="str">
        <f>IF(O404=1,$E858+(P$3-$F858)/Time!$J$8,"")</f>
        <v/>
      </c>
      <c r="P858" s="171" t="str">
        <f>IF(P404=1,$E858+(Q$3-$F858)/Time!$J$8,"")</f>
        <v/>
      </c>
      <c r="Q858" s="171" t="str">
        <f>IF(Q404=1,$E858+(R$3-$F858)/Time!$J$8,"")</f>
        <v/>
      </c>
      <c r="R858" s="171" t="str">
        <f>IF(R404=1,$E858+(S$3-$F858)/Time!$J$8,"")</f>
        <v/>
      </c>
      <c r="S858" s="7"/>
    </row>
    <row r="859" spans="1:19" s="43" customFormat="1" ht="12" hidden="1" customHeight="1" x14ac:dyDescent="0.3">
      <c r="A859" s="7"/>
      <c r="B859" s="20"/>
      <c r="C859" s="31" t="str">
        <f>'Asset Schedule'!C400</f>
        <v>Bus 168</v>
      </c>
      <c r="D859" s="31"/>
      <c r="E859" s="172">
        <f>'Asset Schedule'!J400</f>
        <v>0</v>
      </c>
      <c r="F859" s="39">
        <f>'Asset Schedule'!F400</f>
        <v>0</v>
      </c>
      <c r="G859" s="27"/>
      <c r="H859" s="27"/>
      <c r="I859" s="31"/>
      <c r="J859" s="171" t="str">
        <f>IF(J405=1,$E859+(K$3-$F859)/Time!$J$8,"")</f>
        <v/>
      </c>
      <c r="K859" s="171" t="str">
        <f>IF(K405=1,$E859+(L$3-$F859)/Time!$J$8,"")</f>
        <v/>
      </c>
      <c r="L859" s="171" t="str">
        <f>IF(L405=1,$E859+(M$3-$F859)/Time!$J$8,"")</f>
        <v/>
      </c>
      <c r="M859" s="171" t="str">
        <f>IF(M405=1,$E859+(N$3-$F859)/Time!$J$8,"")</f>
        <v/>
      </c>
      <c r="N859" s="171" t="str">
        <f>IF(N405=1,$E859+(O$3-$F859)/Time!$J$8,"")</f>
        <v/>
      </c>
      <c r="O859" s="171" t="str">
        <f>IF(O405=1,$E859+(P$3-$F859)/Time!$J$8,"")</f>
        <v/>
      </c>
      <c r="P859" s="171" t="str">
        <f>IF(P405=1,$E859+(Q$3-$F859)/Time!$J$8,"")</f>
        <v/>
      </c>
      <c r="Q859" s="171" t="str">
        <f>IF(Q405=1,$E859+(R$3-$F859)/Time!$J$8,"")</f>
        <v/>
      </c>
      <c r="R859" s="171" t="str">
        <f>IF(R405=1,$E859+(S$3-$F859)/Time!$J$8,"")</f>
        <v/>
      </c>
      <c r="S859" s="7"/>
    </row>
    <row r="860" spans="1:19" s="43" customFormat="1" ht="12" hidden="1" customHeight="1" x14ac:dyDescent="0.3">
      <c r="A860" s="7"/>
      <c r="B860" s="20"/>
      <c r="C860" s="31" t="str">
        <f>'Asset Schedule'!C401</f>
        <v>Bus 169</v>
      </c>
      <c r="D860" s="31"/>
      <c r="E860" s="172">
        <f>'Asset Schedule'!J401</f>
        <v>0</v>
      </c>
      <c r="F860" s="39">
        <f>'Asset Schedule'!F401</f>
        <v>0</v>
      </c>
      <c r="G860" s="27"/>
      <c r="H860" s="27"/>
      <c r="I860" s="31"/>
      <c r="J860" s="171" t="str">
        <f>IF(J406=1,$E860+(K$3-$F860)/Time!$J$8,"")</f>
        <v/>
      </c>
      <c r="K860" s="171" t="str">
        <f>IF(K406=1,$E860+(L$3-$F860)/Time!$J$8,"")</f>
        <v/>
      </c>
      <c r="L860" s="171" t="str">
        <f>IF(L406=1,$E860+(M$3-$F860)/Time!$J$8,"")</f>
        <v/>
      </c>
      <c r="M860" s="171" t="str">
        <f>IF(M406=1,$E860+(N$3-$F860)/Time!$J$8,"")</f>
        <v/>
      </c>
      <c r="N860" s="171" t="str">
        <f>IF(N406=1,$E860+(O$3-$F860)/Time!$J$8,"")</f>
        <v/>
      </c>
      <c r="O860" s="171" t="str">
        <f>IF(O406=1,$E860+(P$3-$F860)/Time!$J$8,"")</f>
        <v/>
      </c>
      <c r="P860" s="171" t="str">
        <f>IF(P406=1,$E860+(Q$3-$F860)/Time!$J$8,"")</f>
        <v/>
      </c>
      <c r="Q860" s="171" t="str">
        <f>IF(Q406=1,$E860+(R$3-$F860)/Time!$J$8,"")</f>
        <v/>
      </c>
      <c r="R860" s="171" t="str">
        <f>IF(R406=1,$E860+(S$3-$F860)/Time!$J$8,"")</f>
        <v/>
      </c>
      <c r="S860" s="7"/>
    </row>
    <row r="861" spans="1:19" s="43" customFormat="1" ht="12" hidden="1" customHeight="1" x14ac:dyDescent="0.3">
      <c r="A861" s="7"/>
      <c r="B861" s="20"/>
      <c r="C861" s="31" t="str">
        <f>'Asset Schedule'!C402</f>
        <v>Bus 170</v>
      </c>
      <c r="D861" s="31"/>
      <c r="E861" s="172">
        <f>'Asset Schedule'!J402</f>
        <v>0</v>
      </c>
      <c r="F861" s="39">
        <f>'Asset Schedule'!F402</f>
        <v>0</v>
      </c>
      <c r="G861" s="27"/>
      <c r="H861" s="27"/>
      <c r="I861" s="31"/>
      <c r="J861" s="171" t="str">
        <f>IF(J407=1,$E861+(K$3-$F861)/Time!$J$8,"")</f>
        <v/>
      </c>
      <c r="K861" s="171" t="str">
        <f>IF(K407=1,$E861+(L$3-$F861)/Time!$J$8,"")</f>
        <v/>
      </c>
      <c r="L861" s="171" t="str">
        <f>IF(L407=1,$E861+(M$3-$F861)/Time!$J$8,"")</f>
        <v/>
      </c>
      <c r="M861" s="171" t="str">
        <f>IF(M407=1,$E861+(N$3-$F861)/Time!$J$8,"")</f>
        <v/>
      </c>
      <c r="N861" s="171" t="str">
        <f>IF(N407=1,$E861+(O$3-$F861)/Time!$J$8,"")</f>
        <v/>
      </c>
      <c r="O861" s="171" t="str">
        <f>IF(O407=1,$E861+(P$3-$F861)/Time!$J$8,"")</f>
        <v/>
      </c>
      <c r="P861" s="171" t="str">
        <f>IF(P407=1,$E861+(Q$3-$F861)/Time!$J$8,"")</f>
        <v/>
      </c>
      <c r="Q861" s="171" t="str">
        <f>IF(Q407=1,$E861+(R$3-$F861)/Time!$J$8,"")</f>
        <v/>
      </c>
      <c r="R861" s="171" t="str">
        <f>IF(R407=1,$E861+(S$3-$F861)/Time!$J$8,"")</f>
        <v/>
      </c>
      <c r="S861" s="7"/>
    </row>
    <row r="862" spans="1:19" s="43" customFormat="1" ht="12" hidden="1" customHeight="1" x14ac:dyDescent="0.3">
      <c r="A862" s="7"/>
      <c r="B862" s="20"/>
      <c r="C862" s="31" t="str">
        <f>'Asset Schedule'!C403</f>
        <v>Bus 171</v>
      </c>
      <c r="D862" s="31"/>
      <c r="E862" s="172">
        <f>'Asset Schedule'!J403</f>
        <v>0</v>
      </c>
      <c r="F862" s="39">
        <f>'Asset Schedule'!F403</f>
        <v>0</v>
      </c>
      <c r="G862" s="27"/>
      <c r="H862" s="27"/>
      <c r="I862" s="31"/>
      <c r="J862" s="171" t="str">
        <f>IF(J408=1,$E862+(K$3-$F862)/Time!$J$8,"")</f>
        <v/>
      </c>
      <c r="K862" s="171" t="str">
        <f>IF(K408=1,$E862+(L$3-$F862)/Time!$J$8,"")</f>
        <v/>
      </c>
      <c r="L862" s="171" t="str">
        <f>IF(L408=1,$E862+(M$3-$F862)/Time!$J$8,"")</f>
        <v/>
      </c>
      <c r="M862" s="171" t="str">
        <f>IF(M408=1,$E862+(N$3-$F862)/Time!$J$8,"")</f>
        <v/>
      </c>
      <c r="N862" s="171" t="str">
        <f>IF(N408=1,$E862+(O$3-$F862)/Time!$J$8,"")</f>
        <v/>
      </c>
      <c r="O862" s="171" t="str">
        <f>IF(O408=1,$E862+(P$3-$F862)/Time!$J$8,"")</f>
        <v/>
      </c>
      <c r="P862" s="171" t="str">
        <f>IF(P408=1,$E862+(Q$3-$F862)/Time!$J$8,"")</f>
        <v/>
      </c>
      <c r="Q862" s="171" t="str">
        <f>IF(Q408=1,$E862+(R$3-$F862)/Time!$J$8,"")</f>
        <v/>
      </c>
      <c r="R862" s="171" t="str">
        <f>IF(R408=1,$E862+(S$3-$F862)/Time!$J$8,"")</f>
        <v/>
      </c>
      <c r="S862" s="7"/>
    </row>
    <row r="863" spans="1:19" s="43" customFormat="1" ht="12" hidden="1" customHeight="1" x14ac:dyDescent="0.3">
      <c r="A863" s="7"/>
      <c r="B863" s="20"/>
      <c r="C863" s="31" t="str">
        <f>'Asset Schedule'!C404</f>
        <v>Bus 172</v>
      </c>
      <c r="D863" s="31"/>
      <c r="E863" s="172">
        <f>'Asset Schedule'!J404</f>
        <v>0</v>
      </c>
      <c r="F863" s="39">
        <f>'Asset Schedule'!F404</f>
        <v>0</v>
      </c>
      <c r="G863" s="27"/>
      <c r="H863" s="27"/>
      <c r="I863" s="31"/>
      <c r="J863" s="171" t="str">
        <f>IF(J409=1,$E863+(K$3-$F863)/Time!$J$8,"")</f>
        <v/>
      </c>
      <c r="K863" s="171" t="str">
        <f>IF(K409=1,$E863+(L$3-$F863)/Time!$J$8,"")</f>
        <v/>
      </c>
      <c r="L863" s="171" t="str">
        <f>IF(L409=1,$E863+(M$3-$F863)/Time!$J$8,"")</f>
        <v/>
      </c>
      <c r="M863" s="171" t="str">
        <f>IF(M409=1,$E863+(N$3-$F863)/Time!$J$8,"")</f>
        <v/>
      </c>
      <c r="N863" s="171" t="str">
        <f>IF(N409=1,$E863+(O$3-$F863)/Time!$J$8,"")</f>
        <v/>
      </c>
      <c r="O863" s="171" t="str">
        <f>IF(O409=1,$E863+(P$3-$F863)/Time!$J$8,"")</f>
        <v/>
      </c>
      <c r="P863" s="171" t="str">
        <f>IF(P409=1,$E863+(Q$3-$F863)/Time!$J$8,"")</f>
        <v/>
      </c>
      <c r="Q863" s="171" t="str">
        <f>IF(Q409=1,$E863+(R$3-$F863)/Time!$J$8,"")</f>
        <v/>
      </c>
      <c r="R863" s="171" t="str">
        <f>IF(R409=1,$E863+(S$3-$F863)/Time!$J$8,"")</f>
        <v/>
      </c>
      <c r="S863" s="7"/>
    </row>
    <row r="864" spans="1:19" s="43" customFormat="1" ht="12" hidden="1" customHeight="1" x14ac:dyDescent="0.3">
      <c r="A864" s="7"/>
      <c r="B864" s="20"/>
      <c r="C864" s="31" t="str">
        <f>'Asset Schedule'!C405</f>
        <v>Bus 173</v>
      </c>
      <c r="D864" s="31"/>
      <c r="E864" s="172">
        <f>'Asset Schedule'!J405</f>
        <v>0</v>
      </c>
      <c r="F864" s="39">
        <f>'Asset Schedule'!F405</f>
        <v>0</v>
      </c>
      <c r="G864" s="27"/>
      <c r="H864" s="27"/>
      <c r="I864" s="31"/>
      <c r="J864" s="171" t="str">
        <f>IF(J410=1,$E864+(K$3-$F864)/Time!$J$8,"")</f>
        <v/>
      </c>
      <c r="K864" s="171" t="str">
        <f>IF(K410=1,$E864+(L$3-$F864)/Time!$J$8,"")</f>
        <v/>
      </c>
      <c r="L864" s="171" t="str">
        <f>IF(L410=1,$E864+(M$3-$F864)/Time!$J$8,"")</f>
        <v/>
      </c>
      <c r="M864" s="171" t="str">
        <f>IF(M410=1,$E864+(N$3-$F864)/Time!$J$8,"")</f>
        <v/>
      </c>
      <c r="N864" s="171" t="str">
        <f>IF(N410=1,$E864+(O$3-$F864)/Time!$J$8,"")</f>
        <v/>
      </c>
      <c r="O864" s="171" t="str">
        <f>IF(O410=1,$E864+(P$3-$F864)/Time!$J$8,"")</f>
        <v/>
      </c>
      <c r="P864" s="171" t="str">
        <f>IF(P410=1,$E864+(Q$3-$F864)/Time!$J$8,"")</f>
        <v/>
      </c>
      <c r="Q864" s="171" t="str">
        <f>IF(Q410=1,$E864+(R$3-$F864)/Time!$J$8,"")</f>
        <v/>
      </c>
      <c r="R864" s="171" t="str">
        <f>IF(R410=1,$E864+(S$3-$F864)/Time!$J$8,"")</f>
        <v/>
      </c>
      <c r="S864" s="7"/>
    </row>
    <row r="865" spans="1:19" s="43" customFormat="1" ht="12" hidden="1" customHeight="1" x14ac:dyDescent="0.3">
      <c r="A865" s="7"/>
      <c r="B865" s="20"/>
      <c r="C865" s="31" t="str">
        <f>'Asset Schedule'!C406</f>
        <v>Bus 174</v>
      </c>
      <c r="D865" s="31"/>
      <c r="E865" s="172">
        <f>'Asset Schedule'!J406</f>
        <v>0</v>
      </c>
      <c r="F865" s="39">
        <f>'Asset Schedule'!F406</f>
        <v>0</v>
      </c>
      <c r="G865" s="27"/>
      <c r="H865" s="27"/>
      <c r="I865" s="31"/>
      <c r="J865" s="171" t="str">
        <f>IF(J411=1,$E865+(K$3-$F865)/Time!$J$8,"")</f>
        <v/>
      </c>
      <c r="K865" s="171" t="str">
        <f>IF(K411=1,$E865+(L$3-$F865)/Time!$J$8,"")</f>
        <v/>
      </c>
      <c r="L865" s="171" t="str">
        <f>IF(L411=1,$E865+(M$3-$F865)/Time!$J$8,"")</f>
        <v/>
      </c>
      <c r="M865" s="171" t="str">
        <f>IF(M411=1,$E865+(N$3-$F865)/Time!$J$8,"")</f>
        <v/>
      </c>
      <c r="N865" s="171" t="str">
        <f>IF(N411=1,$E865+(O$3-$F865)/Time!$J$8,"")</f>
        <v/>
      </c>
      <c r="O865" s="171" t="str">
        <f>IF(O411=1,$E865+(P$3-$F865)/Time!$J$8,"")</f>
        <v/>
      </c>
      <c r="P865" s="171" t="str">
        <f>IF(P411=1,$E865+(Q$3-$F865)/Time!$J$8,"")</f>
        <v/>
      </c>
      <c r="Q865" s="171" t="str">
        <f>IF(Q411=1,$E865+(R$3-$F865)/Time!$J$8,"")</f>
        <v/>
      </c>
      <c r="R865" s="171" t="str">
        <f>IF(R411=1,$E865+(S$3-$F865)/Time!$J$8,"")</f>
        <v/>
      </c>
      <c r="S865" s="7"/>
    </row>
    <row r="866" spans="1:19" s="43" customFormat="1" ht="12" hidden="1" customHeight="1" x14ac:dyDescent="0.3">
      <c r="A866" s="7"/>
      <c r="B866" s="20"/>
      <c r="C866" s="31" t="str">
        <f>'Asset Schedule'!C407</f>
        <v>Bus 175</v>
      </c>
      <c r="D866" s="31"/>
      <c r="E866" s="172">
        <f>'Asset Schedule'!J407</f>
        <v>0</v>
      </c>
      <c r="F866" s="39">
        <f>'Asset Schedule'!F407</f>
        <v>0</v>
      </c>
      <c r="G866" s="27"/>
      <c r="H866" s="27"/>
      <c r="I866" s="31"/>
      <c r="J866" s="171" t="str">
        <f>IF(J412=1,$E866+(K$3-$F866)/Time!$J$8,"")</f>
        <v/>
      </c>
      <c r="K866" s="171" t="str">
        <f>IF(K412=1,$E866+(L$3-$F866)/Time!$J$8,"")</f>
        <v/>
      </c>
      <c r="L866" s="171" t="str">
        <f>IF(L412=1,$E866+(M$3-$F866)/Time!$J$8,"")</f>
        <v/>
      </c>
      <c r="M866" s="171" t="str">
        <f>IF(M412=1,$E866+(N$3-$F866)/Time!$J$8,"")</f>
        <v/>
      </c>
      <c r="N866" s="171" t="str">
        <f>IF(N412=1,$E866+(O$3-$F866)/Time!$J$8,"")</f>
        <v/>
      </c>
      <c r="O866" s="171" t="str">
        <f>IF(O412=1,$E866+(P$3-$F866)/Time!$J$8,"")</f>
        <v/>
      </c>
      <c r="P866" s="171" t="str">
        <f>IF(P412=1,$E866+(Q$3-$F866)/Time!$J$8,"")</f>
        <v/>
      </c>
      <c r="Q866" s="171" t="str">
        <f>IF(Q412=1,$E866+(R$3-$F866)/Time!$J$8,"")</f>
        <v/>
      </c>
      <c r="R866" s="171" t="str">
        <f>IF(R412=1,$E866+(S$3-$F866)/Time!$J$8,"")</f>
        <v/>
      </c>
      <c r="S866" s="7"/>
    </row>
    <row r="867" spans="1:19" s="43" customFormat="1" ht="12" hidden="1" customHeight="1" x14ac:dyDescent="0.3">
      <c r="A867" s="7"/>
      <c r="B867" s="20"/>
      <c r="C867" s="31" t="str">
        <f>'Asset Schedule'!C408</f>
        <v>Bus 176</v>
      </c>
      <c r="D867" s="31"/>
      <c r="E867" s="172">
        <f>'Asset Schedule'!J408</f>
        <v>0</v>
      </c>
      <c r="F867" s="39">
        <f>'Asset Schedule'!F408</f>
        <v>0</v>
      </c>
      <c r="G867" s="27"/>
      <c r="H867" s="27"/>
      <c r="I867" s="31"/>
      <c r="J867" s="171" t="str">
        <f>IF(J413=1,$E867+(K$3-$F867)/Time!$J$8,"")</f>
        <v/>
      </c>
      <c r="K867" s="171" t="str">
        <f>IF(K413=1,$E867+(L$3-$F867)/Time!$J$8,"")</f>
        <v/>
      </c>
      <c r="L867" s="171" t="str">
        <f>IF(L413=1,$E867+(M$3-$F867)/Time!$J$8,"")</f>
        <v/>
      </c>
      <c r="M867" s="171" t="str">
        <f>IF(M413=1,$E867+(N$3-$F867)/Time!$J$8,"")</f>
        <v/>
      </c>
      <c r="N867" s="171" t="str">
        <f>IF(N413=1,$E867+(O$3-$F867)/Time!$J$8,"")</f>
        <v/>
      </c>
      <c r="O867" s="171" t="str">
        <f>IF(O413=1,$E867+(P$3-$F867)/Time!$J$8,"")</f>
        <v/>
      </c>
      <c r="P867" s="171" t="str">
        <f>IF(P413=1,$E867+(Q$3-$F867)/Time!$J$8,"")</f>
        <v/>
      </c>
      <c r="Q867" s="171" t="str">
        <f>IF(Q413=1,$E867+(R$3-$F867)/Time!$J$8,"")</f>
        <v/>
      </c>
      <c r="R867" s="171" t="str">
        <f>IF(R413=1,$E867+(S$3-$F867)/Time!$J$8,"")</f>
        <v/>
      </c>
      <c r="S867" s="7"/>
    </row>
    <row r="868" spans="1:19" s="43" customFormat="1" ht="12" hidden="1" customHeight="1" x14ac:dyDescent="0.3">
      <c r="A868" s="7"/>
      <c r="B868" s="20"/>
      <c r="C868" s="31" t="str">
        <f>'Asset Schedule'!C409</f>
        <v>Bus 177</v>
      </c>
      <c r="D868" s="31"/>
      <c r="E868" s="172">
        <f>'Asset Schedule'!J409</f>
        <v>0</v>
      </c>
      <c r="F868" s="39">
        <f>'Asset Schedule'!F409</f>
        <v>0</v>
      </c>
      <c r="G868" s="27"/>
      <c r="H868" s="27"/>
      <c r="I868" s="31"/>
      <c r="J868" s="171" t="str">
        <f>IF(J414=1,$E868+(K$3-$F868)/Time!$J$8,"")</f>
        <v/>
      </c>
      <c r="K868" s="171" t="str">
        <f>IF(K414=1,$E868+(L$3-$F868)/Time!$J$8,"")</f>
        <v/>
      </c>
      <c r="L868" s="171" t="str">
        <f>IF(L414=1,$E868+(M$3-$F868)/Time!$J$8,"")</f>
        <v/>
      </c>
      <c r="M868" s="171" t="str">
        <f>IF(M414=1,$E868+(N$3-$F868)/Time!$J$8,"")</f>
        <v/>
      </c>
      <c r="N868" s="171" t="str">
        <f>IF(N414=1,$E868+(O$3-$F868)/Time!$J$8,"")</f>
        <v/>
      </c>
      <c r="O868" s="171" t="str">
        <f>IF(O414=1,$E868+(P$3-$F868)/Time!$J$8,"")</f>
        <v/>
      </c>
      <c r="P868" s="171" t="str">
        <f>IF(P414=1,$E868+(Q$3-$F868)/Time!$J$8,"")</f>
        <v/>
      </c>
      <c r="Q868" s="171" t="str">
        <f>IF(Q414=1,$E868+(R$3-$F868)/Time!$J$8,"")</f>
        <v/>
      </c>
      <c r="R868" s="171" t="str">
        <f>IF(R414=1,$E868+(S$3-$F868)/Time!$J$8,"")</f>
        <v/>
      </c>
      <c r="S868" s="7"/>
    </row>
    <row r="869" spans="1:19" s="43" customFormat="1" ht="12" hidden="1" customHeight="1" x14ac:dyDescent="0.3">
      <c r="A869" s="7"/>
      <c r="B869" s="20"/>
      <c r="C869" s="31" t="str">
        <f>'Asset Schedule'!C410</f>
        <v>Bus 178</v>
      </c>
      <c r="D869" s="31"/>
      <c r="E869" s="172">
        <f>'Asset Schedule'!J410</f>
        <v>0</v>
      </c>
      <c r="F869" s="39">
        <f>'Asset Schedule'!F410</f>
        <v>0</v>
      </c>
      <c r="G869" s="27"/>
      <c r="H869" s="27"/>
      <c r="I869" s="31"/>
      <c r="J869" s="171" t="str">
        <f>IF(J415=1,$E869+(K$3-$F869)/Time!$J$8,"")</f>
        <v/>
      </c>
      <c r="K869" s="171" t="str">
        <f>IF(K415=1,$E869+(L$3-$F869)/Time!$J$8,"")</f>
        <v/>
      </c>
      <c r="L869" s="171" t="str">
        <f>IF(L415=1,$E869+(M$3-$F869)/Time!$J$8,"")</f>
        <v/>
      </c>
      <c r="M869" s="171" t="str">
        <f>IF(M415=1,$E869+(N$3-$F869)/Time!$J$8,"")</f>
        <v/>
      </c>
      <c r="N869" s="171" t="str">
        <f>IF(N415=1,$E869+(O$3-$F869)/Time!$J$8,"")</f>
        <v/>
      </c>
      <c r="O869" s="171" t="str">
        <f>IF(O415=1,$E869+(P$3-$F869)/Time!$J$8,"")</f>
        <v/>
      </c>
      <c r="P869" s="171" t="str">
        <f>IF(P415=1,$E869+(Q$3-$F869)/Time!$J$8,"")</f>
        <v/>
      </c>
      <c r="Q869" s="171" t="str">
        <f>IF(Q415=1,$E869+(R$3-$F869)/Time!$J$8,"")</f>
        <v/>
      </c>
      <c r="R869" s="171" t="str">
        <f>IF(R415=1,$E869+(S$3-$F869)/Time!$J$8,"")</f>
        <v/>
      </c>
      <c r="S869" s="7"/>
    </row>
    <row r="870" spans="1:19" s="43" customFormat="1" ht="12" hidden="1" customHeight="1" x14ac:dyDescent="0.3">
      <c r="A870" s="7"/>
      <c r="B870" s="20"/>
      <c r="C870" s="31" t="str">
        <f>'Asset Schedule'!C411</f>
        <v>Bus 179</v>
      </c>
      <c r="D870" s="31"/>
      <c r="E870" s="172">
        <f>'Asset Schedule'!J411</f>
        <v>0</v>
      </c>
      <c r="F870" s="39">
        <f>'Asset Schedule'!F411</f>
        <v>0</v>
      </c>
      <c r="G870" s="27"/>
      <c r="H870" s="27"/>
      <c r="I870" s="31"/>
      <c r="J870" s="171" t="str">
        <f>IF(J416=1,$E870+(K$3-$F870)/Time!$J$8,"")</f>
        <v/>
      </c>
      <c r="K870" s="171" t="str">
        <f>IF(K416=1,$E870+(L$3-$F870)/Time!$J$8,"")</f>
        <v/>
      </c>
      <c r="L870" s="171" t="str">
        <f>IF(L416=1,$E870+(M$3-$F870)/Time!$J$8,"")</f>
        <v/>
      </c>
      <c r="M870" s="171" t="str">
        <f>IF(M416=1,$E870+(N$3-$F870)/Time!$J$8,"")</f>
        <v/>
      </c>
      <c r="N870" s="171" t="str">
        <f>IF(N416=1,$E870+(O$3-$F870)/Time!$J$8,"")</f>
        <v/>
      </c>
      <c r="O870" s="171" t="str">
        <f>IF(O416=1,$E870+(P$3-$F870)/Time!$J$8,"")</f>
        <v/>
      </c>
      <c r="P870" s="171" t="str">
        <f>IF(P416=1,$E870+(Q$3-$F870)/Time!$J$8,"")</f>
        <v/>
      </c>
      <c r="Q870" s="171" t="str">
        <f>IF(Q416=1,$E870+(R$3-$F870)/Time!$J$8,"")</f>
        <v/>
      </c>
      <c r="R870" s="171" t="str">
        <f>IF(R416=1,$E870+(S$3-$F870)/Time!$J$8,"")</f>
        <v/>
      </c>
      <c r="S870" s="7"/>
    </row>
    <row r="871" spans="1:19" s="43" customFormat="1" ht="12" hidden="1" customHeight="1" x14ac:dyDescent="0.3">
      <c r="A871" s="7"/>
      <c r="B871" s="20"/>
      <c r="C871" s="31" t="str">
        <f>'Asset Schedule'!C412</f>
        <v>Bus 180</v>
      </c>
      <c r="D871" s="31"/>
      <c r="E871" s="172">
        <f>'Asset Schedule'!J412</f>
        <v>0</v>
      </c>
      <c r="F871" s="39">
        <f>'Asset Schedule'!F412</f>
        <v>0</v>
      </c>
      <c r="G871" s="27"/>
      <c r="H871" s="27"/>
      <c r="I871" s="31"/>
      <c r="J871" s="171" t="str">
        <f>IF(J417=1,$E871+(K$3-$F871)/Time!$J$8,"")</f>
        <v/>
      </c>
      <c r="K871" s="171" t="str">
        <f>IF(K417=1,$E871+(L$3-$F871)/Time!$J$8,"")</f>
        <v/>
      </c>
      <c r="L871" s="171" t="str">
        <f>IF(L417=1,$E871+(M$3-$F871)/Time!$J$8,"")</f>
        <v/>
      </c>
      <c r="M871" s="171" t="str">
        <f>IF(M417=1,$E871+(N$3-$F871)/Time!$J$8,"")</f>
        <v/>
      </c>
      <c r="N871" s="171" t="str">
        <f>IF(N417=1,$E871+(O$3-$F871)/Time!$J$8,"")</f>
        <v/>
      </c>
      <c r="O871" s="171" t="str">
        <f>IF(O417=1,$E871+(P$3-$F871)/Time!$J$8,"")</f>
        <v/>
      </c>
      <c r="P871" s="171" t="str">
        <f>IF(P417=1,$E871+(Q$3-$F871)/Time!$J$8,"")</f>
        <v/>
      </c>
      <c r="Q871" s="171" t="str">
        <f>IF(Q417=1,$E871+(R$3-$F871)/Time!$J$8,"")</f>
        <v/>
      </c>
      <c r="R871" s="171" t="str">
        <f>IF(R417=1,$E871+(S$3-$F871)/Time!$J$8,"")</f>
        <v/>
      </c>
      <c r="S871" s="7"/>
    </row>
    <row r="872" spans="1:19" s="43" customFormat="1" ht="12" hidden="1" customHeight="1" x14ac:dyDescent="0.3">
      <c r="A872" s="7"/>
      <c r="B872" s="20"/>
      <c r="C872" s="31" t="str">
        <f>'Asset Schedule'!C413</f>
        <v>Bus 181</v>
      </c>
      <c r="D872" s="31"/>
      <c r="E872" s="172">
        <f>'Asset Schedule'!J413</f>
        <v>0</v>
      </c>
      <c r="F872" s="39">
        <f>'Asset Schedule'!F413</f>
        <v>0</v>
      </c>
      <c r="G872" s="27"/>
      <c r="H872" s="27"/>
      <c r="I872" s="31"/>
      <c r="J872" s="171" t="str">
        <f>IF(J418=1,$E872+(K$3-$F872)/Time!$J$8,"")</f>
        <v/>
      </c>
      <c r="K872" s="171" t="str">
        <f>IF(K418=1,$E872+(L$3-$F872)/Time!$J$8,"")</f>
        <v/>
      </c>
      <c r="L872" s="171" t="str">
        <f>IF(L418=1,$E872+(M$3-$F872)/Time!$J$8,"")</f>
        <v/>
      </c>
      <c r="M872" s="171" t="str">
        <f>IF(M418=1,$E872+(N$3-$F872)/Time!$J$8,"")</f>
        <v/>
      </c>
      <c r="N872" s="171" t="str">
        <f>IF(N418=1,$E872+(O$3-$F872)/Time!$J$8,"")</f>
        <v/>
      </c>
      <c r="O872" s="171" t="str">
        <f>IF(O418=1,$E872+(P$3-$F872)/Time!$J$8,"")</f>
        <v/>
      </c>
      <c r="P872" s="171" t="str">
        <f>IF(P418=1,$E872+(Q$3-$F872)/Time!$J$8,"")</f>
        <v/>
      </c>
      <c r="Q872" s="171" t="str">
        <f>IF(Q418=1,$E872+(R$3-$F872)/Time!$J$8,"")</f>
        <v/>
      </c>
      <c r="R872" s="171" t="str">
        <f>IF(R418=1,$E872+(S$3-$F872)/Time!$J$8,"")</f>
        <v/>
      </c>
      <c r="S872" s="7"/>
    </row>
    <row r="873" spans="1:19" s="43" customFormat="1" ht="12" hidden="1" customHeight="1" x14ac:dyDescent="0.3">
      <c r="A873" s="7"/>
      <c r="B873" s="20"/>
      <c r="C873" s="31" t="str">
        <f>'Asset Schedule'!C414</f>
        <v>Bus 182</v>
      </c>
      <c r="D873" s="31"/>
      <c r="E873" s="172">
        <f>'Asset Schedule'!J414</f>
        <v>0</v>
      </c>
      <c r="F873" s="39">
        <f>'Asset Schedule'!F414</f>
        <v>0</v>
      </c>
      <c r="G873" s="27"/>
      <c r="H873" s="27"/>
      <c r="I873" s="31"/>
      <c r="J873" s="171" t="str">
        <f>IF(J419=1,$E873+(K$3-$F873)/Time!$J$8,"")</f>
        <v/>
      </c>
      <c r="K873" s="171" t="str">
        <f>IF(K419=1,$E873+(L$3-$F873)/Time!$J$8,"")</f>
        <v/>
      </c>
      <c r="L873" s="171" t="str">
        <f>IF(L419=1,$E873+(M$3-$F873)/Time!$J$8,"")</f>
        <v/>
      </c>
      <c r="M873" s="171" t="str">
        <f>IF(M419=1,$E873+(N$3-$F873)/Time!$J$8,"")</f>
        <v/>
      </c>
      <c r="N873" s="171" t="str">
        <f>IF(N419=1,$E873+(O$3-$F873)/Time!$J$8,"")</f>
        <v/>
      </c>
      <c r="O873" s="171" t="str">
        <f>IF(O419=1,$E873+(P$3-$F873)/Time!$J$8,"")</f>
        <v/>
      </c>
      <c r="P873" s="171" t="str">
        <f>IF(P419=1,$E873+(Q$3-$F873)/Time!$J$8,"")</f>
        <v/>
      </c>
      <c r="Q873" s="171" t="str">
        <f>IF(Q419=1,$E873+(R$3-$F873)/Time!$J$8,"")</f>
        <v/>
      </c>
      <c r="R873" s="171" t="str">
        <f>IF(R419=1,$E873+(S$3-$F873)/Time!$J$8,"")</f>
        <v/>
      </c>
      <c r="S873" s="7"/>
    </row>
    <row r="874" spans="1:19" s="43" customFormat="1" ht="12" hidden="1" customHeight="1" x14ac:dyDescent="0.3">
      <c r="A874" s="7"/>
      <c r="B874" s="20"/>
      <c r="C874" s="31" t="str">
        <f>'Asset Schedule'!C415</f>
        <v>Bus 183</v>
      </c>
      <c r="D874" s="31"/>
      <c r="E874" s="172">
        <f>'Asset Schedule'!J415</f>
        <v>0</v>
      </c>
      <c r="F874" s="39">
        <f>'Asset Schedule'!F415</f>
        <v>0</v>
      </c>
      <c r="G874" s="27"/>
      <c r="H874" s="27"/>
      <c r="I874" s="31"/>
      <c r="J874" s="171" t="str">
        <f>IF(J420=1,$E874+(K$3-$F874)/Time!$J$8,"")</f>
        <v/>
      </c>
      <c r="K874" s="171" t="str">
        <f>IF(K420=1,$E874+(L$3-$F874)/Time!$J$8,"")</f>
        <v/>
      </c>
      <c r="L874" s="171" t="str">
        <f>IF(L420=1,$E874+(M$3-$F874)/Time!$J$8,"")</f>
        <v/>
      </c>
      <c r="M874" s="171" t="str">
        <f>IF(M420=1,$E874+(N$3-$F874)/Time!$J$8,"")</f>
        <v/>
      </c>
      <c r="N874" s="171" t="str">
        <f>IF(N420=1,$E874+(O$3-$F874)/Time!$J$8,"")</f>
        <v/>
      </c>
      <c r="O874" s="171" t="str">
        <f>IF(O420=1,$E874+(P$3-$F874)/Time!$J$8,"")</f>
        <v/>
      </c>
      <c r="P874" s="171" t="str">
        <f>IF(P420=1,$E874+(Q$3-$F874)/Time!$J$8,"")</f>
        <v/>
      </c>
      <c r="Q874" s="171" t="str">
        <f>IF(Q420=1,$E874+(R$3-$F874)/Time!$J$8,"")</f>
        <v/>
      </c>
      <c r="R874" s="171" t="str">
        <f>IF(R420=1,$E874+(S$3-$F874)/Time!$J$8,"")</f>
        <v/>
      </c>
      <c r="S874" s="7"/>
    </row>
    <row r="875" spans="1:19" s="43" customFormat="1" ht="12" hidden="1" customHeight="1" x14ac:dyDescent="0.3">
      <c r="A875" s="7"/>
      <c r="B875" s="20"/>
      <c r="C875" s="31" t="str">
        <f>'Asset Schedule'!C416</f>
        <v>Bus 184</v>
      </c>
      <c r="D875" s="31"/>
      <c r="E875" s="172">
        <f>'Asset Schedule'!J416</f>
        <v>0</v>
      </c>
      <c r="F875" s="39">
        <f>'Asset Schedule'!F416</f>
        <v>0</v>
      </c>
      <c r="G875" s="27"/>
      <c r="H875" s="27"/>
      <c r="I875" s="31"/>
      <c r="J875" s="171" t="str">
        <f>IF(J421=1,$E875+(K$3-$F875)/Time!$J$8,"")</f>
        <v/>
      </c>
      <c r="K875" s="171" t="str">
        <f>IF(K421=1,$E875+(L$3-$F875)/Time!$J$8,"")</f>
        <v/>
      </c>
      <c r="L875" s="171" t="str">
        <f>IF(L421=1,$E875+(M$3-$F875)/Time!$J$8,"")</f>
        <v/>
      </c>
      <c r="M875" s="171" t="str">
        <f>IF(M421=1,$E875+(N$3-$F875)/Time!$J$8,"")</f>
        <v/>
      </c>
      <c r="N875" s="171" t="str">
        <f>IF(N421=1,$E875+(O$3-$F875)/Time!$J$8,"")</f>
        <v/>
      </c>
      <c r="O875" s="171" t="str">
        <f>IF(O421=1,$E875+(P$3-$F875)/Time!$J$8,"")</f>
        <v/>
      </c>
      <c r="P875" s="171" t="str">
        <f>IF(P421=1,$E875+(Q$3-$F875)/Time!$J$8,"")</f>
        <v/>
      </c>
      <c r="Q875" s="171" t="str">
        <f>IF(Q421=1,$E875+(R$3-$F875)/Time!$J$8,"")</f>
        <v/>
      </c>
      <c r="R875" s="171" t="str">
        <f>IF(R421=1,$E875+(S$3-$F875)/Time!$J$8,"")</f>
        <v/>
      </c>
      <c r="S875" s="7"/>
    </row>
    <row r="876" spans="1:19" s="43" customFormat="1" ht="12" hidden="1" customHeight="1" x14ac:dyDescent="0.3">
      <c r="A876" s="7"/>
      <c r="B876" s="20"/>
      <c r="C876" s="31" t="str">
        <f>'Asset Schedule'!C417</f>
        <v>Bus 185</v>
      </c>
      <c r="D876" s="31"/>
      <c r="E876" s="172">
        <f>'Asset Schedule'!J417</f>
        <v>0</v>
      </c>
      <c r="F876" s="39">
        <f>'Asset Schedule'!F417</f>
        <v>0</v>
      </c>
      <c r="G876" s="27"/>
      <c r="H876" s="27"/>
      <c r="I876" s="31"/>
      <c r="J876" s="171" t="str">
        <f>IF(J422=1,$E876+(K$3-$F876)/Time!$J$8,"")</f>
        <v/>
      </c>
      <c r="K876" s="171" t="str">
        <f>IF(K422=1,$E876+(L$3-$F876)/Time!$J$8,"")</f>
        <v/>
      </c>
      <c r="L876" s="171" t="str">
        <f>IF(L422=1,$E876+(M$3-$F876)/Time!$J$8,"")</f>
        <v/>
      </c>
      <c r="M876" s="171" t="str">
        <f>IF(M422=1,$E876+(N$3-$F876)/Time!$J$8,"")</f>
        <v/>
      </c>
      <c r="N876" s="171" t="str">
        <f>IF(N422=1,$E876+(O$3-$F876)/Time!$J$8,"")</f>
        <v/>
      </c>
      <c r="O876" s="171" t="str">
        <f>IF(O422=1,$E876+(P$3-$F876)/Time!$J$8,"")</f>
        <v/>
      </c>
      <c r="P876" s="171" t="str">
        <f>IF(P422=1,$E876+(Q$3-$F876)/Time!$J$8,"")</f>
        <v/>
      </c>
      <c r="Q876" s="171" t="str">
        <f>IF(Q422=1,$E876+(R$3-$F876)/Time!$J$8,"")</f>
        <v/>
      </c>
      <c r="R876" s="171" t="str">
        <f>IF(R422=1,$E876+(S$3-$F876)/Time!$J$8,"")</f>
        <v/>
      </c>
      <c r="S876" s="7"/>
    </row>
    <row r="877" spans="1:19" s="43" customFormat="1" ht="12" hidden="1" customHeight="1" x14ac:dyDescent="0.3">
      <c r="A877" s="7"/>
      <c r="B877" s="20"/>
      <c r="C877" s="31" t="str">
        <f>'Asset Schedule'!C418</f>
        <v>Bus 186</v>
      </c>
      <c r="D877" s="31"/>
      <c r="E877" s="172">
        <f>'Asset Schedule'!J418</f>
        <v>0</v>
      </c>
      <c r="F877" s="39">
        <f>'Asset Schedule'!F418</f>
        <v>0</v>
      </c>
      <c r="G877" s="27"/>
      <c r="H877" s="27"/>
      <c r="I877" s="31"/>
      <c r="J877" s="171" t="str">
        <f>IF(J423=1,$E877+(K$3-$F877)/Time!$J$8,"")</f>
        <v/>
      </c>
      <c r="K877" s="171" t="str">
        <f>IF(K423=1,$E877+(L$3-$F877)/Time!$J$8,"")</f>
        <v/>
      </c>
      <c r="L877" s="171" t="str">
        <f>IF(L423=1,$E877+(M$3-$F877)/Time!$J$8,"")</f>
        <v/>
      </c>
      <c r="M877" s="171" t="str">
        <f>IF(M423=1,$E877+(N$3-$F877)/Time!$J$8,"")</f>
        <v/>
      </c>
      <c r="N877" s="171" t="str">
        <f>IF(N423=1,$E877+(O$3-$F877)/Time!$J$8,"")</f>
        <v/>
      </c>
      <c r="O877" s="171" t="str">
        <f>IF(O423=1,$E877+(P$3-$F877)/Time!$J$8,"")</f>
        <v/>
      </c>
      <c r="P877" s="171" t="str">
        <f>IF(P423=1,$E877+(Q$3-$F877)/Time!$J$8,"")</f>
        <v/>
      </c>
      <c r="Q877" s="171" t="str">
        <f>IF(Q423=1,$E877+(R$3-$F877)/Time!$J$8,"")</f>
        <v/>
      </c>
      <c r="R877" s="171" t="str">
        <f>IF(R423=1,$E877+(S$3-$F877)/Time!$J$8,"")</f>
        <v/>
      </c>
      <c r="S877" s="7"/>
    </row>
    <row r="878" spans="1:19" s="43" customFormat="1" ht="12" hidden="1" customHeight="1" x14ac:dyDescent="0.3">
      <c r="A878" s="7"/>
      <c r="B878" s="20"/>
      <c r="C878" s="31" t="str">
        <f>'Asset Schedule'!C419</f>
        <v>Bus 187</v>
      </c>
      <c r="D878" s="31"/>
      <c r="E878" s="172">
        <f>'Asset Schedule'!J419</f>
        <v>0</v>
      </c>
      <c r="F878" s="39">
        <f>'Asset Schedule'!F419</f>
        <v>0</v>
      </c>
      <c r="G878" s="27"/>
      <c r="H878" s="27"/>
      <c r="I878" s="31"/>
      <c r="J878" s="171" t="str">
        <f>IF(J424=1,$E878+(K$3-$F878)/Time!$J$8,"")</f>
        <v/>
      </c>
      <c r="K878" s="171" t="str">
        <f>IF(K424=1,$E878+(L$3-$F878)/Time!$J$8,"")</f>
        <v/>
      </c>
      <c r="L878" s="171" t="str">
        <f>IF(L424=1,$E878+(M$3-$F878)/Time!$J$8,"")</f>
        <v/>
      </c>
      <c r="M878" s="171" t="str">
        <f>IF(M424=1,$E878+(N$3-$F878)/Time!$J$8,"")</f>
        <v/>
      </c>
      <c r="N878" s="171" t="str">
        <f>IF(N424=1,$E878+(O$3-$F878)/Time!$J$8,"")</f>
        <v/>
      </c>
      <c r="O878" s="171" t="str">
        <f>IF(O424=1,$E878+(P$3-$F878)/Time!$J$8,"")</f>
        <v/>
      </c>
      <c r="P878" s="171" t="str">
        <f>IF(P424=1,$E878+(Q$3-$F878)/Time!$J$8,"")</f>
        <v/>
      </c>
      <c r="Q878" s="171" t="str">
        <f>IF(Q424=1,$E878+(R$3-$F878)/Time!$J$8,"")</f>
        <v/>
      </c>
      <c r="R878" s="171" t="str">
        <f>IF(R424=1,$E878+(S$3-$F878)/Time!$J$8,"")</f>
        <v/>
      </c>
      <c r="S878" s="7"/>
    </row>
    <row r="879" spans="1:19" s="43" customFormat="1" ht="12" hidden="1" customHeight="1" x14ac:dyDescent="0.3">
      <c r="A879" s="7"/>
      <c r="B879" s="20"/>
      <c r="C879" s="31" t="str">
        <f>'Asset Schedule'!C420</f>
        <v>Bus 188</v>
      </c>
      <c r="D879" s="31"/>
      <c r="E879" s="172">
        <f>'Asset Schedule'!J420</f>
        <v>0</v>
      </c>
      <c r="F879" s="39">
        <f>'Asset Schedule'!F420</f>
        <v>0</v>
      </c>
      <c r="G879" s="27"/>
      <c r="H879" s="27"/>
      <c r="I879" s="31"/>
      <c r="J879" s="171" t="str">
        <f>IF(J425=1,$E879+(K$3-$F879)/Time!$J$8,"")</f>
        <v/>
      </c>
      <c r="K879" s="171" t="str">
        <f>IF(K425=1,$E879+(L$3-$F879)/Time!$J$8,"")</f>
        <v/>
      </c>
      <c r="L879" s="171" t="str">
        <f>IF(L425=1,$E879+(M$3-$F879)/Time!$J$8,"")</f>
        <v/>
      </c>
      <c r="M879" s="171" t="str">
        <f>IF(M425=1,$E879+(N$3-$F879)/Time!$J$8,"")</f>
        <v/>
      </c>
      <c r="N879" s="171" t="str">
        <f>IF(N425=1,$E879+(O$3-$F879)/Time!$J$8,"")</f>
        <v/>
      </c>
      <c r="O879" s="171" t="str">
        <f>IF(O425=1,$E879+(P$3-$F879)/Time!$J$8,"")</f>
        <v/>
      </c>
      <c r="P879" s="171" t="str">
        <f>IF(P425=1,$E879+(Q$3-$F879)/Time!$J$8,"")</f>
        <v/>
      </c>
      <c r="Q879" s="171" t="str">
        <f>IF(Q425=1,$E879+(R$3-$F879)/Time!$J$8,"")</f>
        <v/>
      </c>
      <c r="R879" s="171" t="str">
        <f>IF(R425=1,$E879+(S$3-$F879)/Time!$J$8,"")</f>
        <v/>
      </c>
      <c r="S879" s="7"/>
    </row>
    <row r="880" spans="1:19" s="43" customFormat="1" ht="12" hidden="1" customHeight="1" x14ac:dyDescent="0.3">
      <c r="A880" s="7"/>
      <c r="B880" s="20"/>
      <c r="C880" s="31" t="str">
        <f>'Asset Schedule'!C421</f>
        <v>Bus 189</v>
      </c>
      <c r="D880" s="31"/>
      <c r="E880" s="172">
        <f>'Asset Schedule'!J421</f>
        <v>0</v>
      </c>
      <c r="F880" s="39">
        <f>'Asset Schedule'!F421</f>
        <v>0</v>
      </c>
      <c r="G880" s="27"/>
      <c r="H880" s="27"/>
      <c r="I880" s="31"/>
      <c r="J880" s="171" t="str">
        <f>IF(J426=1,$E880+(K$3-$F880)/Time!$J$8,"")</f>
        <v/>
      </c>
      <c r="K880" s="171" t="str">
        <f>IF(K426=1,$E880+(L$3-$F880)/Time!$J$8,"")</f>
        <v/>
      </c>
      <c r="L880" s="171" t="str">
        <f>IF(L426=1,$E880+(M$3-$F880)/Time!$J$8,"")</f>
        <v/>
      </c>
      <c r="M880" s="171" t="str">
        <f>IF(M426=1,$E880+(N$3-$F880)/Time!$J$8,"")</f>
        <v/>
      </c>
      <c r="N880" s="171" t="str">
        <f>IF(N426=1,$E880+(O$3-$F880)/Time!$J$8,"")</f>
        <v/>
      </c>
      <c r="O880" s="171" t="str">
        <f>IF(O426=1,$E880+(P$3-$F880)/Time!$J$8,"")</f>
        <v/>
      </c>
      <c r="P880" s="171" t="str">
        <f>IF(P426=1,$E880+(Q$3-$F880)/Time!$J$8,"")</f>
        <v/>
      </c>
      <c r="Q880" s="171" t="str">
        <f>IF(Q426=1,$E880+(R$3-$F880)/Time!$J$8,"")</f>
        <v/>
      </c>
      <c r="R880" s="171" t="str">
        <f>IF(R426=1,$E880+(S$3-$F880)/Time!$J$8,"")</f>
        <v/>
      </c>
      <c r="S880" s="7"/>
    </row>
    <row r="881" spans="1:19" s="43" customFormat="1" ht="12" hidden="1" customHeight="1" x14ac:dyDescent="0.3">
      <c r="A881" s="7"/>
      <c r="B881" s="20"/>
      <c r="C881" s="31" t="str">
        <f>'Asset Schedule'!C422</f>
        <v>Bus 190</v>
      </c>
      <c r="D881" s="31"/>
      <c r="E881" s="172">
        <f>'Asset Schedule'!J422</f>
        <v>0</v>
      </c>
      <c r="F881" s="39">
        <f>'Asset Schedule'!F422</f>
        <v>0</v>
      </c>
      <c r="G881" s="27"/>
      <c r="H881" s="27"/>
      <c r="I881" s="31"/>
      <c r="J881" s="171" t="str">
        <f>IF(J427=1,$E881+(K$3-$F881)/Time!$J$8,"")</f>
        <v/>
      </c>
      <c r="K881" s="171" t="str">
        <f>IF(K427=1,$E881+(L$3-$F881)/Time!$J$8,"")</f>
        <v/>
      </c>
      <c r="L881" s="171" t="str">
        <f>IF(L427=1,$E881+(M$3-$F881)/Time!$J$8,"")</f>
        <v/>
      </c>
      <c r="M881" s="171" t="str">
        <f>IF(M427=1,$E881+(N$3-$F881)/Time!$J$8,"")</f>
        <v/>
      </c>
      <c r="N881" s="171" t="str">
        <f>IF(N427=1,$E881+(O$3-$F881)/Time!$J$8,"")</f>
        <v/>
      </c>
      <c r="O881" s="171" t="str">
        <f>IF(O427=1,$E881+(P$3-$F881)/Time!$J$8,"")</f>
        <v/>
      </c>
      <c r="P881" s="171" t="str">
        <f>IF(P427=1,$E881+(Q$3-$F881)/Time!$J$8,"")</f>
        <v/>
      </c>
      <c r="Q881" s="171" t="str">
        <f>IF(Q427=1,$E881+(R$3-$F881)/Time!$J$8,"")</f>
        <v/>
      </c>
      <c r="R881" s="171" t="str">
        <f>IF(R427=1,$E881+(S$3-$F881)/Time!$J$8,"")</f>
        <v/>
      </c>
      <c r="S881" s="7"/>
    </row>
    <row r="882" spans="1:19" s="43" customFormat="1" ht="12" hidden="1" customHeight="1" x14ac:dyDescent="0.3">
      <c r="A882" s="7"/>
      <c r="B882" s="20"/>
      <c r="C882" s="31" t="str">
        <f>'Asset Schedule'!C423</f>
        <v>Bus 191</v>
      </c>
      <c r="D882" s="31"/>
      <c r="E882" s="172">
        <f>'Asset Schedule'!J423</f>
        <v>0</v>
      </c>
      <c r="F882" s="39">
        <f>'Asset Schedule'!F423</f>
        <v>0</v>
      </c>
      <c r="G882" s="27"/>
      <c r="H882" s="27"/>
      <c r="I882" s="31"/>
      <c r="J882" s="171" t="str">
        <f>IF(J428=1,$E882+(K$3-$F882)/Time!$J$8,"")</f>
        <v/>
      </c>
      <c r="K882" s="171" t="str">
        <f>IF(K428=1,$E882+(L$3-$F882)/Time!$J$8,"")</f>
        <v/>
      </c>
      <c r="L882" s="171" t="str">
        <f>IF(L428=1,$E882+(M$3-$F882)/Time!$J$8,"")</f>
        <v/>
      </c>
      <c r="M882" s="171" t="str">
        <f>IF(M428=1,$E882+(N$3-$F882)/Time!$J$8,"")</f>
        <v/>
      </c>
      <c r="N882" s="171" t="str">
        <f>IF(N428=1,$E882+(O$3-$F882)/Time!$J$8,"")</f>
        <v/>
      </c>
      <c r="O882" s="171" t="str">
        <f>IF(O428=1,$E882+(P$3-$F882)/Time!$J$8,"")</f>
        <v/>
      </c>
      <c r="P882" s="171" t="str">
        <f>IF(P428=1,$E882+(Q$3-$F882)/Time!$J$8,"")</f>
        <v/>
      </c>
      <c r="Q882" s="171" t="str">
        <f>IF(Q428=1,$E882+(R$3-$F882)/Time!$J$8,"")</f>
        <v/>
      </c>
      <c r="R882" s="171" t="str">
        <f>IF(R428=1,$E882+(S$3-$F882)/Time!$J$8,"")</f>
        <v/>
      </c>
      <c r="S882" s="7"/>
    </row>
    <row r="883" spans="1:19" s="43" customFormat="1" ht="12" hidden="1" customHeight="1" x14ac:dyDescent="0.3">
      <c r="A883" s="7"/>
      <c r="B883" s="20"/>
      <c r="C883" s="31" t="str">
        <f>'Asset Schedule'!C424</f>
        <v>Bus 192</v>
      </c>
      <c r="D883" s="31"/>
      <c r="E883" s="172">
        <f>'Asset Schedule'!J424</f>
        <v>0</v>
      </c>
      <c r="F883" s="39">
        <f>'Asset Schedule'!F424</f>
        <v>0</v>
      </c>
      <c r="G883" s="27"/>
      <c r="H883" s="27"/>
      <c r="I883" s="31"/>
      <c r="J883" s="171" t="str">
        <f>IF(J429=1,$E883+(K$3-$F883)/Time!$J$8,"")</f>
        <v/>
      </c>
      <c r="K883" s="171" t="str">
        <f>IF(K429=1,$E883+(L$3-$F883)/Time!$J$8,"")</f>
        <v/>
      </c>
      <c r="L883" s="171" t="str">
        <f>IF(L429=1,$E883+(M$3-$F883)/Time!$J$8,"")</f>
        <v/>
      </c>
      <c r="M883" s="171" t="str">
        <f>IF(M429=1,$E883+(N$3-$F883)/Time!$J$8,"")</f>
        <v/>
      </c>
      <c r="N883" s="171" t="str">
        <f>IF(N429=1,$E883+(O$3-$F883)/Time!$J$8,"")</f>
        <v/>
      </c>
      <c r="O883" s="171" t="str">
        <f>IF(O429=1,$E883+(P$3-$F883)/Time!$J$8,"")</f>
        <v/>
      </c>
      <c r="P883" s="171" t="str">
        <f>IF(P429=1,$E883+(Q$3-$F883)/Time!$J$8,"")</f>
        <v/>
      </c>
      <c r="Q883" s="171" t="str">
        <f>IF(Q429=1,$E883+(R$3-$F883)/Time!$J$8,"")</f>
        <v/>
      </c>
      <c r="R883" s="171" t="str">
        <f>IF(R429=1,$E883+(S$3-$F883)/Time!$J$8,"")</f>
        <v/>
      </c>
      <c r="S883" s="7"/>
    </row>
    <row r="884" spans="1:19" s="43" customFormat="1" ht="12" hidden="1" customHeight="1" x14ac:dyDescent="0.3">
      <c r="A884" s="7"/>
      <c r="B884" s="20"/>
      <c r="C884" s="31" t="str">
        <f>'Asset Schedule'!C425</f>
        <v>Bus 193</v>
      </c>
      <c r="D884" s="31"/>
      <c r="E884" s="172">
        <f>'Asset Schedule'!J425</f>
        <v>0</v>
      </c>
      <c r="F884" s="39">
        <f>'Asset Schedule'!F425</f>
        <v>0</v>
      </c>
      <c r="G884" s="27"/>
      <c r="H884" s="27"/>
      <c r="I884" s="31"/>
      <c r="J884" s="171" t="str">
        <f>IF(J430=1,$E884+(K$3-$F884)/Time!$J$8,"")</f>
        <v/>
      </c>
      <c r="K884" s="171" t="str">
        <f>IF(K430=1,$E884+(L$3-$F884)/Time!$J$8,"")</f>
        <v/>
      </c>
      <c r="L884" s="171" t="str">
        <f>IF(L430=1,$E884+(M$3-$F884)/Time!$J$8,"")</f>
        <v/>
      </c>
      <c r="M884" s="171" t="str">
        <f>IF(M430=1,$E884+(N$3-$F884)/Time!$J$8,"")</f>
        <v/>
      </c>
      <c r="N884" s="171" t="str">
        <f>IF(N430=1,$E884+(O$3-$F884)/Time!$J$8,"")</f>
        <v/>
      </c>
      <c r="O884" s="171" t="str">
        <f>IF(O430=1,$E884+(P$3-$F884)/Time!$J$8,"")</f>
        <v/>
      </c>
      <c r="P884" s="171" t="str">
        <f>IF(P430=1,$E884+(Q$3-$F884)/Time!$J$8,"")</f>
        <v/>
      </c>
      <c r="Q884" s="171" t="str">
        <f>IF(Q430=1,$E884+(R$3-$F884)/Time!$J$8,"")</f>
        <v/>
      </c>
      <c r="R884" s="171" t="str">
        <f>IF(R430=1,$E884+(S$3-$F884)/Time!$J$8,"")</f>
        <v/>
      </c>
      <c r="S884" s="7"/>
    </row>
    <row r="885" spans="1:19" s="43" customFormat="1" ht="12" hidden="1" customHeight="1" x14ac:dyDescent="0.3">
      <c r="A885" s="7"/>
      <c r="B885" s="20"/>
      <c r="C885" s="31" t="str">
        <f>'Asset Schedule'!C426</f>
        <v>Bus 194</v>
      </c>
      <c r="D885" s="31"/>
      <c r="E885" s="172">
        <f>'Asset Schedule'!J426</f>
        <v>0</v>
      </c>
      <c r="F885" s="39">
        <f>'Asset Schedule'!F426</f>
        <v>0</v>
      </c>
      <c r="G885" s="27"/>
      <c r="H885" s="27"/>
      <c r="I885" s="31"/>
      <c r="J885" s="171" t="str">
        <f>IF(J431=1,$E885+(K$3-$F885)/Time!$J$8,"")</f>
        <v/>
      </c>
      <c r="K885" s="171" t="str">
        <f>IF(K431=1,$E885+(L$3-$F885)/Time!$J$8,"")</f>
        <v/>
      </c>
      <c r="L885" s="171" t="str">
        <f>IF(L431=1,$E885+(M$3-$F885)/Time!$J$8,"")</f>
        <v/>
      </c>
      <c r="M885" s="171" t="str">
        <f>IF(M431=1,$E885+(N$3-$F885)/Time!$J$8,"")</f>
        <v/>
      </c>
      <c r="N885" s="171" t="str">
        <f>IF(N431=1,$E885+(O$3-$F885)/Time!$J$8,"")</f>
        <v/>
      </c>
      <c r="O885" s="171" t="str">
        <f>IF(O431=1,$E885+(P$3-$F885)/Time!$J$8,"")</f>
        <v/>
      </c>
      <c r="P885" s="171" t="str">
        <f>IF(P431=1,$E885+(Q$3-$F885)/Time!$J$8,"")</f>
        <v/>
      </c>
      <c r="Q885" s="171" t="str">
        <f>IF(Q431=1,$E885+(R$3-$F885)/Time!$J$8,"")</f>
        <v/>
      </c>
      <c r="R885" s="171" t="str">
        <f>IF(R431=1,$E885+(S$3-$F885)/Time!$J$8,"")</f>
        <v/>
      </c>
      <c r="S885" s="7"/>
    </row>
    <row r="886" spans="1:19" s="43" customFormat="1" ht="12" hidden="1" customHeight="1" x14ac:dyDescent="0.3">
      <c r="A886" s="7"/>
      <c r="B886" s="20"/>
      <c r="C886" s="31" t="str">
        <f>'Asset Schedule'!C427</f>
        <v>Bus 195</v>
      </c>
      <c r="D886" s="31"/>
      <c r="E886" s="172">
        <f>'Asset Schedule'!J427</f>
        <v>0</v>
      </c>
      <c r="F886" s="39">
        <f>'Asset Schedule'!F427</f>
        <v>0</v>
      </c>
      <c r="G886" s="27"/>
      <c r="H886" s="27"/>
      <c r="I886" s="31"/>
      <c r="J886" s="171" t="str">
        <f>IF(J432=1,$E886+(K$3-$F886)/Time!$J$8,"")</f>
        <v/>
      </c>
      <c r="K886" s="171" t="str">
        <f>IF(K432=1,$E886+(L$3-$F886)/Time!$J$8,"")</f>
        <v/>
      </c>
      <c r="L886" s="171" t="str">
        <f>IF(L432=1,$E886+(M$3-$F886)/Time!$J$8,"")</f>
        <v/>
      </c>
      <c r="M886" s="171" t="str">
        <f>IF(M432=1,$E886+(N$3-$F886)/Time!$J$8,"")</f>
        <v/>
      </c>
      <c r="N886" s="171" t="str">
        <f>IF(N432=1,$E886+(O$3-$F886)/Time!$J$8,"")</f>
        <v/>
      </c>
      <c r="O886" s="171" t="str">
        <f>IF(O432=1,$E886+(P$3-$F886)/Time!$J$8,"")</f>
        <v/>
      </c>
      <c r="P886" s="171" t="str">
        <f>IF(P432=1,$E886+(Q$3-$F886)/Time!$J$8,"")</f>
        <v/>
      </c>
      <c r="Q886" s="171" t="str">
        <f>IF(Q432=1,$E886+(R$3-$F886)/Time!$J$8,"")</f>
        <v/>
      </c>
      <c r="R886" s="171" t="str">
        <f>IF(R432=1,$E886+(S$3-$F886)/Time!$J$8,"")</f>
        <v/>
      </c>
      <c r="S886" s="7"/>
    </row>
    <row r="887" spans="1:19" s="43" customFormat="1" ht="12" hidden="1" customHeight="1" x14ac:dyDescent="0.3">
      <c r="A887" s="7"/>
      <c r="B887" s="20"/>
      <c r="C887" s="31" t="str">
        <f>'Asset Schedule'!C428</f>
        <v>Bus 196</v>
      </c>
      <c r="D887" s="31"/>
      <c r="E887" s="172">
        <f>'Asset Schedule'!J428</f>
        <v>0</v>
      </c>
      <c r="F887" s="39">
        <f>'Asset Schedule'!F428</f>
        <v>0</v>
      </c>
      <c r="G887" s="27"/>
      <c r="H887" s="27"/>
      <c r="I887" s="31"/>
      <c r="J887" s="171" t="str">
        <f>IF(J433=1,$E887+(K$3-$F887)/Time!$J$8,"")</f>
        <v/>
      </c>
      <c r="K887" s="171" t="str">
        <f>IF(K433=1,$E887+(L$3-$F887)/Time!$J$8,"")</f>
        <v/>
      </c>
      <c r="L887" s="171" t="str">
        <f>IF(L433=1,$E887+(M$3-$F887)/Time!$J$8,"")</f>
        <v/>
      </c>
      <c r="M887" s="171" t="str">
        <f>IF(M433=1,$E887+(N$3-$F887)/Time!$J$8,"")</f>
        <v/>
      </c>
      <c r="N887" s="171" t="str">
        <f>IF(N433=1,$E887+(O$3-$F887)/Time!$J$8,"")</f>
        <v/>
      </c>
      <c r="O887" s="171" t="str">
        <f>IF(O433=1,$E887+(P$3-$F887)/Time!$J$8,"")</f>
        <v/>
      </c>
      <c r="P887" s="171" t="str">
        <f>IF(P433=1,$E887+(Q$3-$F887)/Time!$J$8,"")</f>
        <v/>
      </c>
      <c r="Q887" s="171" t="str">
        <f>IF(Q433=1,$E887+(R$3-$F887)/Time!$J$8,"")</f>
        <v/>
      </c>
      <c r="R887" s="171" t="str">
        <f>IF(R433=1,$E887+(S$3-$F887)/Time!$J$8,"")</f>
        <v/>
      </c>
      <c r="S887" s="7"/>
    </row>
    <row r="888" spans="1:19" s="43" customFormat="1" ht="12" hidden="1" customHeight="1" x14ac:dyDescent="0.3">
      <c r="A888" s="7"/>
      <c r="B888" s="20"/>
      <c r="C888" s="31" t="str">
        <f>'Asset Schedule'!C429</f>
        <v>Bus 197</v>
      </c>
      <c r="D888" s="31"/>
      <c r="E888" s="172">
        <f>'Asset Schedule'!J429</f>
        <v>0</v>
      </c>
      <c r="F888" s="39">
        <f>'Asset Schedule'!F429</f>
        <v>0</v>
      </c>
      <c r="G888" s="27"/>
      <c r="H888" s="27"/>
      <c r="I888" s="31"/>
      <c r="J888" s="171" t="str">
        <f>IF(J434=1,$E888+(K$3-$F888)/Time!$J$8,"")</f>
        <v/>
      </c>
      <c r="K888" s="171" t="str">
        <f>IF(K434=1,$E888+(L$3-$F888)/Time!$J$8,"")</f>
        <v/>
      </c>
      <c r="L888" s="171" t="str">
        <f>IF(L434=1,$E888+(M$3-$F888)/Time!$J$8,"")</f>
        <v/>
      </c>
      <c r="M888" s="171" t="str">
        <f>IF(M434=1,$E888+(N$3-$F888)/Time!$J$8,"")</f>
        <v/>
      </c>
      <c r="N888" s="171" t="str">
        <f>IF(N434=1,$E888+(O$3-$F888)/Time!$J$8,"")</f>
        <v/>
      </c>
      <c r="O888" s="171" t="str">
        <f>IF(O434=1,$E888+(P$3-$F888)/Time!$J$8,"")</f>
        <v/>
      </c>
      <c r="P888" s="171" t="str">
        <f>IF(P434=1,$E888+(Q$3-$F888)/Time!$J$8,"")</f>
        <v/>
      </c>
      <c r="Q888" s="171" t="str">
        <f>IF(Q434=1,$E888+(R$3-$F888)/Time!$J$8,"")</f>
        <v/>
      </c>
      <c r="R888" s="171" t="str">
        <f>IF(R434=1,$E888+(S$3-$F888)/Time!$J$8,"")</f>
        <v/>
      </c>
      <c r="S888" s="7"/>
    </row>
    <row r="889" spans="1:19" s="43" customFormat="1" ht="12" hidden="1" customHeight="1" x14ac:dyDescent="0.3">
      <c r="A889" s="7"/>
      <c r="B889" s="20"/>
      <c r="C889" s="31" t="str">
        <f>'Asset Schedule'!C430</f>
        <v>Bus 198</v>
      </c>
      <c r="D889" s="31"/>
      <c r="E889" s="172">
        <f>'Asset Schedule'!J430</f>
        <v>0</v>
      </c>
      <c r="F889" s="39">
        <f>'Asset Schedule'!F430</f>
        <v>0</v>
      </c>
      <c r="G889" s="27"/>
      <c r="H889" s="27"/>
      <c r="I889" s="31"/>
      <c r="J889" s="171" t="str">
        <f>IF(J435=1,$E889+(K$3-$F889)/Time!$J$8,"")</f>
        <v/>
      </c>
      <c r="K889" s="171" t="str">
        <f>IF(K435=1,$E889+(L$3-$F889)/Time!$J$8,"")</f>
        <v/>
      </c>
      <c r="L889" s="171" t="str">
        <f>IF(L435=1,$E889+(M$3-$F889)/Time!$J$8,"")</f>
        <v/>
      </c>
      <c r="M889" s="171" t="str">
        <f>IF(M435=1,$E889+(N$3-$F889)/Time!$J$8,"")</f>
        <v/>
      </c>
      <c r="N889" s="171" t="str">
        <f>IF(N435=1,$E889+(O$3-$F889)/Time!$J$8,"")</f>
        <v/>
      </c>
      <c r="O889" s="171" t="str">
        <f>IF(O435=1,$E889+(P$3-$F889)/Time!$J$8,"")</f>
        <v/>
      </c>
      <c r="P889" s="171" t="str">
        <f>IF(P435=1,$E889+(Q$3-$F889)/Time!$J$8,"")</f>
        <v/>
      </c>
      <c r="Q889" s="171" t="str">
        <f>IF(Q435=1,$E889+(R$3-$F889)/Time!$J$8,"")</f>
        <v/>
      </c>
      <c r="R889" s="171" t="str">
        <f>IF(R435=1,$E889+(S$3-$F889)/Time!$J$8,"")</f>
        <v/>
      </c>
      <c r="S889" s="7"/>
    </row>
    <row r="890" spans="1:19" s="43" customFormat="1" ht="12" hidden="1" customHeight="1" x14ac:dyDescent="0.3">
      <c r="A890" s="7"/>
      <c r="B890" s="20"/>
      <c r="C890" s="31" t="str">
        <f>'Asset Schedule'!C431</f>
        <v>Bus 199</v>
      </c>
      <c r="D890" s="31"/>
      <c r="E890" s="172">
        <f>'Asset Schedule'!J431</f>
        <v>0</v>
      </c>
      <c r="F890" s="39">
        <f>'Asset Schedule'!F431</f>
        <v>0</v>
      </c>
      <c r="G890" s="27"/>
      <c r="H890" s="27"/>
      <c r="I890" s="31"/>
      <c r="J890" s="171" t="str">
        <f>IF(J436=1,$E890+(K$3-$F890)/Time!$J$8,"")</f>
        <v/>
      </c>
      <c r="K890" s="171" t="str">
        <f>IF(K436=1,$E890+(L$3-$F890)/Time!$J$8,"")</f>
        <v/>
      </c>
      <c r="L890" s="171" t="str">
        <f>IF(L436=1,$E890+(M$3-$F890)/Time!$J$8,"")</f>
        <v/>
      </c>
      <c r="M890" s="171" t="str">
        <f>IF(M436=1,$E890+(N$3-$F890)/Time!$J$8,"")</f>
        <v/>
      </c>
      <c r="N890" s="171" t="str">
        <f>IF(N436=1,$E890+(O$3-$F890)/Time!$J$8,"")</f>
        <v/>
      </c>
      <c r="O890" s="171" t="str">
        <f>IF(O436=1,$E890+(P$3-$F890)/Time!$J$8,"")</f>
        <v/>
      </c>
      <c r="P890" s="171" t="str">
        <f>IF(P436=1,$E890+(Q$3-$F890)/Time!$J$8,"")</f>
        <v/>
      </c>
      <c r="Q890" s="171" t="str">
        <f>IF(Q436=1,$E890+(R$3-$F890)/Time!$J$8,"")</f>
        <v/>
      </c>
      <c r="R890" s="171" t="str">
        <f>IF(R436=1,$E890+(S$3-$F890)/Time!$J$8,"")</f>
        <v/>
      </c>
      <c r="S890" s="7"/>
    </row>
    <row r="891" spans="1:19" s="43" customFormat="1" ht="12" hidden="1" customHeight="1" x14ac:dyDescent="0.3">
      <c r="A891" s="7"/>
      <c r="B891" s="20"/>
      <c r="C891" s="31" t="str">
        <f>'Asset Schedule'!C432</f>
        <v>Bus 200</v>
      </c>
      <c r="D891" s="31"/>
      <c r="E891" s="172">
        <f>'Asset Schedule'!J432</f>
        <v>0</v>
      </c>
      <c r="F891" s="39">
        <f>'Asset Schedule'!F432</f>
        <v>0</v>
      </c>
      <c r="G891" s="27"/>
      <c r="H891" s="27"/>
      <c r="I891" s="31"/>
      <c r="J891" s="171" t="str">
        <f>IF(J437=1,$E891+(K$3-$F891)/Time!$J$8,"")</f>
        <v/>
      </c>
      <c r="K891" s="171" t="str">
        <f>IF(K437=1,$E891+(L$3-$F891)/Time!$J$8,"")</f>
        <v/>
      </c>
      <c r="L891" s="171" t="str">
        <f>IF(L437=1,$E891+(M$3-$F891)/Time!$J$8,"")</f>
        <v/>
      </c>
      <c r="M891" s="171" t="str">
        <f>IF(M437=1,$E891+(N$3-$F891)/Time!$J$8,"")</f>
        <v/>
      </c>
      <c r="N891" s="171" t="str">
        <f>IF(N437=1,$E891+(O$3-$F891)/Time!$J$8,"")</f>
        <v/>
      </c>
      <c r="O891" s="171" t="str">
        <f>IF(O437=1,$E891+(P$3-$F891)/Time!$J$8,"")</f>
        <v/>
      </c>
      <c r="P891" s="171" t="str">
        <f>IF(P437=1,$E891+(Q$3-$F891)/Time!$J$8,"")</f>
        <v/>
      </c>
      <c r="Q891" s="171" t="str">
        <f>IF(Q437=1,$E891+(R$3-$F891)/Time!$J$8,"")</f>
        <v/>
      </c>
      <c r="R891" s="171" t="str">
        <f>IF(R437=1,$E891+(S$3-$F891)/Time!$J$8,"")</f>
        <v/>
      </c>
      <c r="S891" s="7"/>
    </row>
    <row r="892" spans="1:19" s="43" customFormat="1" ht="12" hidden="1" customHeight="1" x14ac:dyDescent="0.3">
      <c r="A892" s="7"/>
      <c r="B892" s="20"/>
      <c r="C892" s="31" t="str">
        <f>'Asset Schedule'!C433</f>
        <v>[Spare]</v>
      </c>
      <c r="D892" s="31"/>
      <c r="E892" s="172">
        <f>'Asset Schedule'!J433</f>
        <v>0</v>
      </c>
      <c r="F892" s="39">
        <f>'Asset Schedule'!F433</f>
        <v>0</v>
      </c>
      <c r="G892" s="27"/>
      <c r="H892" s="27"/>
      <c r="I892" s="31"/>
      <c r="J892" s="171" t="str">
        <f>IF(J438=1,$E892+(K$3-$F892)/Time!$J$8,"")</f>
        <v/>
      </c>
      <c r="K892" s="171" t="str">
        <f>IF(K438=1,$E892+(L$3-$F892)/Time!$J$8,"")</f>
        <v/>
      </c>
      <c r="L892" s="171" t="str">
        <f>IF(L438=1,$E892+(M$3-$F892)/Time!$J$8,"")</f>
        <v/>
      </c>
      <c r="M892" s="171" t="str">
        <f>IF(M438=1,$E892+(N$3-$F892)/Time!$J$8,"")</f>
        <v/>
      </c>
      <c r="N892" s="171" t="str">
        <f>IF(N438=1,$E892+(O$3-$F892)/Time!$J$8,"")</f>
        <v/>
      </c>
      <c r="O892" s="171" t="str">
        <f>IF(O438=1,$E892+(P$3-$F892)/Time!$J$8,"")</f>
        <v/>
      </c>
      <c r="P892" s="171" t="str">
        <f>IF(P438=1,$E892+(Q$3-$F892)/Time!$J$8,"")</f>
        <v/>
      </c>
      <c r="Q892" s="171" t="str">
        <f>IF(Q438=1,$E892+(R$3-$F892)/Time!$J$8,"")</f>
        <v/>
      </c>
      <c r="R892" s="171" t="str">
        <f>IF(R438=1,$E892+(S$3-$F892)/Time!$J$8,"")</f>
        <v/>
      </c>
      <c r="S892" s="7"/>
    </row>
    <row r="893" spans="1:19" s="43" customFormat="1" ht="12" hidden="1" customHeight="1" x14ac:dyDescent="0.3">
      <c r="A893" s="7"/>
      <c r="B893" s="20"/>
      <c r="C893" s="31" t="str">
        <f>'Asset Schedule'!C434</f>
        <v>[Spare]</v>
      </c>
      <c r="D893" s="31"/>
      <c r="E893" s="172">
        <f>'Asset Schedule'!J434</f>
        <v>0</v>
      </c>
      <c r="F893" s="39">
        <f>'Asset Schedule'!F434</f>
        <v>0</v>
      </c>
      <c r="G893" s="27"/>
      <c r="H893" s="27"/>
      <c r="I893" s="31"/>
      <c r="J893" s="171" t="str">
        <f>IF(J439=1,$E893+(K$3-$F893)/Time!$J$8,"")</f>
        <v/>
      </c>
      <c r="K893" s="171" t="str">
        <f>IF(K439=1,$E893+(L$3-$F893)/Time!$J$8,"")</f>
        <v/>
      </c>
      <c r="L893" s="171" t="str">
        <f>IF(L439=1,$E893+(M$3-$F893)/Time!$J$8,"")</f>
        <v/>
      </c>
      <c r="M893" s="171" t="str">
        <f>IF(M439=1,$E893+(N$3-$F893)/Time!$J$8,"")</f>
        <v/>
      </c>
      <c r="N893" s="171" t="str">
        <f>IF(N439=1,$E893+(O$3-$F893)/Time!$J$8,"")</f>
        <v/>
      </c>
      <c r="O893" s="171" t="str">
        <f>IF(O439=1,$E893+(P$3-$F893)/Time!$J$8,"")</f>
        <v/>
      </c>
      <c r="P893" s="171" t="str">
        <f>IF(P439=1,$E893+(Q$3-$F893)/Time!$J$8,"")</f>
        <v/>
      </c>
      <c r="Q893" s="171" t="str">
        <f>IF(Q439=1,$E893+(R$3-$F893)/Time!$J$8,"")</f>
        <v/>
      </c>
      <c r="R893" s="171" t="str">
        <f>IF(R439=1,$E893+(S$3-$F893)/Time!$J$8,"")</f>
        <v/>
      </c>
      <c r="S893" s="7"/>
    </row>
    <row r="894" spans="1:19" s="43" customFormat="1" ht="12" hidden="1" customHeight="1" x14ac:dyDescent="0.3">
      <c r="A894" s="7"/>
      <c r="B894" s="20"/>
      <c r="C894" s="31" t="str">
        <f>'Asset Schedule'!C435</f>
        <v>[Spare]</v>
      </c>
      <c r="D894" s="31"/>
      <c r="E894" s="172">
        <f>'Asset Schedule'!J435</f>
        <v>0</v>
      </c>
      <c r="F894" s="39">
        <f>'Asset Schedule'!F435</f>
        <v>0</v>
      </c>
      <c r="G894" s="27"/>
      <c r="H894" s="27"/>
      <c r="I894" s="31"/>
      <c r="J894" s="171" t="str">
        <f>IF(J440=1,$E894+(K$3-$F894)/Time!$J$8,"")</f>
        <v/>
      </c>
      <c r="K894" s="171" t="str">
        <f>IF(K440=1,$E894+(L$3-$F894)/Time!$J$8,"")</f>
        <v/>
      </c>
      <c r="L894" s="171" t="str">
        <f>IF(L440=1,$E894+(M$3-$F894)/Time!$J$8,"")</f>
        <v/>
      </c>
      <c r="M894" s="171" t="str">
        <f>IF(M440=1,$E894+(N$3-$F894)/Time!$J$8,"")</f>
        <v/>
      </c>
      <c r="N894" s="171" t="str">
        <f>IF(N440=1,$E894+(O$3-$F894)/Time!$J$8,"")</f>
        <v/>
      </c>
      <c r="O894" s="171" t="str">
        <f>IF(O440=1,$E894+(P$3-$F894)/Time!$J$8,"")</f>
        <v/>
      </c>
      <c r="P894" s="171" t="str">
        <f>IF(P440=1,$E894+(Q$3-$F894)/Time!$J$8,"")</f>
        <v/>
      </c>
      <c r="Q894" s="171" t="str">
        <f>IF(Q440=1,$E894+(R$3-$F894)/Time!$J$8,"")</f>
        <v/>
      </c>
      <c r="R894" s="171" t="str">
        <f>IF(R440=1,$E894+(S$3-$F894)/Time!$J$8,"")</f>
        <v/>
      </c>
      <c r="S894" s="7"/>
    </row>
    <row r="895" spans="1:19" s="43" customFormat="1" ht="12" hidden="1" customHeight="1" x14ac:dyDescent="0.3">
      <c r="A895" s="7"/>
      <c r="B895" s="20"/>
      <c r="C895" s="31" t="str">
        <f>'Asset Schedule'!C436</f>
        <v>[Spare]</v>
      </c>
      <c r="D895" s="31"/>
      <c r="E895" s="172">
        <f>'Asset Schedule'!J436</f>
        <v>0</v>
      </c>
      <c r="F895" s="39">
        <f>'Asset Schedule'!F436</f>
        <v>0</v>
      </c>
      <c r="G895" s="27"/>
      <c r="H895" s="27"/>
      <c r="I895" s="31"/>
      <c r="J895" s="171" t="str">
        <f>IF(J441=1,$E895+(K$3-$F895)/Time!$J$8,"")</f>
        <v/>
      </c>
      <c r="K895" s="171" t="str">
        <f>IF(K441=1,$E895+(L$3-$F895)/Time!$J$8,"")</f>
        <v/>
      </c>
      <c r="L895" s="171" t="str">
        <f>IF(L441=1,$E895+(M$3-$F895)/Time!$J$8,"")</f>
        <v/>
      </c>
      <c r="M895" s="171" t="str">
        <f>IF(M441=1,$E895+(N$3-$F895)/Time!$J$8,"")</f>
        <v/>
      </c>
      <c r="N895" s="171" t="str">
        <f>IF(N441=1,$E895+(O$3-$F895)/Time!$J$8,"")</f>
        <v/>
      </c>
      <c r="O895" s="171" t="str">
        <f>IF(O441=1,$E895+(P$3-$F895)/Time!$J$8,"")</f>
        <v/>
      </c>
      <c r="P895" s="171" t="str">
        <f>IF(P441=1,$E895+(Q$3-$F895)/Time!$J$8,"")</f>
        <v/>
      </c>
      <c r="Q895" s="171" t="str">
        <f>IF(Q441=1,$E895+(R$3-$F895)/Time!$J$8,"")</f>
        <v/>
      </c>
      <c r="R895" s="171" t="str">
        <f>IF(R441=1,$E895+(S$3-$F895)/Time!$J$8,"")</f>
        <v/>
      </c>
      <c r="S895" s="7"/>
    </row>
    <row r="896" spans="1:19" s="43" customFormat="1" ht="12" hidden="1" customHeight="1" x14ac:dyDescent="0.3">
      <c r="A896" s="7"/>
      <c r="B896" s="20"/>
      <c r="C896" s="31" t="str">
        <f>'Asset Schedule'!C437</f>
        <v>[Spare]</v>
      </c>
      <c r="D896" s="31"/>
      <c r="E896" s="172">
        <f>'Asset Schedule'!J437</f>
        <v>0</v>
      </c>
      <c r="F896" s="39">
        <f>'Asset Schedule'!F437</f>
        <v>0</v>
      </c>
      <c r="G896" s="27"/>
      <c r="H896" s="27"/>
      <c r="I896" s="31"/>
      <c r="J896" s="171" t="str">
        <f>IF(J442=1,$E896+(K$3-$F896)/Time!$J$8,"")</f>
        <v/>
      </c>
      <c r="K896" s="171" t="str">
        <f>IF(K442=1,$E896+(L$3-$F896)/Time!$J$8,"")</f>
        <v/>
      </c>
      <c r="L896" s="171" t="str">
        <f>IF(L442=1,$E896+(M$3-$F896)/Time!$J$8,"")</f>
        <v/>
      </c>
      <c r="M896" s="171" t="str">
        <f>IF(M442=1,$E896+(N$3-$F896)/Time!$J$8,"")</f>
        <v/>
      </c>
      <c r="N896" s="171" t="str">
        <f>IF(N442=1,$E896+(O$3-$F896)/Time!$J$8,"")</f>
        <v/>
      </c>
      <c r="O896" s="171" t="str">
        <f>IF(O442=1,$E896+(P$3-$F896)/Time!$J$8,"")</f>
        <v/>
      </c>
      <c r="P896" s="171" t="str">
        <f>IF(P442=1,$E896+(Q$3-$F896)/Time!$J$8,"")</f>
        <v/>
      </c>
      <c r="Q896" s="171" t="str">
        <f>IF(Q442=1,$E896+(R$3-$F896)/Time!$J$8,"")</f>
        <v/>
      </c>
      <c r="R896" s="171" t="str">
        <f>IF(R442=1,$E896+(S$3-$F896)/Time!$J$8,"")</f>
        <v/>
      </c>
      <c r="S896" s="7"/>
    </row>
    <row r="897" spans="1:19" s="43" customFormat="1" ht="12" hidden="1" customHeight="1" x14ac:dyDescent="0.3">
      <c r="A897" s="7"/>
      <c r="B897" s="20"/>
      <c r="C897" s="31" t="str">
        <f>'Asset Schedule'!C438</f>
        <v>[Spare]</v>
      </c>
      <c r="D897" s="31"/>
      <c r="E897" s="172">
        <f>'Asset Schedule'!J438</f>
        <v>0</v>
      </c>
      <c r="F897" s="39">
        <f>'Asset Schedule'!F438</f>
        <v>0</v>
      </c>
      <c r="G897" s="27"/>
      <c r="H897" s="27"/>
      <c r="I897" s="31"/>
      <c r="J897" s="171" t="str">
        <f>IF(J443=1,$E897+(K$3-$F897)/Time!$J$8,"")</f>
        <v/>
      </c>
      <c r="K897" s="171" t="str">
        <f>IF(K443=1,$E897+(L$3-$F897)/Time!$J$8,"")</f>
        <v/>
      </c>
      <c r="L897" s="171" t="str">
        <f>IF(L443=1,$E897+(M$3-$F897)/Time!$J$8,"")</f>
        <v/>
      </c>
      <c r="M897" s="171" t="str">
        <f>IF(M443=1,$E897+(N$3-$F897)/Time!$J$8,"")</f>
        <v/>
      </c>
      <c r="N897" s="171" t="str">
        <f>IF(N443=1,$E897+(O$3-$F897)/Time!$J$8,"")</f>
        <v/>
      </c>
      <c r="O897" s="171" t="str">
        <f>IF(O443=1,$E897+(P$3-$F897)/Time!$J$8,"")</f>
        <v/>
      </c>
      <c r="P897" s="171" t="str">
        <f>IF(P443=1,$E897+(Q$3-$F897)/Time!$J$8,"")</f>
        <v/>
      </c>
      <c r="Q897" s="171" t="str">
        <f>IF(Q443=1,$E897+(R$3-$F897)/Time!$J$8,"")</f>
        <v/>
      </c>
      <c r="R897" s="171" t="str">
        <f>IF(R443=1,$E897+(S$3-$F897)/Time!$J$8,"")</f>
        <v/>
      </c>
      <c r="S897" s="7"/>
    </row>
    <row r="898" spans="1:19" s="43" customFormat="1" ht="12" hidden="1" customHeight="1" x14ac:dyDescent="0.3">
      <c r="A898" s="7"/>
      <c r="B898" s="20"/>
      <c r="C898" s="31" t="str">
        <f>'Asset Schedule'!C439</f>
        <v>[Spare]</v>
      </c>
      <c r="D898" s="31"/>
      <c r="E898" s="172">
        <f>'Asset Schedule'!J439</f>
        <v>0</v>
      </c>
      <c r="F898" s="39">
        <f>'Asset Schedule'!F439</f>
        <v>0</v>
      </c>
      <c r="G898" s="27"/>
      <c r="H898" s="27"/>
      <c r="I898" s="31"/>
      <c r="J898" s="171" t="str">
        <f>IF(J444=1,$E898+(K$3-$F898)/Time!$J$8,"")</f>
        <v/>
      </c>
      <c r="K898" s="171" t="str">
        <f>IF(K444=1,$E898+(L$3-$F898)/Time!$J$8,"")</f>
        <v/>
      </c>
      <c r="L898" s="171" t="str">
        <f>IF(L444=1,$E898+(M$3-$F898)/Time!$J$8,"")</f>
        <v/>
      </c>
      <c r="M898" s="171" t="str">
        <f>IF(M444=1,$E898+(N$3-$F898)/Time!$J$8,"")</f>
        <v/>
      </c>
      <c r="N898" s="171" t="str">
        <f>IF(N444=1,$E898+(O$3-$F898)/Time!$J$8,"")</f>
        <v/>
      </c>
      <c r="O898" s="171" t="str">
        <f>IF(O444=1,$E898+(P$3-$F898)/Time!$J$8,"")</f>
        <v/>
      </c>
      <c r="P898" s="171" t="str">
        <f>IF(P444=1,$E898+(Q$3-$F898)/Time!$J$8,"")</f>
        <v/>
      </c>
      <c r="Q898" s="171" t="str">
        <f>IF(Q444=1,$E898+(R$3-$F898)/Time!$J$8,"")</f>
        <v/>
      </c>
      <c r="R898" s="171" t="str">
        <f>IF(R444=1,$E898+(S$3-$F898)/Time!$J$8,"")</f>
        <v/>
      </c>
      <c r="S898" s="7"/>
    </row>
    <row r="899" spans="1:19" s="43" customFormat="1" ht="12" hidden="1" customHeight="1" x14ac:dyDescent="0.3">
      <c r="A899" s="7"/>
      <c r="B899" s="20"/>
      <c r="C899" s="31" t="str">
        <f>'Asset Schedule'!C440</f>
        <v>[Spare]</v>
      </c>
      <c r="D899" s="31"/>
      <c r="E899" s="172">
        <f>'Asset Schedule'!J440</f>
        <v>0</v>
      </c>
      <c r="F899" s="39">
        <f>'Asset Schedule'!F440</f>
        <v>0</v>
      </c>
      <c r="G899" s="27"/>
      <c r="H899" s="27"/>
      <c r="I899" s="31"/>
      <c r="J899" s="171" t="str">
        <f>IF(J445=1,$E899+(K$3-$F899)/Time!$J$8,"")</f>
        <v/>
      </c>
      <c r="K899" s="171" t="str">
        <f>IF(K445=1,$E899+(L$3-$F899)/Time!$J$8,"")</f>
        <v/>
      </c>
      <c r="L899" s="171" t="str">
        <f>IF(L445=1,$E899+(M$3-$F899)/Time!$J$8,"")</f>
        <v/>
      </c>
      <c r="M899" s="171" t="str">
        <f>IF(M445=1,$E899+(N$3-$F899)/Time!$J$8,"")</f>
        <v/>
      </c>
      <c r="N899" s="171" t="str">
        <f>IF(N445=1,$E899+(O$3-$F899)/Time!$J$8,"")</f>
        <v/>
      </c>
      <c r="O899" s="171" t="str">
        <f>IF(O445=1,$E899+(P$3-$F899)/Time!$J$8,"")</f>
        <v/>
      </c>
      <c r="P899" s="171" t="str">
        <f>IF(P445=1,$E899+(Q$3-$F899)/Time!$J$8,"")</f>
        <v/>
      </c>
      <c r="Q899" s="171" t="str">
        <f>IF(Q445=1,$E899+(R$3-$F899)/Time!$J$8,"")</f>
        <v/>
      </c>
      <c r="R899" s="171" t="str">
        <f>IF(R445=1,$E899+(S$3-$F899)/Time!$J$8,"")</f>
        <v/>
      </c>
      <c r="S899" s="7"/>
    </row>
    <row r="900" spans="1:19" s="43" customFormat="1" ht="12" hidden="1" customHeight="1" x14ac:dyDescent="0.3">
      <c r="A900" s="7"/>
      <c r="B900" s="20"/>
      <c r="C900" s="31" t="str">
        <f>'Asset Schedule'!C441</f>
        <v>[Spare]</v>
      </c>
      <c r="D900" s="31"/>
      <c r="E900" s="172">
        <f>'Asset Schedule'!J441</f>
        <v>0</v>
      </c>
      <c r="F900" s="39">
        <f>'Asset Schedule'!F441</f>
        <v>0</v>
      </c>
      <c r="G900" s="27"/>
      <c r="H900" s="27"/>
      <c r="I900" s="31"/>
      <c r="J900" s="171" t="str">
        <f>IF(J446=1,$E900+(K$3-$F900)/Time!$J$8,"")</f>
        <v/>
      </c>
      <c r="K900" s="171" t="str">
        <f>IF(K446=1,$E900+(L$3-$F900)/Time!$J$8,"")</f>
        <v/>
      </c>
      <c r="L900" s="171" t="str">
        <f>IF(L446=1,$E900+(M$3-$F900)/Time!$J$8,"")</f>
        <v/>
      </c>
      <c r="M900" s="171" t="str">
        <f>IF(M446=1,$E900+(N$3-$F900)/Time!$J$8,"")</f>
        <v/>
      </c>
      <c r="N900" s="171" t="str">
        <f>IF(N446=1,$E900+(O$3-$F900)/Time!$J$8,"")</f>
        <v/>
      </c>
      <c r="O900" s="171" t="str">
        <f>IF(O446=1,$E900+(P$3-$F900)/Time!$J$8,"")</f>
        <v/>
      </c>
      <c r="P900" s="171" t="str">
        <f>IF(P446=1,$E900+(Q$3-$F900)/Time!$J$8,"")</f>
        <v/>
      </c>
      <c r="Q900" s="171" t="str">
        <f>IF(Q446=1,$E900+(R$3-$F900)/Time!$J$8,"")</f>
        <v/>
      </c>
      <c r="R900" s="171" t="str">
        <f>IF(R446=1,$E900+(S$3-$F900)/Time!$J$8,"")</f>
        <v/>
      </c>
      <c r="S900" s="7"/>
    </row>
    <row r="901" spans="1:19" s="43" customFormat="1" ht="12" hidden="1" customHeight="1" x14ac:dyDescent="0.3">
      <c r="A901" s="7"/>
      <c r="B901" s="20"/>
      <c r="C901" s="31" t="str">
        <f>'Asset Schedule'!C442</f>
        <v>[Spare]</v>
      </c>
      <c r="D901" s="31"/>
      <c r="E901" s="172">
        <f>'Asset Schedule'!J442</f>
        <v>0</v>
      </c>
      <c r="F901" s="39">
        <f>'Asset Schedule'!F442</f>
        <v>0</v>
      </c>
      <c r="G901" s="27"/>
      <c r="H901" s="27"/>
      <c r="I901" s="31"/>
      <c r="J901" s="171" t="str">
        <f>IF(J447=1,$E901+(K$3-$F901)/Time!$J$8,"")</f>
        <v/>
      </c>
      <c r="K901" s="171" t="str">
        <f>IF(K447=1,$E901+(L$3-$F901)/Time!$J$8,"")</f>
        <v/>
      </c>
      <c r="L901" s="171" t="str">
        <f>IF(L447=1,$E901+(M$3-$F901)/Time!$J$8,"")</f>
        <v/>
      </c>
      <c r="M901" s="171" t="str">
        <f>IF(M447=1,$E901+(N$3-$F901)/Time!$J$8,"")</f>
        <v/>
      </c>
      <c r="N901" s="171" t="str">
        <f>IF(N447=1,$E901+(O$3-$F901)/Time!$J$8,"")</f>
        <v/>
      </c>
      <c r="O901" s="171" t="str">
        <f>IF(O447=1,$E901+(P$3-$F901)/Time!$J$8,"")</f>
        <v/>
      </c>
      <c r="P901" s="171" t="str">
        <f>IF(P447=1,$E901+(Q$3-$F901)/Time!$J$8,"")</f>
        <v/>
      </c>
      <c r="Q901" s="171" t="str">
        <f>IF(Q447=1,$E901+(R$3-$F901)/Time!$J$8,"")</f>
        <v/>
      </c>
      <c r="R901" s="171" t="str">
        <f>IF(R447=1,$E901+(S$3-$F901)/Time!$J$8,"")</f>
        <v/>
      </c>
      <c r="S901" s="7"/>
    </row>
    <row r="902" spans="1:19" s="43" customFormat="1" ht="12" hidden="1" customHeight="1" x14ac:dyDescent="0.3">
      <c r="A902" s="7"/>
      <c r="B902" s="20"/>
      <c r="C902" s="31" t="str">
        <f>'Asset Schedule'!C443</f>
        <v>[Spare]</v>
      </c>
      <c r="D902" s="31"/>
      <c r="E902" s="172">
        <f>'Asset Schedule'!J443</f>
        <v>0</v>
      </c>
      <c r="F902" s="39">
        <f>'Asset Schedule'!F443</f>
        <v>0</v>
      </c>
      <c r="G902" s="27"/>
      <c r="H902" s="27"/>
      <c r="I902" s="31"/>
      <c r="J902" s="171" t="str">
        <f>IF(J448=1,$E902+(K$3-$F902)/Time!$J$8,"")</f>
        <v/>
      </c>
      <c r="K902" s="171" t="str">
        <f>IF(K448=1,$E902+(L$3-$F902)/Time!$J$8,"")</f>
        <v/>
      </c>
      <c r="L902" s="171" t="str">
        <f>IF(L448=1,$E902+(M$3-$F902)/Time!$J$8,"")</f>
        <v/>
      </c>
      <c r="M902" s="171" t="str">
        <f>IF(M448=1,$E902+(N$3-$F902)/Time!$J$8,"")</f>
        <v/>
      </c>
      <c r="N902" s="171" t="str">
        <f>IF(N448=1,$E902+(O$3-$F902)/Time!$J$8,"")</f>
        <v/>
      </c>
      <c r="O902" s="171" t="str">
        <f>IF(O448=1,$E902+(P$3-$F902)/Time!$J$8,"")</f>
        <v/>
      </c>
      <c r="P902" s="171" t="str">
        <f>IF(P448=1,$E902+(Q$3-$F902)/Time!$J$8,"")</f>
        <v/>
      </c>
      <c r="Q902" s="171" t="str">
        <f>IF(Q448=1,$E902+(R$3-$F902)/Time!$J$8,"")</f>
        <v/>
      </c>
      <c r="R902" s="171" t="str">
        <f>IF(R448=1,$E902+(S$3-$F902)/Time!$J$8,"")</f>
        <v/>
      </c>
      <c r="S902" s="7"/>
    </row>
    <row r="903" spans="1:19" s="43" customFormat="1" ht="12" hidden="1" customHeight="1" x14ac:dyDescent="0.3">
      <c r="A903" s="7"/>
      <c r="B903" s="20"/>
      <c r="C903" s="31" t="str">
        <f>'Asset Schedule'!C444</f>
        <v>[Spare]</v>
      </c>
      <c r="D903" s="31"/>
      <c r="E903" s="172">
        <f>'Asset Schedule'!J444</f>
        <v>0</v>
      </c>
      <c r="F903" s="39">
        <f>'Asset Schedule'!F444</f>
        <v>0</v>
      </c>
      <c r="G903" s="27"/>
      <c r="H903" s="27"/>
      <c r="I903" s="31"/>
      <c r="J903" s="171" t="str">
        <f>IF(J449=1,$E903+(K$3-$F903)/Time!$J$8,"")</f>
        <v/>
      </c>
      <c r="K903" s="171" t="str">
        <f>IF(K449=1,$E903+(L$3-$F903)/Time!$J$8,"")</f>
        <v/>
      </c>
      <c r="L903" s="171" t="str">
        <f>IF(L449=1,$E903+(M$3-$F903)/Time!$J$8,"")</f>
        <v/>
      </c>
      <c r="M903" s="171" t="str">
        <f>IF(M449=1,$E903+(N$3-$F903)/Time!$J$8,"")</f>
        <v/>
      </c>
      <c r="N903" s="171" t="str">
        <f>IF(N449=1,$E903+(O$3-$F903)/Time!$J$8,"")</f>
        <v/>
      </c>
      <c r="O903" s="171" t="str">
        <f>IF(O449=1,$E903+(P$3-$F903)/Time!$J$8,"")</f>
        <v/>
      </c>
      <c r="P903" s="171" t="str">
        <f>IF(P449=1,$E903+(Q$3-$F903)/Time!$J$8,"")</f>
        <v/>
      </c>
      <c r="Q903" s="171" t="str">
        <f>IF(Q449=1,$E903+(R$3-$F903)/Time!$J$8,"")</f>
        <v/>
      </c>
      <c r="R903" s="171" t="str">
        <f>IF(R449=1,$E903+(S$3-$F903)/Time!$J$8,"")</f>
        <v/>
      </c>
      <c r="S903" s="7"/>
    </row>
    <row r="904" spans="1:19" s="43" customFormat="1" ht="12" hidden="1" customHeight="1" x14ac:dyDescent="0.3">
      <c r="A904" s="7"/>
      <c r="B904" s="20"/>
      <c r="C904" s="31" t="str">
        <f>'Asset Schedule'!C445</f>
        <v>[Spare]</v>
      </c>
      <c r="D904" s="31"/>
      <c r="E904" s="172">
        <f>'Asset Schedule'!J445</f>
        <v>0</v>
      </c>
      <c r="F904" s="39">
        <f>'Asset Schedule'!F445</f>
        <v>0</v>
      </c>
      <c r="G904" s="27"/>
      <c r="H904" s="27"/>
      <c r="I904" s="31"/>
      <c r="J904" s="171" t="str">
        <f>IF(J450=1,$E904+(K$3-$F904)/Time!$J$8,"")</f>
        <v/>
      </c>
      <c r="K904" s="171" t="str">
        <f>IF(K450=1,$E904+(L$3-$F904)/Time!$J$8,"")</f>
        <v/>
      </c>
      <c r="L904" s="171" t="str">
        <f>IF(L450=1,$E904+(M$3-$F904)/Time!$J$8,"")</f>
        <v/>
      </c>
      <c r="M904" s="171" t="str">
        <f>IF(M450=1,$E904+(N$3-$F904)/Time!$J$8,"")</f>
        <v/>
      </c>
      <c r="N904" s="171" t="str">
        <f>IF(N450=1,$E904+(O$3-$F904)/Time!$J$8,"")</f>
        <v/>
      </c>
      <c r="O904" s="171" t="str">
        <f>IF(O450=1,$E904+(P$3-$F904)/Time!$J$8,"")</f>
        <v/>
      </c>
      <c r="P904" s="171" t="str">
        <f>IF(P450=1,$E904+(Q$3-$F904)/Time!$J$8,"")</f>
        <v/>
      </c>
      <c r="Q904" s="171" t="str">
        <f>IF(Q450=1,$E904+(R$3-$F904)/Time!$J$8,"")</f>
        <v/>
      </c>
      <c r="R904" s="171" t="str">
        <f>IF(R450=1,$E904+(S$3-$F904)/Time!$J$8,"")</f>
        <v/>
      </c>
      <c r="S904" s="7"/>
    </row>
    <row r="905" spans="1:19" s="43" customFormat="1" ht="12" hidden="1" customHeight="1" x14ac:dyDescent="0.3">
      <c r="A905" s="7"/>
      <c r="B905" s="20"/>
      <c r="C905" s="31" t="str">
        <f>'Asset Schedule'!C446</f>
        <v>[Spare]</v>
      </c>
      <c r="D905" s="31"/>
      <c r="E905" s="172">
        <f>'Asset Schedule'!J446</f>
        <v>0</v>
      </c>
      <c r="F905" s="39">
        <f>'Asset Schedule'!F446</f>
        <v>0</v>
      </c>
      <c r="G905" s="27"/>
      <c r="H905" s="27"/>
      <c r="I905" s="31"/>
      <c r="J905" s="171" t="str">
        <f>IF(J451=1,$E905+(K$3-$F905)/Time!$J$8,"")</f>
        <v/>
      </c>
      <c r="K905" s="171" t="str">
        <f>IF(K451=1,$E905+(L$3-$F905)/Time!$J$8,"")</f>
        <v/>
      </c>
      <c r="L905" s="171" t="str">
        <f>IF(L451=1,$E905+(M$3-$F905)/Time!$J$8,"")</f>
        <v/>
      </c>
      <c r="M905" s="171" t="str">
        <f>IF(M451=1,$E905+(N$3-$F905)/Time!$J$8,"")</f>
        <v/>
      </c>
      <c r="N905" s="171" t="str">
        <f>IF(N451=1,$E905+(O$3-$F905)/Time!$J$8,"")</f>
        <v/>
      </c>
      <c r="O905" s="171" t="str">
        <f>IF(O451=1,$E905+(P$3-$F905)/Time!$J$8,"")</f>
        <v/>
      </c>
      <c r="P905" s="171" t="str">
        <f>IF(P451=1,$E905+(Q$3-$F905)/Time!$J$8,"")</f>
        <v/>
      </c>
      <c r="Q905" s="171" t="str">
        <f>IF(Q451=1,$E905+(R$3-$F905)/Time!$J$8,"")</f>
        <v/>
      </c>
      <c r="R905" s="171" t="str">
        <f>IF(R451=1,$E905+(S$3-$F905)/Time!$J$8,"")</f>
        <v/>
      </c>
      <c r="S905" s="7"/>
    </row>
    <row r="906" spans="1:19" s="43" customFormat="1" ht="12" hidden="1" customHeight="1" x14ac:dyDescent="0.3">
      <c r="A906" s="7"/>
      <c r="B906" s="20"/>
      <c r="C906" s="31" t="str">
        <f>'Asset Schedule'!C447</f>
        <v>[Spare]</v>
      </c>
      <c r="D906" s="31"/>
      <c r="E906" s="172">
        <f>'Asset Schedule'!J447</f>
        <v>0</v>
      </c>
      <c r="F906" s="39">
        <f>'Asset Schedule'!F447</f>
        <v>0</v>
      </c>
      <c r="G906" s="27"/>
      <c r="H906" s="27"/>
      <c r="I906" s="31"/>
      <c r="J906" s="171" t="str">
        <f>IF(J452=1,$E906+(K$3-$F906)/Time!$J$8,"")</f>
        <v/>
      </c>
      <c r="K906" s="171" t="str">
        <f>IF(K452=1,$E906+(L$3-$F906)/Time!$J$8,"")</f>
        <v/>
      </c>
      <c r="L906" s="171" t="str">
        <f>IF(L452=1,$E906+(M$3-$F906)/Time!$J$8,"")</f>
        <v/>
      </c>
      <c r="M906" s="171" t="str">
        <f>IF(M452=1,$E906+(N$3-$F906)/Time!$J$8,"")</f>
        <v/>
      </c>
      <c r="N906" s="171" t="str">
        <f>IF(N452=1,$E906+(O$3-$F906)/Time!$J$8,"")</f>
        <v/>
      </c>
      <c r="O906" s="171" t="str">
        <f>IF(O452=1,$E906+(P$3-$F906)/Time!$J$8,"")</f>
        <v/>
      </c>
      <c r="P906" s="171" t="str">
        <f>IF(P452=1,$E906+(Q$3-$F906)/Time!$J$8,"")</f>
        <v/>
      </c>
      <c r="Q906" s="171" t="str">
        <f>IF(Q452=1,$E906+(R$3-$F906)/Time!$J$8,"")</f>
        <v/>
      </c>
      <c r="R906" s="171" t="str">
        <f>IF(R452=1,$E906+(S$3-$F906)/Time!$J$8,"")</f>
        <v/>
      </c>
      <c r="S906" s="7"/>
    </row>
    <row r="907" spans="1:19" s="43" customFormat="1" ht="12" hidden="1" customHeight="1" x14ac:dyDescent="0.3">
      <c r="A907" s="7"/>
      <c r="B907" s="20"/>
      <c r="C907" s="31" t="str">
        <f>'Asset Schedule'!C448</f>
        <v>[Spare]</v>
      </c>
      <c r="D907" s="31"/>
      <c r="E907" s="172">
        <f>'Asset Schedule'!J448</f>
        <v>0</v>
      </c>
      <c r="F907" s="39">
        <f>'Asset Schedule'!F448</f>
        <v>0</v>
      </c>
      <c r="G907" s="27"/>
      <c r="H907" s="27"/>
      <c r="I907" s="31"/>
      <c r="J907" s="171" t="str">
        <f>IF(J453=1,$E907+(K$3-$F907)/Time!$J$8,"")</f>
        <v/>
      </c>
      <c r="K907" s="171" t="str">
        <f>IF(K453=1,$E907+(L$3-$F907)/Time!$J$8,"")</f>
        <v/>
      </c>
      <c r="L907" s="171" t="str">
        <f>IF(L453=1,$E907+(M$3-$F907)/Time!$J$8,"")</f>
        <v/>
      </c>
      <c r="M907" s="171" t="str">
        <f>IF(M453=1,$E907+(N$3-$F907)/Time!$J$8,"")</f>
        <v/>
      </c>
      <c r="N907" s="171" t="str">
        <f>IF(N453=1,$E907+(O$3-$F907)/Time!$J$8,"")</f>
        <v/>
      </c>
      <c r="O907" s="171" t="str">
        <f>IF(O453=1,$E907+(P$3-$F907)/Time!$J$8,"")</f>
        <v/>
      </c>
      <c r="P907" s="171" t="str">
        <f>IF(P453=1,$E907+(Q$3-$F907)/Time!$J$8,"")</f>
        <v/>
      </c>
      <c r="Q907" s="171" t="str">
        <f>IF(Q453=1,$E907+(R$3-$F907)/Time!$J$8,"")</f>
        <v/>
      </c>
      <c r="R907" s="171" t="str">
        <f>IF(R453=1,$E907+(S$3-$F907)/Time!$J$8,"")</f>
        <v/>
      </c>
      <c r="S907" s="7"/>
    </row>
    <row r="908" spans="1:19" s="43" customFormat="1" ht="12" hidden="1" customHeight="1" x14ac:dyDescent="0.3">
      <c r="A908" s="7"/>
      <c r="B908" s="20"/>
      <c r="C908" s="31" t="str">
        <f>'Asset Schedule'!C449</f>
        <v>[Spare]</v>
      </c>
      <c r="D908" s="31"/>
      <c r="E908" s="172">
        <f>'Asset Schedule'!J449</f>
        <v>0</v>
      </c>
      <c r="F908" s="39">
        <f>'Asset Schedule'!F449</f>
        <v>0</v>
      </c>
      <c r="G908" s="27"/>
      <c r="H908" s="27"/>
      <c r="I908" s="31"/>
      <c r="J908" s="171" t="str">
        <f>IF(J454=1,$E908+(K$3-$F908)/Time!$J$8,"")</f>
        <v/>
      </c>
      <c r="K908" s="171" t="str">
        <f>IF(K454=1,$E908+(L$3-$F908)/Time!$J$8,"")</f>
        <v/>
      </c>
      <c r="L908" s="171" t="str">
        <f>IF(L454=1,$E908+(M$3-$F908)/Time!$J$8,"")</f>
        <v/>
      </c>
      <c r="M908" s="171" t="str">
        <f>IF(M454=1,$E908+(N$3-$F908)/Time!$J$8,"")</f>
        <v/>
      </c>
      <c r="N908" s="171" t="str">
        <f>IF(N454=1,$E908+(O$3-$F908)/Time!$J$8,"")</f>
        <v/>
      </c>
      <c r="O908" s="171" t="str">
        <f>IF(O454=1,$E908+(P$3-$F908)/Time!$J$8,"")</f>
        <v/>
      </c>
      <c r="P908" s="171" t="str">
        <f>IF(P454=1,$E908+(Q$3-$F908)/Time!$J$8,"")</f>
        <v/>
      </c>
      <c r="Q908" s="171" t="str">
        <f>IF(Q454=1,$E908+(R$3-$F908)/Time!$J$8,"")</f>
        <v/>
      </c>
      <c r="R908" s="171" t="str">
        <f>IF(R454=1,$E908+(S$3-$F908)/Time!$J$8,"")</f>
        <v/>
      </c>
      <c r="S908" s="7"/>
    </row>
    <row r="909" spans="1:19" s="43" customFormat="1" ht="12" hidden="1" customHeight="1" x14ac:dyDescent="0.3">
      <c r="A909" s="7"/>
      <c r="B909" s="20"/>
      <c r="C909" s="31" t="str">
        <f>'Asset Schedule'!C450</f>
        <v>[Spare]</v>
      </c>
      <c r="D909" s="31"/>
      <c r="E909" s="172">
        <f>'Asset Schedule'!J450</f>
        <v>0</v>
      </c>
      <c r="F909" s="39">
        <f>'Asset Schedule'!F450</f>
        <v>0</v>
      </c>
      <c r="G909" s="27"/>
      <c r="H909" s="27"/>
      <c r="I909" s="31"/>
      <c r="J909" s="171" t="str">
        <f>IF(J455=1,$E909+(K$3-$F909)/Time!$J$8,"")</f>
        <v/>
      </c>
      <c r="K909" s="171" t="str">
        <f>IF(K455=1,$E909+(L$3-$F909)/Time!$J$8,"")</f>
        <v/>
      </c>
      <c r="L909" s="171" t="str">
        <f>IF(L455=1,$E909+(M$3-$F909)/Time!$J$8,"")</f>
        <v/>
      </c>
      <c r="M909" s="171" t="str">
        <f>IF(M455=1,$E909+(N$3-$F909)/Time!$J$8,"")</f>
        <v/>
      </c>
      <c r="N909" s="171" t="str">
        <f>IF(N455=1,$E909+(O$3-$F909)/Time!$J$8,"")</f>
        <v/>
      </c>
      <c r="O909" s="171" t="str">
        <f>IF(O455=1,$E909+(P$3-$F909)/Time!$J$8,"")</f>
        <v/>
      </c>
      <c r="P909" s="171" t="str">
        <f>IF(P455=1,$E909+(Q$3-$F909)/Time!$J$8,"")</f>
        <v/>
      </c>
      <c r="Q909" s="171" t="str">
        <f>IF(Q455=1,$E909+(R$3-$F909)/Time!$J$8,"")</f>
        <v/>
      </c>
      <c r="R909" s="171" t="str">
        <f>IF(R455=1,$E909+(S$3-$F909)/Time!$J$8,"")</f>
        <v/>
      </c>
      <c r="S909" s="7"/>
    </row>
    <row r="910" spans="1:19" s="43" customFormat="1" ht="12" hidden="1" customHeight="1" x14ac:dyDescent="0.3">
      <c r="A910" s="7"/>
      <c r="B910" s="20"/>
      <c r="C910" s="31" t="str">
        <f>'Asset Schedule'!C451</f>
        <v>[Spare]</v>
      </c>
      <c r="D910" s="31"/>
      <c r="E910" s="172">
        <f>'Asset Schedule'!J451</f>
        <v>0</v>
      </c>
      <c r="F910" s="39">
        <f>'Asset Schedule'!F451</f>
        <v>0</v>
      </c>
      <c r="G910" s="27"/>
      <c r="H910" s="27"/>
      <c r="I910" s="31"/>
      <c r="J910" s="171" t="str">
        <f>IF(J456=1,$E910+(K$3-$F910)/Time!$J$8,"")</f>
        <v/>
      </c>
      <c r="K910" s="171" t="str">
        <f>IF(K456=1,$E910+(L$3-$F910)/Time!$J$8,"")</f>
        <v/>
      </c>
      <c r="L910" s="171" t="str">
        <f>IF(L456=1,$E910+(M$3-$F910)/Time!$J$8,"")</f>
        <v/>
      </c>
      <c r="M910" s="171" t="str">
        <f>IF(M456=1,$E910+(N$3-$F910)/Time!$J$8,"")</f>
        <v/>
      </c>
      <c r="N910" s="171" t="str">
        <f>IF(N456=1,$E910+(O$3-$F910)/Time!$J$8,"")</f>
        <v/>
      </c>
      <c r="O910" s="171" t="str">
        <f>IF(O456=1,$E910+(P$3-$F910)/Time!$J$8,"")</f>
        <v/>
      </c>
      <c r="P910" s="171" t="str">
        <f>IF(P456=1,$E910+(Q$3-$F910)/Time!$J$8,"")</f>
        <v/>
      </c>
      <c r="Q910" s="171" t="str">
        <f>IF(Q456=1,$E910+(R$3-$F910)/Time!$J$8,"")</f>
        <v/>
      </c>
      <c r="R910" s="171" t="str">
        <f>IF(R456=1,$E910+(S$3-$F910)/Time!$J$8,"")</f>
        <v/>
      </c>
      <c r="S910" s="7"/>
    </row>
    <row r="911" spans="1:19" s="43" customFormat="1" ht="12" customHeight="1" x14ac:dyDescent="0.3">
      <c r="A911" s="7"/>
      <c r="B911" s="20"/>
      <c r="C911" s="31" t="str">
        <f>'Asset Schedule'!C452</f>
        <v>[Spare]</v>
      </c>
      <c r="D911" s="31"/>
      <c r="E911" s="172">
        <f>'Asset Schedule'!J452</f>
        <v>0</v>
      </c>
      <c r="F911" s="39">
        <f>'Asset Schedule'!F452</f>
        <v>0</v>
      </c>
      <c r="G911" s="27"/>
      <c r="H911" s="27"/>
      <c r="I911" s="31"/>
      <c r="J911" s="171" t="str">
        <f>IF(J457=1,$E911+(K$3-$F911)/Time!$J$8,"")</f>
        <v/>
      </c>
      <c r="K911" s="171" t="str">
        <f>IF(K457=1,$E911+(L$3-$F911)/Time!$J$8,"")</f>
        <v/>
      </c>
      <c r="L911" s="171" t="str">
        <f>IF(L457=1,$E911+(M$3-$F911)/Time!$J$8,"")</f>
        <v/>
      </c>
      <c r="M911" s="171" t="str">
        <f>IF(M457=1,$E911+(N$3-$F911)/Time!$J$8,"")</f>
        <v/>
      </c>
      <c r="N911" s="171" t="str">
        <f>IF(N457=1,$E911+(O$3-$F911)/Time!$J$8,"")</f>
        <v/>
      </c>
      <c r="O911" s="171" t="str">
        <f>IF(O457=1,$E911+(P$3-$F911)/Time!$J$8,"")</f>
        <v/>
      </c>
      <c r="P911" s="171" t="str">
        <f>IF(P457=1,$E911+(Q$3-$F911)/Time!$J$8,"")</f>
        <v/>
      </c>
      <c r="Q911" s="171" t="str">
        <f>IF(Q457=1,$E911+(R$3-$F911)/Time!$J$8,"")</f>
        <v/>
      </c>
      <c r="R911" s="171" t="str">
        <f>IF(R457=1,$E911+(S$3-$F911)/Time!$J$8,"")</f>
        <v/>
      </c>
      <c r="S911" s="7"/>
    </row>
    <row r="912" spans="1:19" s="43" customFormat="1" ht="12" customHeight="1" x14ac:dyDescent="0.3">
      <c r="A912" s="7"/>
      <c r="B912" s="20"/>
      <c r="C912" s="31"/>
      <c r="D912" s="31"/>
      <c r="E912" s="31"/>
      <c r="F912" s="31"/>
      <c r="G912" s="31"/>
      <c r="H912" s="31"/>
      <c r="I912" s="31"/>
      <c r="J912" s="38"/>
      <c r="K912" s="38"/>
      <c r="L912" s="38"/>
      <c r="M912" s="38"/>
      <c r="N912" s="38"/>
      <c r="O912" s="38"/>
      <c r="P912" s="38"/>
      <c r="Q912" s="38"/>
      <c r="R912" s="38"/>
      <c r="S912" s="7"/>
    </row>
    <row r="913" spans="1:19" s="43" customFormat="1" ht="12" customHeight="1" x14ac:dyDescent="0.3">
      <c r="A913" s="7"/>
      <c r="B913" s="20"/>
      <c r="C913" s="30" t="s">
        <v>231</v>
      </c>
      <c r="D913" s="30"/>
      <c r="E913" s="31"/>
      <c r="F913" s="31"/>
      <c r="G913" s="31"/>
      <c r="H913" s="31"/>
      <c r="I913" s="31"/>
      <c r="J913" s="42">
        <f>IFERROR(AVERAGE(J692:J911),0)</f>
        <v>0</v>
      </c>
      <c r="K913" s="42">
        <f t="shared" ref="K913:R913" si="25">IFERROR(AVERAGE(K692:K911),0)</f>
        <v>0</v>
      </c>
      <c r="L913" s="42">
        <f t="shared" si="25"/>
        <v>0</v>
      </c>
      <c r="M913" s="42">
        <f t="shared" si="25"/>
        <v>0</v>
      </c>
      <c r="N913" s="42">
        <f t="shared" si="25"/>
        <v>0</v>
      </c>
      <c r="O913" s="42">
        <f t="shared" si="25"/>
        <v>0</v>
      </c>
      <c r="P913" s="42">
        <f t="shared" si="25"/>
        <v>0</v>
      </c>
      <c r="Q913" s="42">
        <f t="shared" si="25"/>
        <v>0</v>
      </c>
      <c r="R913" s="42">
        <f t="shared" si="25"/>
        <v>0</v>
      </c>
      <c r="S913" s="7"/>
    </row>
    <row r="914" spans="1:19" s="43" customFormat="1" ht="12" customHeight="1" x14ac:dyDescent="0.3">
      <c r="A914" s="7"/>
      <c r="B914" s="20"/>
      <c r="C914" s="31"/>
      <c r="D914" s="31"/>
      <c r="E914" s="31"/>
      <c r="F914" s="31"/>
      <c r="G914" s="31"/>
      <c r="H914" s="31"/>
      <c r="I914" s="31"/>
      <c r="J914" s="38"/>
      <c r="K914" s="38"/>
      <c r="L914" s="38"/>
      <c r="M914" s="38"/>
      <c r="N914" s="38"/>
      <c r="O914" s="38"/>
      <c r="P914" s="38"/>
      <c r="Q914" s="38"/>
      <c r="R914" s="38"/>
      <c r="S914" s="7"/>
    </row>
    <row r="915" spans="1:19" s="43" customFormat="1" ht="12" customHeight="1" thickBot="1" x14ac:dyDescent="0.35">
      <c r="A915" s="7"/>
      <c r="B915" s="20"/>
      <c r="C915" s="30" t="s">
        <v>740</v>
      </c>
      <c r="D915" s="31"/>
      <c r="E915" s="31"/>
      <c r="F915" s="31"/>
      <c r="G915" s="31"/>
      <c r="H915" s="31"/>
      <c r="I915" s="31"/>
      <c r="J915" s="100">
        <f>IFERROR(AVERAGE(J466:J685,J692:J911),0)</f>
        <v>0</v>
      </c>
      <c r="K915" s="100">
        <f t="shared" ref="K915:R915" si="26">IFERROR(AVERAGE(K466:K685,K692:K911),0)</f>
        <v>0</v>
      </c>
      <c r="L915" s="100">
        <f t="shared" si="26"/>
        <v>0</v>
      </c>
      <c r="M915" s="100">
        <f t="shared" si="26"/>
        <v>0</v>
      </c>
      <c r="N915" s="100">
        <f t="shared" si="26"/>
        <v>0</v>
      </c>
      <c r="O915" s="100">
        <f t="shared" si="26"/>
        <v>0</v>
      </c>
      <c r="P915" s="100">
        <f t="shared" si="26"/>
        <v>0</v>
      </c>
      <c r="Q915" s="100">
        <f t="shared" si="26"/>
        <v>0</v>
      </c>
      <c r="R915" s="100">
        <f t="shared" si="26"/>
        <v>0</v>
      </c>
      <c r="S915" s="7"/>
    </row>
    <row r="916" spans="1:19" s="43" customFormat="1" ht="12" customHeight="1" x14ac:dyDescent="0.3">
      <c r="A916" s="7"/>
      <c r="B916" s="20"/>
      <c r="C916" s="31"/>
      <c r="D916" s="31"/>
      <c r="E916" s="31"/>
      <c r="F916" s="31"/>
      <c r="G916" s="31"/>
      <c r="H916" s="31"/>
      <c r="I916" s="31"/>
      <c r="J916" s="38"/>
      <c r="K916" s="38"/>
      <c r="L916" s="38"/>
      <c r="M916" s="38"/>
      <c r="N916" s="38"/>
      <c r="O916" s="38"/>
      <c r="P916" s="38"/>
      <c r="Q916" s="38"/>
      <c r="R916" s="38"/>
      <c r="S916" s="7"/>
    </row>
    <row r="917" spans="1:19" s="46" customFormat="1" ht="12" customHeight="1" x14ac:dyDescent="0.3">
      <c r="A917" s="17"/>
      <c r="B917" s="5" t="s">
        <v>830</v>
      </c>
      <c r="C917" s="18"/>
      <c r="D917" s="18"/>
      <c r="E917" s="18"/>
      <c r="F917" s="18"/>
      <c r="G917" s="18"/>
      <c r="H917" s="18"/>
      <c r="I917" s="18"/>
      <c r="J917" s="18"/>
      <c r="K917" s="18"/>
      <c r="L917" s="18"/>
      <c r="M917" s="18"/>
      <c r="N917" s="18"/>
      <c r="O917" s="18"/>
      <c r="P917" s="18"/>
      <c r="Q917" s="18"/>
      <c r="R917" s="18"/>
      <c r="S917" s="19"/>
    </row>
    <row r="918" spans="1:19" s="43" customFormat="1" ht="12" customHeight="1" x14ac:dyDescent="0.3">
      <c r="A918" s="3"/>
      <c r="B918" s="6"/>
      <c r="C918" s="3"/>
      <c r="D918" s="3"/>
      <c r="E918" s="6"/>
      <c r="F918" s="6"/>
      <c r="G918" s="6"/>
      <c r="H918" s="6"/>
      <c r="I918" s="6"/>
      <c r="J918" s="6"/>
      <c r="K918" s="6"/>
      <c r="L918" s="6"/>
      <c r="M918" s="6"/>
      <c r="N918" s="6"/>
      <c r="O918" s="6"/>
      <c r="P918" s="6"/>
      <c r="Q918" s="6"/>
      <c r="R918" s="6"/>
      <c r="S918" s="7"/>
    </row>
    <row r="919" spans="1:19" s="33" customFormat="1" ht="12" customHeight="1" x14ac:dyDescent="0.3">
      <c r="A919" s="3"/>
      <c r="B919" s="22" t="s">
        <v>13</v>
      </c>
      <c r="C919" s="22"/>
      <c r="D919" s="22"/>
      <c r="E919" s="24"/>
      <c r="F919" s="24"/>
      <c r="G919" s="23"/>
      <c r="H919" s="23"/>
      <c r="I919" s="23"/>
      <c r="J919" s="23"/>
      <c r="K919" s="23"/>
      <c r="L919" s="23"/>
      <c r="M919" s="23"/>
      <c r="N919" s="23"/>
      <c r="O919" s="23"/>
      <c r="P919" s="23"/>
      <c r="Q919" s="23"/>
      <c r="R919" s="23"/>
      <c r="S919" s="7"/>
    </row>
    <row r="920" spans="1:19" s="43" customFormat="1" ht="12" customHeight="1" x14ac:dyDescent="0.3">
      <c r="A920" s="3"/>
      <c r="B920" s="6"/>
      <c r="C920" s="3"/>
      <c r="D920" s="3"/>
      <c r="E920" s="6"/>
      <c r="F920" s="6"/>
      <c r="G920" s="6"/>
      <c r="H920" s="6"/>
      <c r="I920" s="6"/>
      <c r="J920" s="6"/>
      <c r="K920" s="6"/>
      <c r="L920" s="6"/>
      <c r="M920" s="6"/>
      <c r="N920" s="6"/>
      <c r="O920" s="6"/>
      <c r="P920" s="6"/>
      <c r="Q920" s="6"/>
      <c r="R920" s="6"/>
      <c r="S920" s="7"/>
    </row>
    <row r="921" spans="1:19" s="43" customFormat="1" ht="14.25" customHeight="1" x14ac:dyDescent="0.3">
      <c r="A921" s="3"/>
      <c r="B921" s="6"/>
      <c r="C921" s="161" t="s">
        <v>23</v>
      </c>
      <c r="D921" s="31"/>
      <c r="E921" s="161" t="s">
        <v>830</v>
      </c>
      <c r="F921" s="27"/>
      <c r="G921" s="27"/>
      <c r="H921" s="27"/>
      <c r="I921" s="27"/>
      <c r="J921" s="38"/>
      <c r="K921" s="38"/>
      <c r="L921" s="38"/>
      <c r="M921" s="38"/>
      <c r="N921" s="38"/>
      <c r="O921" s="38"/>
      <c r="P921" s="38"/>
      <c r="Q921" s="38"/>
      <c r="R921" s="38"/>
      <c r="S921" s="7"/>
    </row>
    <row r="922" spans="1:19" s="43" customFormat="1" ht="12" customHeight="1" x14ac:dyDescent="0.3">
      <c r="A922" s="7"/>
      <c r="B922" s="20"/>
      <c r="C922" s="31" t="str">
        <f>'Asset Schedule'!C9</f>
        <v>Bus 1</v>
      </c>
      <c r="D922" s="31"/>
      <c r="E922" s="25">
        <f>'Asset Schedule'!Q9</f>
        <v>0</v>
      </c>
      <c r="F922" s="27"/>
      <c r="G922" s="27"/>
      <c r="H922" s="27"/>
      <c r="I922" s="31"/>
      <c r="J922" s="38">
        <f t="shared" ref="J922:R922" si="27">IF(J11=1,$E922,0)</f>
        <v>0</v>
      </c>
      <c r="K922" s="38">
        <f t="shared" si="27"/>
        <v>0</v>
      </c>
      <c r="L922" s="38">
        <f t="shared" si="27"/>
        <v>0</v>
      </c>
      <c r="M922" s="38">
        <f t="shared" si="27"/>
        <v>0</v>
      </c>
      <c r="N922" s="38">
        <f t="shared" si="27"/>
        <v>0</v>
      </c>
      <c r="O922" s="38">
        <f t="shared" si="27"/>
        <v>0</v>
      </c>
      <c r="P922" s="38">
        <f t="shared" si="27"/>
        <v>0</v>
      </c>
      <c r="Q922" s="38">
        <f t="shared" si="27"/>
        <v>0</v>
      </c>
      <c r="R922" s="38">
        <f t="shared" si="27"/>
        <v>0</v>
      </c>
      <c r="S922" s="7"/>
    </row>
    <row r="923" spans="1:19" s="43" customFormat="1" ht="12" customHeight="1" x14ac:dyDescent="0.3">
      <c r="A923" s="7"/>
      <c r="B923" s="20"/>
      <c r="C923" s="31" t="str">
        <f>'Asset Schedule'!C10</f>
        <v>Bus 2</v>
      </c>
      <c r="D923" s="31"/>
      <c r="E923" s="25">
        <f>'Asset Schedule'!Q10</f>
        <v>0</v>
      </c>
      <c r="F923" s="27"/>
      <c r="G923" s="27"/>
      <c r="H923" s="27"/>
      <c r="I923" s="31"/>
      <c r="J923" s="38">
        <f t="shared" ref="J923:R923" si="28">IF(J12=1,$E923,0)</f>
        <v>0</v>
      </c>
      <c r="K923" s="38">
        <f t="shared" si="28"/>
        <v>0</v>
      </c>
      <c r="L923" s="38">
        <f t="shared" si="28"/>
        <v>0</v>
      </c>
      <c r="M923" s="38">
        <f t="shared" si="28"/>
        <v>0</v>
      </c>
      <c r="N923" s="38">
        <f t="shared" si="28"/>
        <v>0</v>
      </c>
      <c r="O923" s="38">
        <f t="shared" si="28"/>
        <v>0</v>
      </c>
      <c r="P923" s="38">
        <f t="shared" si="28"/>
        <v>0</v>
      </c>
      <c r="Q923" s="38">
        <f t="shared" si="28"/>
        <v>0</v>
      </c>
      <c r="R923" s="38">
        <f t="shared" si="28"/>
        <v>0</v>
      </c>
      <c r="S923" s="7"/>
    </row>
    <row r="924" spans="1:19" s="43" customFormat="1" ht="12" customHeight="1" x14ac:dyDescent="0.3">
      <c r="A924" s="7"/>
      <c r="B924" s="20"/>
      <c r="C924" s="31" t="str">
        <f>'Asset Schedule'!C11</f>
        <v>Bus 3</v>
      </c>
      <c r="D924" s="31"/>
      <c r="E924" s="25">
        <f>'Asset Schedule'!Q11</f>
        <v>0</v>
      </c>
      <c r="F924" s="27"/>
      <c r="G924" s="27"/>
      <c r="H924" s="27"/>
      <c r="I924" s="31"/>
      <c r="J924" s="38">
        <f t="shared" ref="J924:R924" si="29">IF(J13=1,$E924,0)</f>
        <v>0</v>
      </c>
      <c r="K924" s="38">
        <f t="shared" si="29"/>
        <v>0</v>
      </c>
      <c r="L924" s="38">
        <f t="shared" si="29"/>
        <v>0</v>
      </c>
      <c r="M924" s="38">
        <f t="shared" si="29"/>
        <v>0</v>
      </c>
      <c r="N924" s="38">
        <f t="shared" si="29"/>
        <v>0</v>
      </c>
      <c r="O924" s="38">
        <f t="shared" si="29"/>
        <v>0</v>
      </c>
      <c r="P924" s="38">
        <f t="shared" si="29"/>
        <v>0</v>
      </c>
      <c r="Q924" s="38">
        <f t="shared" si="29"/>
        <v>0</v>
      </c>
      <c r="R924" s="38">
        <f t="shared" si="29"/>
        <v>0</v>
      </c>
      <c r="S924" s="7"/>
    </row>
    <row r="925" spans="1:19" s="43" customFormat="1" ht="12" customHeight="1" x14ac:dyDescent="0.3">
      <c r="A925" s="7"/>
      <c r="B925" s="20"/>
      <c r="C925" s="31" t="str">
        <f>'Asset Schedule'!C12</f>
        <v>Bus 4</v>
      </c>
      <c r="D925" s="31"/>
      <c r="E925" s="25">
        <f>'Asset Schedule'!Q12</f>
        <v>0</v>
      </c>
      <c r="F925" s="27"/>
      <c r="G925" s="27"/>
      <c r="H925" s="27"/>
      <c r="I925" s="31"/>
      <c r="J925" s="38">
        <f t="shared" ref="J925:R925" si="30">IF(J14=1,$E925,0)</f>
        <v>0</v>
      </c>
      <c r="K925" s="38">
        <f t="shared" si="30"/>
        <v>0</v>
      </c>
      <c r="L925" s="38">
        <f t="shared" si="30"/>
        <v>0</v>
      </c>
      <c r="M925" s="38">
        <f t="shared" si="30"/>
        <v>0</v>
      </c>
      <c r="N925" s="38">
        <f t="shared" si="30"/>
        <v>0</v>
      </c>
      <c r="O925" s="38">
        <f t="shared" si="30"/>
        <v>0</v>
      </c>
      <c r="P925" s="38">
        <f t="shared" si="30"/>
        <v>0</v>
      </c>
      <c r="Q925" s="38">
        <f t="shared" si="30"/>
        <v>0</v>
      </c>
      <c r="R925" s="38">
        <f t="shared" si="30"/>
        <v>0</v>
      </c>
      <c r="S925" s="7"/>
    </row>
    <row r="926" spans="1:19" s="43" customFormat="1" ht="12" customHeight="1" x14ac:dyDescent="0.3">
      <c r="A926" s="7"/>
      <c r="B926" s="20"/>
      <c r="C926" s="31" t="str">
        <f>'Asset Schedule'!C13</f>
        <v>Bus 5</v>
      </c>
      <c r="D926" s="31"/>
      <c r="E926" s="25">
        <f>'Asset Schedule'!Q13</f>
        <v>0</v>
      </c>
      <c r="F926" s="27"/>
      <c r="G926" s="27"/>
      <c r="H926" s="27"/>
      <c r="I926" s="31"/>
      <c r="J926" s="38">
        <f t="shared" ref="J926:R926" si="31">IF(J15=1,$E926,0)</f>
        <v>0</v>
      </c>
      <c r="K926" s="38">
        <f t="shared" si="31"/>
        <v>0</v>
      </c>
      <c r="L926" s="38">
        <f t="shared" si="31"/>
        <v>0</v>
      </c>
      <c r="M926" s="38">
        <f t="shared" si="31"/>
        <v>0</v>
      </c>
      <c r="N926" s="38">
        <f t="shared" si="31"/>
        <v>0</v>
      </c>
      <c r="O926" s="38">
        <f t="shared" si="31"/>
        <v>0</v>
      </c>
      <c r="P926" s="38">
        <f t="shared" si="31"/>
        <v>0</v>
      </c>
      <c r="Q926" s="38">
        <f t="shared" si="31"/>
        <v>0</v>
      </c>
      <c r="R926" s="38">
        <f t="shared" si="31"/>
        <v>0</v>
      </c>
      <c r="S926" s="7"/>
    </row>
    <row r="927" spans="1:19" s="43" customFormat="1" ht="12" customHeight="1" x14ac:dyDescent="0.3">
      <c r="A927" s="7"/>
      <c r="B927" s="20"/>
      <c r="C927" s="31" t="str">
        <f>'Asset Schedule'!C14</f>
        <v>Bus 6</v>
      </c>
      <c r="D927" s="31"/>
      <c r="E927" s="25">
        <f>'Asset Schedule'!Q14</f>
        <v>0</v>
      </c>
      <c r="F927" s="27"/>
      <c r="G927" s="27"/>
      <c r="H927" s="27"/>
      <c r="I927" s="31"/>
      <c r="J927" s="38">
        <f t="shared" ref="J927:R927" si="32">IF(J16=1,$E927,0)</f>
        <v>0</v>
      </c>
      <c r="K927" s="38">
        <f t="shared" si="32"/>
        <v>0</v>
      </c>
      <c r="L927" s="38">
        <f t="shared" si="32"/>
        <v>0</v>
      </c>
      <c r="M927" s="38">
        <f t="shared" si="32"/>
        <v>0</v>
      </c>
      <c r="N927" s="38">
        <f t="shared" si="32"/>
        <v>0</v>
      </c>
      <c r="O927" s="38">
        <f t="shared" si="32"/>
        <v>0</v>
      </c>
      <c r="P927" s="38">
        <f t="shared" si="32"/>
        <v>0</v>
      </c>
      <c r="Q927" s="38">
        <f t="shared" si="32"/>
        <v>0</v>
      </c>
      <c r="R927" s="38">
        <f t="shared" si="32"/>
        <v>0</v>
      </c>
      <c r="S927" s="7"/>
    </row>
    <row r="928" spans="1:19" s="43" customFormat="1" ht="12" customHeight="1" x14ac:dyDescent="0.3">
      <c r="A928" s="7"/>
      <c r="B928" s="20"/>
      <c r="C928" s="31" t="str">
        <f>'Asset Schedule'!C15</f>
        <v>Bus 7</v>
      </c>
      <c r="D928" s="31"/>
      <c r="E928" s="25">
        <f>'Asset Schedule'!Q15</f>
        <v>0</v>
      </c>
      <c r="F928" s="27"/>
      <c r="G928" s="27"/>
      <c r="H928" s="27"/>
      <c r="I928" s="31"/>
      <c r="J928" s="38">
        <f t="shared" ref="J928:R928" si="33">IF(J17=1,$E928,0)</f>
        <v>0</v>
      </c>
      <c r="K928" s="38">
        <f t="shared" si="33"/>
        <v>0</v>
      </c>
      <c r="L928" s="38">
        <f t="shared" si="33"/>
        <v>0</v>
      </c>
      <c r="M928" s="38">
        <f t="shared" si="33"/>
        <v>0</v>
      </c>
      <c r="N928" s="38">
        <f t="shared" si="33"/>
        <v>0</v>
      </c>
      <c r="O928" s="38">
        <f t="shared" si="33"/>
        <v>0</v>
      </c>
      <c r="P928" s="38">
        <f t="shared" si="33"/>
        <v>0</v>
      </c>
      <c r="Q928" s="38">
        <f t="shared" si="33"/>
        <v>0</v>
      </c>
      <c r="R928" s="38">
        <f t="shared" si="33"/>
        <v>0</v>
      </c>
      <c r="S928" s="7"/>
    </row>
    <row r="929" spans="1:19" s="43" customFormat="1" ht="12" customHeight="1" x14ac:dyDescent="0.3">
      <c r="A929" s="7"/>
      <c r="B929" s="20"/>
      <c r="C929" s="31" t="str">
        <f>'Asset Schedule'!C16</f>
        <v>Bus 8</v>
      </c>
      <c r="D929" s="31"/>
      <c r="E929" s="25">
        <f>'Asset Schedule'!Q16</f>
        <v>0</v>
      </c>
      <c r="F929" s="27"/>
      <c r="G929" s="27"/>
      <c r="H929" s="27"/>
      <c r="I929" s="31"/>
      <c r="J929" s="38">
        <f t="shared" ref="J929:R929" si="34">IF(J18=1,$E929,0)</f>
        <v>0</v>
      </c>
      <c r="K929" s="38">
        <f t="shared" si="34"/>
        <v>0</v>
      </c>
      <c r="L929" s="38">
        <f t="shared" si="34"/>
        <v>0</v>
      </c>
      <c r="M929" s="38">
        <f t="shared" si="34"/>
        <v>0</v>
      </c>
      <c r="N929" s="38">
        <f t="shared" si="34"/>
        <v>0</v>
      </c>
      <c r="O929" s="38">
        <f t="shared" si="34"/>
        <v>0</v>
      </c>
      <c r="P929" s="38">
        <f t="shared" si="34"/>
        <v>0</v>
      </c>
      <c r="Q929" s="38">
        <f t="shared" si="34"/>
        <v>0</v>
      </c>
      <c r="R929" s="38">
        <f t="shared" si="34"/>
        <v>0</v>
      </c>
      <c r="S929" s="7"/>
    </row>
    <row r="930" spans="1:19" s="43" customFormat="1" ht="12" customHeight="1" x14ac:dyDescent="0.3">
      <c r="A930" s="7"/>
      <c r="B930" s="20"/>
      <c r="C930" s="31" t="str">
        <f>'Asset Schedule'!C17</f>
        <v>Bus 9</v>
      </c>
      <c r="D930" s="31"/>
      <c r="E930" s="25">
        <f>'Asset Schedule'!Q17</f>
        <v>0</v>
      </c>
      <c r="F930" s="27"/>
      <c r="G930" s="27"/>
      <c r="H930" s="27"/>
      <c r="I930" s="31"/>
      <c r="J930" s="38">
        <f t="shared" ref="J930:R930" si="35">IF(J19=1,$E930,0)</f>
        <v>0</v>
      </c>
      <c r="K930" s="38">
        <f t="shared" si="35"/>
        <v>0</v>
      </c>
      <c r="L930" s="38">
        <f t="shared" si="35"/>
        <v>0</v>
      </c>
      <c r="M930" s="38">
        <f t="shared" si="35"/>
        <v>0</v>
      </c>
      <c r="N930" s="38">
        <f t="shared" si="35"/>
        <v>0</v>
      </c>
      <c r="O930" s="38">
        <f t="shared" si="35"/>
        <v>0</v>
      </c>
      <c r="P930" s="38">
        <f t="shared" si="35"/>
        <v>0</v>
      </c>
      <c r="Q930" s="38">
        <f t="shared" si="35"/>
        <v>0</v>
      </c>
      <c r="R930" s="38">
        <f t="shared" si="35"/>
        <v>0</v>
      </c>
      <c r="S930" s="7"/>
    </row>
    <row r="931" spans="1:19" s="43" customFormat="1" ht="12" customHeight="1" x14ac:dyDescent="0.3">
      <c r="A931" s="7"/>
      <c r="B931" s="20"/>
      <c r="C931" s="31" t="str">
        <f>'Asset Schedule'!C18</f>
        <v>Bus 10</v>
      </c>
      <c r="D931" s="31"/>
      <c r="E931" s="25">
        <f>'Asset Schedule'!Q18</f>
        <v>0</v>
      </c>
      <c r="F931" s="27"/>
      <c r="G931" s="27"/>
      <c r="H931" s="27"/>
      <c r="I931" s="31"/>
      <c r="J931" s="38">
        <f t="shared" ref="J931:R931" si="36">IF(J20=1,$E931,0)</f>
        <v>0</v>
      </c>
      <c r="K931" s="38">
        <f t="shared" si="36"/>
        <v>0</v>
      </c>
      <c r="L931" s="38">
        <f t="shared" si="36"/>
        <v>0</v>
      </c>
      <c r="M931" s="38">
        <f t="shared" si="36"/>
        <v>0</v>
      </c>
      <c r="N931" s="38">
        <f t="shared" si="36"/>
        <v>0</v>
      </c>
      <c r="O931" s="38">
        <f t="shared" si="36"/>
        <v>0</v>
      </c>
      <c r="P931" s="38">
        <f t="shared" si="36"/>
        <v>0</v>
      </c>
      <c r="Q931" s="38">
        <f t="shared" si="36"/>
        <v>0</v>
      </c>
      <c r="R931" s="38">
        <f t="shared" si="36"/>
        <v>0</v>
      </c>
      <c r="S931" s="7"/>
    </row>
    <row r="932" spans="1:19" s="43" customFormat="1" ht="12" customHeight="1" x14ac:dyDescent="0.3">
      <c r="A932" s="7"/>
      <c r="B932" s="20"/>
      <c r="C932" s="31" t="str">
        <f>'Asset Schedule'!C19</f>
        <v>Bus 11</v>
      </c>
      <c r="D932" s="31"/>
      <c r="E932" s="25">
        <f>'Asset Schedule'!Q19</f>
        <v>0</v>
      </c>
      <c r="F932" s="27"/>
      <c r="G932" s="27"/>
      <c r="H932" s="27"/>
      <c r="I932" s="31"/>
      <c r="J932" s="38">
        <f t="shared" ref="J932:R932" si="37">IF(J21=1,$E932,0)</f>
        <v>0</v>
      </c>
      <c r="K932" s="38">
        <f t="shared" si="37"/>
        <v>0</v>
      </c>
      <c r="L932" s="38">
        <f t="shared" si="37"/>
        <v>0</v>
      </c>
      <c r="M932" s="38">
        <f t="shared" si="37"/>
        <v>0</v>
      </c>
      <c r="N932" s="38">
        <f t="shared" si="37"/>
        <v>0</v>
      </c>
      <c r="O932" s="38">
        <f t="shared" si="37"/>
        <v>0</v>
      </c>
      <c r="P932" s="38">
        <f t="shared" si="37"/>
        <v>0</v>
      </c>
      <c r="Q932" s="38">
        <f t="shared" si="37"/>
        <v>0</v>
      </c>
      <c r="R932" s="38">
        <f t="shared" si="37"/>
        <v>0</v>
      </c>
      <c r="S932" s="7"/>
    </row>
    <row r="933" spans="1:19" s="43" customFormat="1" ht="12" customHeight="1" x14ac:dyDescent="0.3">
      <c r="A933" s="7"/>
      <c r="B933" s="20"/>
      <c r="C933" s="31" t="str">
        <f>'Asset Schedule'!C20</f>
        <v>Bus 12</v>
      </c>
      <c r="D933" s="31"/>
      <c r="E933" s="25">
        <f>'Asset Schedule'!Q20</f>
        <v>0</v>
      </c>
      <c r="F933" s="27"/>
      <c r="G933" s="27"/>
      <c r="H933" s="27"/>
      <c r="I933" s="31"/>
      <c r="J933" s="38">
        <f t="shared" ref="J933:R933" si="38">IF(J22=1,$E933,0)</f>
        <v>0</v>
      </c>
      <c r="K933" s="38">
        <f t="shared" si="38"/>
        <v>0</v>
      </c>
      <c r="L933" s="38">
        <f t="shared" si="38"/>
        <v>0</v>
      </c>
      <c r="M933" s="38">
        <f t="shared" si="38"/>
        <v>0</v>
      </c>
      <c r="N933" s="38">
        <f t="shared" si="38"/>
        <v>0</v>
      </c>
      <c r="O933" s="38">
        <f t="shared" si="38"/>
        <v>0</v>
      </c>
      <c r="P933" s="38">
        <f t="shared" si="38"/>
        <v>0</v>
      </c>
      <c r="Q933" s="38">
        <f t="shared" si="38"/>
        <v>0</v>
      </c>
      <c r="R933" s="38">
        <f t="shared" si="38"/>
        <v>0</v>
      </c>
      <c r="S933" s="7"/>
    </row>
    <row r="934" spans="1:19" s="43" customFormat="1" ht="12" customHeight="1" x14ac:dyDescent="0.3">
      <c r="A934" s="7"/>
      <c r="B934" s="20"/>
      <c r="C934" s="31" t="str">
        <f>'Asset Schedule'!C21</f>
        <v>Bus 13</v>
      </c>
      <c r="D934" s="31"/>
      <c r="E934" s="25">
        <f>'Asset Schedule'!Q21</f>
        <v>0</v>
      </c>
      <c r="F934" s="27"/>
      <c r="G934" s="27"/>
      <c r="H934" s="27"/>
      <c r="I934" s="31"/>
      <c r="J934" s="38">
        <f t="shared" ref="J934:R934" si="39">IF(J23=1,$E934,0)</f>
        <v>0</v>
      </c>
      <c r="K934" s="38">
        <f t="shared" si="39"/>
        <v>0</v>
      </c>
      <c r="L934" s="38">
        <f t="shared" si="39"/>
        <v>0</v>
      </c>
      <c r="M934" s="38">
        <f t="shared" si="39"/>
        <v>0</v>
      </c>
      <c r="N934" s="38">
        <f t="shared" si="39"/>
        <v>0</v>
      </c>
      <c r="O934" s="38">
        <f t="shared" si="39"/>
        <v>0</v>
      </c>
      <c r="P934" s="38">
        <f t="shared" si="39"/>
        <v>0</v>
      </c>
      <c r="Q934" s="38">
        <f t="shared" si="39"/>
        <v>0</v>
      </c>
      <c r="R934" s="38">
        <f t="shared" si="39"/>
        <v>0</v>
      </c>
      <c r="S934" s="7"/>
    </row>
    <row r="935" spans="1:19" s="43" customFormat="1" ht="12" customHeight="1" x14ac:dyDescent="0.3">
      <c r="A935" s="7"/>
      <c r="B935" s="20"/>
      <c r="C935" s="31" t="str">
        <f>'Asset Schedule'!C22</f>
        <v>Bus 14</v>
      </c>
      <c r="D935" s="31"/>
      <c r="E935" s="25">
        <f>'Asset Schedule'!Q22</f>
        <v>0</v>
      </c>
      <c r="F935" s="27"/>
      <c r="G935" s="27"/>
      <c r="H935" s="27"/>
      <c r="I935" s="31"/>
      <c r="J935" s="38">
        <f t="shared" ref="J935:R935" si="40">IF(J24=1,$E935,0)</f>
        <v>0</v>
      </c>
      <c r="K935" s="38">
        <f t="shared" si="40"/>
        <v>0</v>
      </c>
      <c r="L935" s="38">
        <f t="shared" si="40"/>
        <v>0</v>
      </c>
      <c r="M935" s="38">
        <f t="shared" si="40"/>
        <v>0</v>
      </c>
      <c r="N935" s="38">
        <f t="shared" si="40"/>
        <v>0</v>
      </c>
      <c r="O935" s="38">
        <f t="shared" si="40"/>
        <v>0</v>
      </c>
      <c r="P935" s="38">
        <f t="shared" si="40"/>
        <v>0</v>
      </c>
      <c r="Q935" s="38">
        <f t="shared" si="40"/>
        <v>0</v>
      </c>
      <c r="R935" s="38">
        <f t="shared" si="40"/>
        <v>0</v>
      </c>
      <c r="S935" s="7"/>
    </row>
    <row r="936" spans="1:19" s="43" customFormat="1" ht="12" customHeight="1" x14ac:dyDescent="0.3">
      <c r="A936" s="7"/>
      <c r="B936" s="20"/>
      <c r="C936" s="31" t="str">
        <f>'Asset Schedule'!C23</f>
        <v>Bus 15</v>
      </c>
      <c r="D936" s="31"/>
      <c r="E936" s="25">
        <f>'Asset Schedule'!Q23</f>
        <v>0</v>
      </c>
      <c r="F936" s="27"/>
      <c r="G936" s="27"/>
      <c r="H936" s="27"/>
      <c r="I936" s="31"/>
      <c r="J936" s="38">
        <f t="shared" ref="J936:R936" si="41">IF(J25=1,$E936,0)</f>
        <v>0</v>
      </c>
      <c r="K936" s="38">
        <f t="shared" si="41"/>
        <v>0</v>
      </c>
      <c r="L936" s="38">
        <f t="shared" si="41"/>
        <v>0</v>
      </c>
      <c r="M936" s="38">
        <f t="shared" si="41"/>
        <v>0</v>
      </c>
      <c r="N936" s="38">
        <f t="shared" si="41"/>
        <v>0</v>
      </c>
      <c r="O936" s="38">
        <f t="shared" si="41"/>
        <v>0</v>
      </c>
      <c r="P936" s="38">
        <f t="shared" si="41"/>
        <v>0</v>
      </c>
      <c r="Q936" s="38">
        <f t="shared" si="41"/>
        <v>0</v>
      </c>
      <c r="R936" s="38">
        <f t="shared" si="41"/>
        <v>0</v>
      </c>
      <c r="S936" s="7"/>
    </row>
    <row r="937" spans="1:19" s="43" customFormat="1" ht="12" customHeight="1" x14ac:dyDescent="0.3">
      <c r="A937" s="7"/>
      <c r="B937" s="20"/>
      <c r="C937" s="31" t="str">
        <f>'Asset Schedule'!C24</f>
        <v>Bus 16</v>
      </c>
      <c r="D937" s="31"/>
      <c r="E937" s="25">
        <f>'Asset Schedule'!Q24</f>
        <v>0</v>
      </c>
      <c r="F937" s="27"/>
      <c r="G937" s="27"/>
      <c r="H937" s="27"/>
      <c r="I937" s="31"/>
      <c r="J937" s="38">
        <f t="shared" ref="J937:R937" si="42">IF(J26=1,$E937,0)</f>
        <v>0</v>
      </c>
      <c r="K937" s="38">
        <f t="shared" si="42"/>
        <v>0</v>
      </c>
      <c r="L937" s="38">
        <f t="shared" si="42"/>
        <v>0</v>
      </c>
      <c r="M937" s="38">
        <f t="shared" si="42"/>
        <v>0</v>
      </c>
      <c r="N937" s="38">
        <f t="shared" si="42"/>
        <v>0</v>
      </c>
      <c r="O937" s="38">
        <f t="shared" si="42"/>
        <v>0</v>
      </c>
      <c r="P937" s="38">
        <f t="shared" si="42"/>
        <v>0</v>
      </c>
      <c r="Q937" s="38">
        <f t="shared" si="42"/>
        <v>0</v>
      </c>
      <c r="R937" s="38">
        <f t="shared" si="42"/>
        <v>0</v>
      </c>
      <c r="S937" s="7"/>
    </row>
    <row r="938" spans="1:19" s="43" customFormat="1" ht="12" customHeight="1" x14ac:dyDescent="0.3">
      <c r="A938" s="7"/>
      <c r="B938" s="20"/>
      <c r="C938" s="31" t="str">
        <f>'Asset Schedule'!C25</f>
        <v>Bus 17</v>
      </c>
      <c r="D938" s="31"/>
      <c r="E938" s="25">
        <f>'Asset Schedule'!Q25</f>
        <v>0</v>
      </c>
      <c r="F938" s="27"/>
      <c r="G938" s="27"/>
      <c r="H938" s="27"/>
      <c r="I938" s="31"/>
      <c r="J938" s="38">
        <f t="shared" ref="J938:R938" si="43">IF(J27=1,$E938,0)</f>
        <v>0</v>
      </c>
      <c r="K938" s="38">
        <f t="shared" si="43"/>
        <v>0</v>
      </c>
      <c r="L938" s="38">
        <f t="shared" si="43"/>
        <v>0</v>
      </c>
      <c r="M938" s="38">
        <f t="shared" si="43"/>
        <v>0</v>
      </c>
      <c r="N938" s="38">
        <f t="shared" si="43"/>
        <v>0</v>
      </c>
      <c r="O938" s="38">
        <f t="shared" si="43"/>
        <v>0</v>
      </c>
      <c r="P938" s="38">
        <f t="shared" si="43"/>
        <v>0</v>
      </c>
      <c r="Q938" s="38">
        <f t="shared" si="43"/>
        <v>0</v>
      </c>
      <c r="R938" s="38">
        <f t="shared" si="43"/>
        <v>0</v>
      </c>
      <c r="S938" s="7"/>
    </row>
    <row r="939" spans="1:19" s="43" customFormat="1" ht="12" customHeight="1" x14ac:dyDescent="0.3">
      <c r="A939" s="7"/>
      <c r="B939" s="20"/>
      <c r="C939" s="31" t="str">
        <f>'Asset Schedule'!C26</f>
        <v>Bus 18</v>
      </c>
      <c r="D939" s="31"/>
      <c r="E939" s="25">
        <f>'Asset Schedule'!Q26</f>
        <v>0</v>
      </c>
      <c r="F939" s="27"/>
      <c r="G939" s="27"/>
      <c r="H939" s="27"/>
      <c r="I939" s="31"/>
      <c r="J939" s="38">
        <f t="shared" ref="J939:R939" si="44">IF(J28=1,$E939,0)</f>
        <v>0</v>
      </c>
      <c r="K939" s="38">
        <f t="shared" si="44"/>
        <v>0</v>
      </c>
      <c r="L939" s="38">
        <f t="shared" si="44"/>
        <v>0</v>
      </c>
      <c r="M939" s="38">
        <f t="shared" si="44"/>
        <v>0</v>
      </c>
      <c r="N939" s="38">
        <f t="shared" si="44"/>
        <v>0</v>
      </c>
      <c r="O939" s="38">
        <f t="shared" si="44"/>
        <v>0</v>
      </c>
      <c r="P939" s="38">
        <f t="shared" si="44"/>
        <v>0</v>
      </c>
      <c r="Q939" s="38">
        <f t="shared" si="44"/>
        <v>0</v>
      </c>
      <c r="R939" s="38">
        <f t="shared" si="44"/>
        <v>0</v>
      </c>
      <c r="S939" s="7"/>
    </row>
    <row r="940" spans="1:19" s="43" customFormat="1" ht="12" customHeight="1" x14ac:dyDescent="0.3">
      <c r="A940" s="7"/>
      <c r="B940" s="20"/>
      <c r="C940" s="31" t="str">
        <f>'Asset Schedule'!C27</f>
        <v>Bus 19</v>
      </c>
      <c r="D940" s="31"/>
      <c r="E940" s="25">
        <f>'Asset Schedule'!Q27</f>
        <v>0</v>
      </c>
      <c r="F940" s="27"/>
      <c r="G940" s="27"/>
      <c r="H940" s="27"/>
      <c r="I940" s="31"/>
      <c r="J940" s="38">
        <f t="shared" ref="J940:R940" si="45">IF(J29=1,$E940,0)</f>
        <v>0</v>
      </c>
      <c r="K940" s="38">
        <f t="shared" si="45"/>
        <v>0</v>
      </c>
      <c r="L940" s="38">
        <f t="shared" si="45"/>
        <v>0</v>
      </c>
      <c r="M940" s="38">
        <f t="shared" si="45"/>
        <v>0</v>
      </c>
      <c r="N940" s="38">
        <f t="shared" si="45"/>
        <v>0</v>
      </c>
      <c r="O940" s="38">
        <f t="shared" si="45"/>
        <v>0</v>
      </c>
      <c r="P940" s="38">
        <f t="shared" si="45"/>
        <v>0</v>
      </c>
      <c r="Q940" s="38">
        <f t="shared" si="45"/>
        <v>0</v>
      </c>
      <c r="R940" s="38">
        <f t="shared" si="45"/>
        <v>0</v>
      </c>
      <c r="S940" s="7"/>
    </row>
    <row r="941" spans="1:19" s="43" customFormat="1" ht="12" customHeight="1" x14ac:dyDescent="0.3">
      <c r="A941" s="7"/>
      <c r="B941" s="20"/>
      <c r="C941" s="31" t="str">
        <f>'Asset Schedule'!C28</f>
        <v>Bus 20</v>
      </c>
      <c r="D941" s="31"/>
      <c r="E941" s="25">
        <f>'Asset Schedule'!Q28</f>
        <v>0</v>
      </c>
      <c r="F941" s="27"/>
      <c r="G941" s="27"/>
      <c r="H941" s="27"/>
      <c r="I941" s="31"/>
      <c r="J941" s="38">
        <f t="shared" ref="J941:R941" si="46">IF(J30=1,$E941,0)</f>
        <v>0</v>
      </c>
      <c r="K941" s="38">
        <f t="shared" si="46"/>
        <v>0</v>
      </c>
      <c r="L941" s="38">
        <f t="shared" si="46"/>
        <v>0</v>
      </c>
      <c r="M941" s="38">
        <f t="shared" si="46"/>
        <v>0</v>
      </c>
      <c r="N941" s="38">
        <f t="shared" si="46"/>
        <v>0</v>
      </c>
      <c r="O941" s="38">
        <f t="shared" si="46"/>
        <v>0</v>
      </c>
      <c r="P941" s="38">
        <f t="shared" si="46"/>
        <v>0</v>
      </c>
      <c r="Q941" s="38">
        <f t="shared" si="46"/>
        <v>0</v>
      </c>
      <c r="R941" s="38">
        <f t="shared" si="46"/>
        <v>0</v>
      </c>
      <c r="S941" s="7"/>
    </row>
    <row r="942" spans="1:19" s="43" customFormat="1" ht="12" customHeight="1" x14ac:dyDescent="0.3">
      <c r="A942" s="7"/>
      <c r="B942" s="20"/>
      <c r="C942" s="31" t="str">
        <f>'Asset Schedule'!C29</f>
        <v>Bus 21</v>
      </c>
      <c r="D942" s="31"/>
      <c r="E942" s="25">
        <f>'Asset Schedule'!Q29</f>
        <v>0</v>
      </c>
      <c r="F942" s="27"/>
      <c r="G942" s="27"/>
      <c r="H942" s="27"/>
      <c r="I942" s="31"/>
      <c r="J942" s="38">
        <f t="shared" ref="J942:R942" si="47">IF(J31=1,$E942,0)</f>
        <v>0</v>
      </c>
      <c r="K942" s="38">
        <f t="shared" si="47"/>
        <v>0</v>
      </c>
      <c r="L942" s="38">
        <f t="shared" si="47"/>
        <v>0</v>
      </c>
      <c r="M942" s="38">
        <f t="shared" si="47"/>
        <v>0</v>
      </c>
      <c r="N942" s="38">
        <f t="shared" si="47"/>
        <v>0</v>
      </c>
      <c r="O942" s="38">
        <f t="shared" si="47"/>
        <v>0</v>
      </c>
      <c r="P942" s="38">
        <f t="shared" si="47"/>
        <v>0</v>
      </c>
      <c r="Q942" s="38">
        <f t="shared" si="47"/>
        <v>0</v>
      </c>
      <c r="R942" s="38">
        <f t="shared" si="47"/>
        <v>0</v>
      </c>
      <c r="S942" s="7"/>
    </row>
    <row r="943" spans="1:19" s="43" customFormat="1" ht="12" customHeight="1" x14ac:dyDescent="0.3">
      <c r="A943" s="7"/>
      <c r="B943" s="20"/>
      <c r="C943" s="31" t="str">
        <f>'Asset Schedule'!C30</f>
        <v>Bus 22</v>
      </c>
      <c r="D943" s="31"/>
      <c r="E943" s="25">
        <f>'Asset Schedule'!Q30</f>
        <v>0</v>
      </c>
      <c r="F943" s="27"/>
      <c r="G943" s="27"/>
      <c r="H943" s="27"/>
      <c r="I943" s="31"/>
      <c r="J943" s="38">
        <f t="shared" ref="J943:R943" si="48">IF(J32=1,$E943,0)</f>
        <v>0</v>
      </c>
      <c r="K943" s="38">
        <f t="shared" si="48"/>
        <v>0</v>
      </c>
      <c r="L943" s="38">
        <f t="shared" si="48"/>
        <v>0</v>
      </c>
      <c r="M943" s="38">
        <f t="shared" si="48"/>
        <v>0</v>
      </c>
      <c r="N943" s="38">
        <f t="shared" si="48"/>
        <v>0</v>
      </c>
      <c r="O943" s="38">
        <f t="shared" si="48"/>
        <v>0</v>
      </c>
      <c r="P943" s="38">
        <f t="shared" si="48"/>
        <v>0</v>
      </c>
      <c r="Q943" s="38">
        <f t="shared" si="48"/>
        <v>0</v>
      </c>
      <c r="R943" s="38">
        <f t="shared" si="48"/>
        <v>0</v>
      </c>
      <c r="S943" s="7"/>
    </row>
    <row r="944" spans="1:19" s="43" customFormat="1" ht="12" customHeight="1" x14ac:dyDescent="0.3">
      <c r="A944" s="7"/>
      <c r="B944" s="20"/>
      <c r="C944" s="31" t="str">
        <f>'Asset Schedule'!C31</f>
        <v>Bus 23</v>
      </c>
      <c r="D944" s="31"/>
      <c r="E944" s="25">
        <f>'Asset Schedule'!Q31</f>
        <v>0</v>
      </c>
      <c r="F944" s="27"/>
      <c r="G944" s="27"/>
      <c r="H944" s="27"/>
      <c r="I944" s="31"/>
      <c r="J944" s="38">
        <f t="shared" ref="J944:R944" si="49">IF(J33=1,$E944,0)</f>
        <v>0</v>
      </c>
      <c r="K944" s="38">
        <f t="shared" si="49"/>
        <v>0</v>
      </c>
      <c r="L944" s="38">
        <f t="shared" si="49"/>
        <v>0</v>
      </c>
      <c r="M944" s="38">
        <f t="shared" si="49"/>
        <v>0</v>
      </c>
      <c r="N944" s="38">
        <f t="shared" si="49"/>
        <v>0</v>
      </c>
      <c r="O944" s="38">
        <f t="shared" si="49"/>
        <v>0</v>
      </c>
      <c r="P944" s="38">
        <f t="shared" si="49"/>
        <v>0</v>
      </c>
      <c r="Q944" s="38">
        <f t="shared" si="49"/>
        <v>0</v>
      </c>
      <c r="R944" s="38">
        <f t="shared" si="49"/>
        <v>0</v>
      </c>
      <c r="S944" s="7"/>
    </row>
    <row r="945" spans="1:19" s="43" customFormat="1" ht="12" customHeight="1" x14ac:dyDescent="0.3">
      <c r="A945" s="7"/>
      <c r="B945" s="20"/>
      <c r="C945" s="31" t="str">
        <f>'Asset Schedule'!C32</f>
        <v>Bus 24</v>
      </c>
      <c r="D945" s="31"/>
      <c r="E945" s="25">
        <f>'Asset Schedule'!Q32</f>
        <v>0</v>
      </c>
      <c r="F945" s="27"/>
      <c r="G945" s="27"/>
      <c r="H945" s="27"/>
      <c r="I945" s="31"/>
      <c r="J945" s="38">
        <f t="shared" ref="J945:R945" si="50">IF(J34=1,$E945,0)</f>
        <v>0</v>
      </c>
      <c r="K945" s="38">
        <f t="shared" si="50"/>
        <v>0</v>
      </c>
      <c r="L945" s="38">
        <f t="shared" si="50"/>
        <v>0</v>
      </c>
      <c r="M945" s="38">
        <f t="shared" si="50"/>
        <v>0</v>
      </c>
      <c r="N945" s="38">
        <f t="shared" si="50"/>
        <v>0</v>
      </c>
      <c r="O945" s="38">
        <f t="shared" si="50"/>
        <v>0</v>
      </c>
      <c r="P945" s="38">
        <f t="shared" si="50"/>
        <v>0</v>
      </c>
      <c r="Q945" s="38">
        <f t="shared" si="50"/>
        <v>0</v>
      </c>
      <c r="R945" s="38">
        <f t="shared" si="50"/>
        <v>0</v>
      </c>
      <c r="S945" s="7"/>
    </row>
    <row r="946" spans="1:19" s="43" customFormat="1" ht="12" customHeight="1" x14ac:dyDescent="0.3">
      <c r="A946" s="7"/>
      <c r="B946" s="20"/>
      <c r="C946" s="31" t="str">
        <f>'Asset Schedule'!C33</f>
        <v>Bus 25</v>
      </c>
      <c r="D946" s="31"/>
      <c r="E946" s="25">
        <f>'Asset Schedule'!Q33</f>
        <v>0</v>
      </c>
      <c r="F946" s="27"/>
      <c r="G946" s="27"/>
      <c r="H946" s="27"/>
      <c r="I946" s="31"/>
      <c r="J946" s="38">
        <f t="shared" ref="J946:R946" si="51">IF(J35=1,$E946,0)</f>
        <v>0</v>
      </c>
      <c r="K946" s="38">
        <f t="shared" si="51"/>
        <v>0</v>
      </c>
      <c r="L946" s="38">
        <f t="shared" si="51"/>
        <v>0</v>
      </c>
      <c r="M946" s="38">
        <f t="shared" si="51"/>
        <v>0</v>
      </c>
      <c r="N946" s="38">
        <f t="shared" si="51"/>
        <v>0</v>
      </c>
      <c r="O946" s="38">
        <f t="shared" si="51"/>
        <v>0</v>
      </c>
      <c r="P946" s="38">
        <f t="shared" si="51"/>
        <v>0</v>
      </c>
      <c r="Q946" s="38">
        <f t="shared" si="51"/>
        <v>0</v>
      </c>
      <c r="R946" s="38">
        <f t="shared" si="51"/>
        <v>0</v>
      </c>
      <c r="S946" s="7"/>
    </row>
    <row r="947" spans="1:19" s="43" customFormat="1" ht="12" customHeight="1" x14ac:dyDescent="0.3">
      <c r="A947" s="7"/>
      <c r="B947" s="20"/>
      <c r="C947" s="31" t="str">
        <f>'Asset Schedule'!C34</f>
        <v>Bus 26</v>
      </c>
      <c r="D947" s="31"/>
      <c r="E947" s="25">
        <f>'Asset Schedule'!Q34</f>
        <v>0</v>
      </c>
      <c r="F947" s="27"/>
      <c r="G947" s="27"/>
      <c r="H947" s="27"/>
      <c r="I947" s="31"/>
      <c r="J947" s="38">
        <f t="shared" ref="J947:R947" si="52">IF(J36=1,$E947,0)</f>
        <v>0</v>
      </c>
      <c r="K947" s="38">
        <f t="shared" si="52"/>
        <v>0</v>
      </c>
      <c r="L947" s="38">
        <f t="shared" si="52"/>
        <v>0</v>
      </c>
      <c r="M947" s="38">
        <f t="shared" si="52"/>
        <v>0</v>
      </c>
      <c r="N947" s="38">
        <f t="shared" si="52"/>
        <v>0</v>
      </c>
      <c r="O947" s="38">
        <f t="shared" si="52"/>
        <v>0</v>
      </c>
      <c r="P947" s="38">
        <f t="shared" si="52"/>
        <v>0</v>
      </c>
      <c r="Q947" s="38">
        <f t="shared" si="52"/>
        <v>0</v>
      </c>
      <c r="R947" s="38">
        <f t="shared" si="52"/>
        <v>0</v>
      </c>
      <c r="S947" s="7"/>
    </row>
    <row r="948" spans="1:19" s="43" customFormat="1" ht="12" customHeight="1" x14ac:dyDescent="0.3">
      <c r="A948" s="7"/>
      <c r="B948" s="20"/>
      <c r="C948" s="31" t="str">
        <f>'Asset Schedule'!C35</f>
        <v>Bus 27</v>
      </c>
      <c r="D948" s="31"/>
      <c r="E948" s="25">
        <f>'Asset Schedule'!Q35</f>
        <v>0</v>
      </c>
      <c r="F948" s="27"/>
      <c r="G948" s="27"/>
      <c r="H948" s="27"/>
      <c r="I948" s="31"/>
      <c r="J948" s="38">
        <f t="shared" ref="J948:R948" si="53">IF(J37=1,$E948,0)</f>
        <v>0</v>
      </c>
      <c r="K948" s="38">
        <f t="shared" si="53"/>
        <v>0</v>
      </c>
      <c r="L948" s="38">
        <f t="shared" si="53"/>
        <v>0</v>
      </c>
      <c r="M948" s="38">
        <f t="shared" si="53"/>
        <v>0</v>
      </c>
      <c r="N948" s="38">
        <f t="shared" si="53"/>
        <v>0</v>
      </c>
      <c r="O948" s="38">
        <f t="shared" si="53"/>
        <v>0</v>
      </c>
      <c r="P948" s="38">
        <f t="shared" si="53"/>
        <v>0</v>
      </c>
      <c r="Q948" s="38">
        <f t="shared" si="53"/>
        <v>0</v>
      </c>
      <c r="R948" s="38">
        <f t="shared" si="53"/>
        <v>0</v>
      </c>
      <c r="S948" s="7"/>
    </row>
    <row r="949" spans="1:19" s="43" customFormat="1" ht="12" customHeight="1" x14ac:dyDescent="0.3">
      <c r="A949" s="7"/>
      <c r="B949" s="20"/>
      <c r="C949" s="31" t="str">
        <f>'Asset Schedule'!C36</f>
        <v>Bus 28</v>
      </c>
      <c r="D949" s="31"/>
      <c r="E949" s="25">
        <f>'Asset Schedule'!Q36</f>
        <v>0</v>
      </c>
      <c r="F949" s="27"/>
      <c r="G949" s="27"/>
      <c r="H949" s="27"/>
      <c r="I949" s="31"/>
      <c r="J949" s="38">
        <f t="shared" ref="J949:R949" si="54">IF(J38=1,$E949,0)</f>
        <v>0</v>
      </c>
      <c r="K949" s="38">
        <f t="shared" si="54"/>
        <v>0</v>
      </c>
      <c r="L949" s="38">
        <f t="shared" si="54"/>
        <v>0</v>
      </c>
      <c r="M949" s="38">
        <f t="shared" si="54"/>
        <v>0</v>
      </c>
      <c r="N949" s="38">
        <f t="shared" si="54"/>
        <v>0</v>
      </c>
      <c r="O949" s="38">
        <f t="shared" si="54"/>
        <v>0</v>
      </c>
      <c r="P949" s="38">
        <f t="shared" si="54"/>
        <v>0</v>
      </c>
      <c r="Q949" s="38">
        <f t="shared" si="54"/>
        <v>0</v>
      </c>
      <c r="R949" s="38">
        <f t="shared" si="54"/>
        <v>0</v>
      </c>
      <c r="S949" s="7"/>
    </row>
    <row r="950" spans="1:19" s="43" customFormat="1" ht="12" customHeight="1" x14ac:dyDescent="0.3">
      <c r="A950" s="7"/>
      <c r="B950" s="20"/>
      <c r="C950" s="31" t="str">
        <f>'Asset Schedule'!C37</f>
        <v>Bus 29</v>
      </c>
      <c r="D950" s="31"/>
      <c r="E950" s="25">
        <f>'Asset Schedule'!Q37</f>
        <v>0</v>
      </c>
      <c r="F950" s="27"/>
      <c r="G950" s="27"/>
      <c r="H950" s="27"/>
      <c r="I950" s="31"/>
      <c r="J950" s="38">
        <f t="shared" ref="J950:R950" si="55">IF(J39=1,$E950,0)</f>
        <v>0</v>
      </c>
      <c r="K950" s="38">
        <f t="shared" si="55"/>
        <v>0</v>
      </c>
      <c r="L950" s="38">
        <f t="shared" si="55"/>
        <v>0</v>
      </c>
      <c r="M950" s="38">
        <f t="shared" si="55"/>
        <v>0</v>
      </c>
      <c r="N950" s="38">
        <f t="shared" si="55"/>
        <v>0</v>
      </c>
      <c r="O950" s="38">
        <f t="shared" si="55"/>
        <v>0</v>
      </c>
      <c r="P950" s="38">
        <f t="shared" si="55"/>
        <v>0</v>
      </c>
      <c r="Q950" s="38">
        <f t="shared" si="55"/>
        <v>0</v>
      </c>
      <c r="R950" s="38">
        <f t="shared" si="55"/>
        <v>0</v>
      </c>
      <c r="S950" s="7"/>
    </row>
    <row r="951" spans="1:19" s="43" customFormat="1" ht="12" customHeight="1" x14ac:dyDescent="0.3">
      <c r="A951" s="7"/>
      <c r="B951" s="20"/>
      <c r="C951" s="31" t="str">
        <f>'Asset Schedule'!C38</f>
        <v>Bus 30</v>
      </c>
      <c r="D951" s="31"/>
      <c r="E951" s="25">
        <f>'Asset Schedule'!Q38</f>
        <v>0</v>
      </c>
      <c r="F951" s="27"/>
      <c r="G951" s="27"/>
      <c r="H951" s="27"/>
      <c r="I951" s="31"/>
      <c r="J951" s="38">
        <f t="shared" ref="J951:R951" si="56">IF(J40=1,$E951,0)</f>
        <v>0</v>
      </c>
      <c r="K951" s="38">
        <f t="shared" si="56"/>
        <v>0</v>
      </c>
      <c r="L951" s="38">
        <f t="shared" si="56"/>
        <v>0</v>
      </c>
      <c r="M951" s="38">
        <f t="shared" si="56"/>
        <v>0</v>
      </c>
      <c r="N951" s="38">
        <f t="shared" si="56"/>
        <v>0</v>
      </c>
      <c r="O951" s="38">
        <f t="shared" si="56"/>
        <v>0</v>
      </c>
      <c r="P951" s="38">
        <f t="shared" si="56"/>
        <v>0</v>
      </c>
      <c r="Q951" s="38">
        <f t="shared" si="56"/>
        <v>0</v>
      </c>
      <c r="R951" s="38">
        <f t="shared" si="56"/>
        <v>0</v>
      </c>
      <c r="S951" s="7"/>
    </row>
    <row r="952" spans="1:19" s="43" customFormat="1" ht="12" customHeight="1" x14ac:dyDescent="0.3">
      <c r="A952" s="7"/>
      <c r="B952" s="20"/>
      <c r="C952" s="31" t="str">
        <f>'Asset Schedule'!C39</f>
        <v>Bus 31</v>
      </c>
      <c r="D952" s="31"/>
      <c r="E952" s="25">
        <f>'Asset Schedule'!Q39</f>
        <v>0</v>
      </c>
      <c r="F952" s="27"/>
      <c r="G952" s="27"/>
      <c r="H952" s="27"/>
      <c r="I952" s="31"/>
      <c r="J952" s="38">
        <f t="shared" ref="J952:R952" si="57">IF(J41=1,$E952,0)</f>
        <v>0</v>
      </c>
      <c r="K952" s="38">
        <f t="shared" si="57"/>
        <v>0</v>
      </c>
      <c r="L952" s="38">
        <f t="shared" si="57"/>
        <v>0</v>
      </c>
      <c r="M952" s="38">
        <f t="shared" si="57"/>
        <v>0</v>
      </c>
      <c r="N952" s="38">
        <f t="shared" si="57"/>
        <v>0</v>
      </c>
      <c r="O952" s="38">
        <f t="shared" si="57"/>
        <v>0</v>
      </c>
      <c r="P952" s="38">
        <f t="shared" si="57"/>
        <v>0</v>
      </c>
      <c r="Q952" s="38">
        <f t="shared" si="57"/>
        <v>0</v>
      </c>
      <c r="R952" s="38">
        <f t="shared" si="57"/>
        <v>0</v>
      </c>
      <c r="S952" s="7"/>
    </row>
    <row r="953" spans="1:19" s="43" customFormat="1" ht="12" customHeight="1" x14ac:dyDescent="0.3">
      <c r="A953" s="7"/>
      <c r="B953" s="20"/>
      <c r="C953" s="31" t="str">
        <f>'Asset Schedule'!C40</f>
        <v>Bus 32</v>
      </c>
      <c r="D953" s="31"/>
      <c r="E953" s="25">
        <f>'Asset Schedule'!Q40</f>
        <v>0</v>
      </c>
      <c r="F953" s="27"/>
      <c r="G953" s="27"/>
      <c r="H953" s="27"/>
      <c r="I953" s="31"/>
      <c r="J953" s="38">
        <f t="shared" ref="J953:R953" si="58">IF(J42=1,$E953,0)</f>
        <v>0</v>
      </c>
      <c r="K953" s="38">
        <f t="shared" si="58"/>
        <v>0</v>
      </c>
      <c r="L953" s="38">
        <f t="shared" si="58"/>
        <v>0</v>
      </c>
      <c r="M953" s="38">
        <f t="shared" si="58"/>
        <v>0</v>
      </c>
      <c r="N953" s="38">
        <f t="shared" si="58"/>
        <v>0</v>
      </c>
      <c r="O953" s="38">
        <f t="shared" si="58"/>
        <v>0</v>
      </c>
      <c r="P953" s="38">
        <f t="shared" si="58"/>
        <v>0</v>
      </c>
      <c r="Q953" s="38">
        <f t="shared" si="58"/>
        <v>0</v>
      </c>
      <c r="R953" s="38">
        <f t="shared" si="58"/>
        <v>0</v>
      </c>
      <c r="S953" s="7"/>
    </row>
    <row r="954" spans="1:19" s="43" customFormat="1" ht="12" customHeight="1" x14ac:dyDescent="0.3">
      <c r="A954" s="7"/>
      <c r="B954" s="20"/>
      <c r="C954" s="31" t="str">
        <f>'Asset Schedule'!C41</f>
        <v>Bus 33</v>
      </c>
      <c r="D954" s="31"/>
      <c r="E954" s="25">
        <f>'Asset Schedule'!Q41</f>
        <v>0</v>
      </c>
      <c r="F954" s="27"/>
      <c r="G954" s="27"/>
      <c r="H954" s="27"/>
      <c r="I954" s="31"/>
      <c r="J954" s="38">
        <f t="shared" ref="J954:R954" si="59">IF(J43=1,$E954,0)</f>
        <v>0</v>
      </c>
      <c r="K954" s="38">
        <f t="shared" si="59"/>
        <v>0</v>
      </c>
      <c r="L954" s="38">
        <f t="shared" si="59"/>
        <v>0</v>
      </c>
      <c r="M954" s="38">
        <f t="shared" si="59"/>
        <v>0</v>
      </c>
      <c r="N954" s="38">
        <f t="shared" si="59"/>
        <v>0</v>
      </c>
      <c r="O954" s="38">
        <f t="shared" si="59"/>
        <v>0</v>
      </c>
      <c r="P954" s="38">
        <f t="shared" si="59"/>
        <v>0</v>
      </c>
      <c r="Q954" s="38">
        <f t="shared" si="59"/>
        <v>0</v>
      </c>
      <c r="R954" s="38">
        <f t="shared" si="59"/>
        <v>0</v>
      </c>
      <c r="S954" s="7"/>
    </row>
    <row r="955" spans="1:19" s="43" customFormat="1" ht="12" customHeight="1" x14ac:dyDescent="0.3">
      <c r="A955" s="7"/>
      <c r="B955" s="20"/>
      <c r="C955" s="31" t="str">
        <f>'Asset Schedule'!C42</f>
        <v>Bus 34</v>
      </c>
      <c r="D955" s="31"/>
      <c r="E955" s="25">
        <f>'Asset Schedule'!Q42</f>
        <v>0</v>
      </c>
      <c r="F955" s="27"/>
      <c r="G955" s="27"/>
      <c r="H955" s="27"/>
      <c r="I955" s="31"/>
      <c r="J955" s="38">
        <f t="shared" ref="J955:R955" si="60">IF(J44=1,$E955,0)</f>
        <v>0</v>
      </c>
      <c r="K955" s="38">
        <f t="shared" si="60"/>
        <v>0</v>
      </c>
      <c r="L955" s="38">
        <f t="shared" si="60"/>
        <v>0</v>
      </c>
      <c r="M955" s="38">
        <f t="shared" si="60"/>
        <v>0</v>
      </c>
      <c r="N955" s="38">
        <f t="shared" si="60"/>
        <v>0</v>
      </c>
      <c r="O955" s="38">
        <f t="shared" si="60"/>
        <v>0</v>
      </c>
      <c r="P955" s="38">
        <f t="shared" si="60"/>
        <v>0</v>
      </c>
      <c r="Q955" s="38">
        <f t="shared" si="60"/>
        <v>0</v>
      </c>
      <c r="R955" s="38">
        <f t="shared" si="60"/>
        <v>0</v>
      </c>
      <c r="S955" s="7"/>
    </row>
    <row r="956" spans="1:19" s="43" customFormat="1" ht="12" customHeight="1" x14ac:dyDescent="0.3">
      <c r="A956" s="7"/>
      <c r="B956" s="20"/>
      <c r="C956" s="31" t="str">
        <f>'Asset Schedule'!C43</f>
        <v>Bus 35</v>
      </c>
      <c r="D956" s="31"/>
      <c r="E956" s="25">
        <f>'Asset Schedule'!Q43</f>
        <v>0</v>
      </c>
      <c r="F956" s="27"/>
      <c r="G956" s="27"/>
      <c r="H956" s="27"/>
      <c r="I956" s="31"/>
      <c r="J956" s="38">
        <f t="shared" ref="J956:R956" si="61">IF(J45=1,$E956,0)</f>
        <v>0</v>
      </c>
      <c r="K956" s="38">
        <f t="shared" si="61"/>
        <v>0</v>
      </c>
      <c r="L956" s="38">
        <f t="shared" si="61"/>
        <v>0</v>
      </c>
      <c r="M956" s="38">
        <f t="shared" si="61"/>
        <v>0</v>
      </c>
      <c r="N956" s="38">
        <f t="shared" si="61"/>
        <v>0</v>
      </c>
      <c r="O956" s="38">
        <f t="shared" si="61"/>
        <v>0</v>
      </c>
      <c r="P956" s="38">
        <f t="shared" si="61"/>
        <v>0</v>
      </c>
      <c r="Q956" s="38">
        <f t="shared" si="61"/>
        <v>0</v>
      </c>
      <c r="R956" s="38">
        <f t="shared" si="61"/>
        <v>0</v>
      </c>
      <c r="S956" s="7"/>
    </row>
    <row r="957" spans="1:19" s="43" customFormat="1" ht="12" customHeight="1" x14ac:dyDescent="0.3">
      <c r="A957" s="7"/>
      <c r="B957" s="20"/>
      <c r="C957" s="31" t="str">
        <f>'Asset Schedule'!C44</f>
        <v>Bus 36</v>
      </c>
      <c r="D957" s="31"/>
      <c r="E957" s="25">
        <f>'Asset Schedule'!Q44</f>
        <v>0</v>
      </c>
      <c r="F957" s="27"/>
      <c r="G957" s="27"/>
      <c r="H957" s="27"/>
      <c r="I957" s="31"/>
      <c r="J957" s="38">
        <f t="shared" ref="J957:R957" si="62">IF(J46=1,$E957,0)</f>
        <v>0</v>
      </c>
      <c r="K957" s="38">
        <f t="shared" si="62"/>
        <v>0</v>
      </c>
      <c r="L957" s="38">
        <f t="shared" si="62"/>
        <v>0</v>
      </c>
      <c r="M957" s="38">
        <f t="shared" si="62"/>
        <v>0</v>
      </c>
      <c r="N957" s="38">
        <f t="shared" si="62"/>
        <v>0</v>
      </c>
      <c r="O957" s="38">
        <f t="shared" si="62"/>
        <v>0</v>
      </c>
      <c r="P957" s="38">
        <f t="shared" si="62"/>
        <v>0</v>
      </c>
      <c r="Q957" s="38">
        <f t="shared" si="62"/>
        <v>0</v>
      </c>
      <c r="R957" s="38">
        <f t="shared" si="62"/>
        <v>0</v>
      </c>
      <c r="S957" s="7"/>
    </row>
    <row r="958" spans="1:19" s="43" customFormat="1" ht="12" customHeight="1" x14ac:dyDescent="0.3">
      <c r="A958" s="7"/>
      <c r="B958" s="20"/>
      <c r="C958" s="31" t="str">
        <f>'Asset Schedule'!C45</f>
        <v>Bus 37</v>
      </c>
      <c r="D958" s="31"/>
      <c r="E958" s="25">
        <f>'Asset Schedule'!Q45</f>
        <v>0</v>
      </c>
      <c r="F958" s="27"/>
      <c r="G958" s="27"/>
      <c r="H958" s="27"/>
      <c r="I958" s="31"/>
      <c r="J958" s="38">
        <f t="shared" ref="J958:R958" si="63">IF(J47=1,$E958,0)</f>
        <v>0</v>
      </c>
      <c r="K958" s="38">
        <f t="shared" si="63"/>
        <v>0</v>
      </c>
      <c r="L958" s="38">
        <f t="shared" si="63"/>
        <v>0</v>
      </c>
      <c r="M958" s="38">
        <f t="shared" si="63"/>
        <v>0</v>
      </c>
      <c r="N958" s="38">
        <f t="shared" si="63"/>
        <v>0</v>
      </c>
      <c r="O958" s="38">
        <f t="shared" si="63"/>
        <v>0</v>
      </c>
      <c r="P958" s="38">
        <f t="shared" si="63"/>
        <v>0</v>
      </c>
      <c r="Q958" s="38">
        <f t="shared" si="63"/>
        <v>0</v>
      </c>
      <c r="R958" s="38">
        <f t="shared" si="63"/>
        <v>0</v>
      </c>
      <c r="S958" s="7"/>
    </row>
    <row r="959" spans="1:19" s="43" customFormat="1" ht="12" customHeight="1" x14ac:dyDescent="0.3">
      <c r="A959" s="7"/>
      <c r="B959" s="20"/>
      <c r="C959" s="31" t="str">
        <f>'Asset Schedule'!C46</f>
        <v>Bus 38</v>
      </c>
      <c r="D959" s="31"/>
      <c r="E959" s="25">
        <f>'Asset Schedule'!Q46</f>
        <v>0</v>
      </c>
      <c r="F959" s="27"/>
      <c r="G959" s="27"/>
      <c r="H959" s="27"/>
      <c r="I959" s="31"/>
      <c r="J959" s="38">
        <f t="shared" ref="J959:R959" si="64">IF(J48=1,$E959,0)</f>
        <v>0</v>
      </c>
      <c r="K959" s="38">
        <f t="shared" si="64"/>
        <v>0</v>
      </c>
      <c r="L959" s="38">
        <f t="shared" si="64"/>
        <v>0</v>
      </c>
      <c r="M959" s="38">
        <f t="shared" si="64"/>
        <v>0</v>
      </c>
      <c r="N959" s="38">
        <f t="shared" si="64"/>
        <v>0</v>
      </c>
      <c r="O959" s="38">
        <f t="shared" si="64"/>
        <v>0</v>
      </c>
      <c r="P959" s="38">
        <f t="shared" si="64"/>
        <v>0</v>
      </c>
      <c r="Q959" s="38">
        <f t="shared" si="64"/>
        <v>0</v>
      </c>
      <c r="R959" s="38">
        <f t="shared" si="64"/>
        <v>0</v>
      </c>
      <c r="S959" s="7"/>
    </row>
    <row r="960" spans="1:19" s="43" customFormat="1" ht="12" customHeight="1" x14ac:dyDescent="0.3">
      <c r="A960" s="7"/>
      <c r="B960" s="20"/>
      <c r="C960" s="31" t="str">
        <f>'Asset Schedule'!C47</f>
        <v>Bus 39</v>
      </c>
      <c r="D960" s="31"/>
      <c r="E960" s="25">
        <f>'Asset Schedule'!Q47</f>
        <v>0</v>
      </c>
      <c r="F960" s="27"/>
      <c r="G960" s="27"/>
      <c r="H960" s="27"/>
      <c r="I960" s="31"/>
      <c r="J960" s="38">
        <f t="shared" ref="J960:R960" si="65">IF(J49=1,$E960,0)</f>
        <v>0</v>
      </c>
      <c r="K960" s="38">
        <f t="shared" si="65"/>
        <v>0</v>
      </c>
      <c r="L960" s="38">
        <f t="shared" si="65"/>
        <v>0</v>
      </c>
      <c r="M960" s="38">
        <f t="shared" si="65"/>
        <v>0</v>
      </c>
      <c r="N960" s="38">
        <f t="shared" si="65"/>
        <v>0</v>
      </c>
      <c r="O960" s="38">
        <f t="shared" si="65"/>
        <v>0</v>
      </c>
      <c r="P960" s="38">
        <f t="shared" si="65"/>
        <v>0</v>
      </c>
      <c r="Q960" s="38">
        <f t="shared" si="65"/>
        <v>0</v>
      </c>
      <c r="R960" s="38">
        <f t="shared" si="65"/>
        <v>0</v>
      </c>
      <c r="S960" s="7"/>
    </row>
    <row r="961" spans="1:19" s="43" customFormat="1" ht="12" customHeight="1" x14ac:dyDescent="0.3">
      <c r="A961" s="7"/>
      <c r="B961" s="20"/>
      <c r="C961" s="31" t="str">
        <f>'Asset Schedule'!C48</f>
        <v>Bus 40</v>
      </c>
      <c r="D961" s="31"/>
      <c r="E961" s="25">
        <f>'Asset Schedule'!Q48</f>
        <v>0</v>
      </c>
      <c r="F961" s="27"/>
      <c r="G961" s="27"/>
      <c r="H961" s="27"/>
      <c r="I961" s="31"/>
      <c r="J961" s="38">
        <f t="shared" ref="J961:R961" si="66">IF(J50=1,$E961,0)</f>
        <v>0</v>
      </c>
      <c r="K961" s="38">
        <f t="shared" si="66"/>
        <v>0</v>
      </c>
      <c r="L961" s="38">
        <f t="shared" si="66"/>
        <v>0</v>
      </c>
      <c r="M961" s="38">
        <f t="shared" si="66"/>
        <v>0</v>
      </c>
      <c r="N961" s="38">
        <f t="shared" si="66"/>
        <v>0</v>
      </c>
      <c r="O961" s="38">
        <f t="shared" si="66"/>
        <v>0</v>
      </c>
      <c r="P961" s="38">
        <f t="shared" si="66"/>
        <v>0</v>
      </c>
      <c r="Q961" s="38">
        <f t="shared" si="66"/>
        <v>0</v>
      </c>
      <c r="R961" s="38">
        <f t="shared" si="66"/>
        <v>0</v>
      </c>
      <c r="S961" s="7"/>
    </row>
    <row r="962" spans="1:19" s="43" customFormat="1" ht="12" customHeight="1" x14ac:dyDescent="0.3">
      <c r="A962" s="7"/>
      <c r="B962" s="20"/>
      <c r="C962" s="31" t="str">
        <f>'Asset Schedule'!C49</f>
        <v>Bus 41</v>
      </c>
      <c r="D962" s="31"/>
      <c r="E962" s="25">
        <f>'Asset Schedule'!Q49</f>
        <v>0</v>
      </c>
      <c r="F962" s="27"/>
      <c r="G962" s="27"/>
      <c r="H962" s="27"/>
      <c r="I962" s="31"/>
      <c r="J962" s="38">
        <f t="shared" ref="J962:R962" si="67">IF(J51=1,$E962,0)</f>
        <v>0</v>
      </c>
      <c r="K962" s="38">
        <f t="shared" si="67"/>
        <v>0</v>
      </c>
      <c r="L962" s="38">
        <f t="shared" si="67"/>
        <v>0</v>
      </c>
      <c r="M962" s="38">
        <f t="shared" si="67"/>
        <v>0</v>
      </c>
      <c r="N962" s="38">
        <f t="shared" si="67"/>
        <v>0</v>
      </c>
      <c r="O962" s="38">
        <f t="shared" si="67"/>
        <v>0</v>
      </c>
      <c r="P962" s="38">
        <f t="shared" si="67"/>
        <v>0</v>
      </c>
      <c r="Q962" s="38">
        <f t="shared" si="67"/>
        <v>0</v>
      </c>
      <c r="R962" s="38">
        <f t="shared" si="67"/>
        <v>0</v>
      </c>
      <c r="S962" s="7"/>
    </row>
    <row r="963" spans="1:19" s="43" customFormat="1" ht="12" customHeight="1" x14ac:dyDescent="0.3">
      <c r="A963" s="7"/>
      <c r="B963" s="20"/>
      <c r="C963" s="31" t="str">
        <f>'Asset Schedule'!C50</f>
        <v>Bus 42</v>
      </c>
      <c r="D963" s="31"/>
      <c r="E963" s="25">
        <f>'Asset Schedule'!Q50</f>
        <v>0</v>
      </c>
      <c r="F963" s="27"/>
      <c r="G963" s="27"/>
      <c r="H963" s="27"/>
      <c r="I963" s="31"/>
      <c r="J963" s="38">
        <f t="shared" ref="J963:R963" si="68">IF(J52=1,$E963,0)</f>
        <v>0</v>
      </c>
      <c r="K963" s="38">
        <f t="shared" si="68"/>
        <v>0</v>
      </c>
      <c r="L963" s="38">
        <f t="shared" si="68"/>
        <v>0</v>
      </c>
      <c r="M963" s="38">
        <f t="shared" si="68"/>
        <v>0</v>
      </c>
      <c r="N963" s="38">
        <f t="shared" si="68"/>
        <v>0</v>
      </c>
      <c r="O963" s="38">
        <f t="shared" si="68"/>
        <v>0</v>
      </c>
      <c r="P963" s="38">
        <f t="shared" si="68"/>
        <v>0</v>
      </c>
      <c r="Q963" s="38">
        <f t="shared" si="68"/>
        <v>0</v>
      </c>
      <c r="R963" s="38">
        <f t="shared" si="68"/>
        <v>0</v>
      </c>
      <c r="S963" s="7"/>
    </row>
    <row r="964" spans="1:19" s="43" customFormat="1" ht="12" customHeight="1" x14ac:dyDescent="0.3">
      <c r="A964" s="7"/>
      <c r="B964" s="20"/>
      <c r="C964" s="31" t="str">
        <f>'Asset Schedule'!C51</f>
        <v>Bus 43</v>
      </c>
      <c r="D964" s="31"/>
      <c r="E964" s="25">
        <f>'Asset Schedule'!Q51</f>
        <v>0</v>
      </c>
      <c r="F964" s="27"/>
      <c r="G964" s="27"/>
      <c r="H964" s="27"/>
      <c r="I964" s="31"/>
      <c r="J964" s="38">
        <f t="shared" ref="J964:R964" si="69">IF(J53=1,$E964,0)</f>
        <v>0</v>
      </c>
      <c r="K964" s="38">
        <f t="shared" si="69"/>
        <v>0</v>
      </c>
      <c r="L964" s="38">
        <f t="shared" si="69"/>
        <v>0</v>
      </c>
      <c r="M964" s="38">
        <f t="shared" si="69"/>
        <v>0</v>
      </c>
      <c r="N964" s="38">
        <f t="shared" si="69"/>
        <v>0</v>
      </c>
      <c r="O964" s="38">
        <f t="shared" si="69"/>
        <v>0</v>
      </c>
      <c r="P964" s="38">
        <f t="shared" si="69"/>
        <v>0</v>
      </c>
      <c r="Q964" s="38">
        <f t="shared" si="69"/>
        <v>0</v>
      </c>
      <c r="R964" s="38">
        <f t="shared" si="69"/>
        <v>0</v>
      </c>
      <c r="S964" s="7"/>
    </row>
    <row r="965" spans="1:19" s="43" customFormat="1" ht="12" customHeight="1" x14ac:dyDescent="0.3">
      <c r="A965" s="7"/>
      <c r="B965" s="20"/>
      <c r="C965" s="31" t="str">
        <f>'Asset Schedule'!C52</f>
        <v>Bus 44</v>
      </c>
      <c r="D965" s="31"/>
      <c r="E965" s="25">
        <f>'Asset Schedule'!Q52</f>
        <v>0</v>
      </c>
      <c r="F965" s="27"/>
      <c r="G965" s="27"/>
      <c r="H965" s="27"/>
      <c r="I965" s="31"/>
      <c r="J965" s="38">
        <f t="shared" ref="J965:R965" si="70">IF(J54=1,$E965,0)</f>
        <v>0</v>
      </c>
      <c r="K965" s="38">
        <f t="shared" si="70"/>
        <v>0</v>
      </c>
      <c r="L965" s="38">
        <f t="shared" si="70"/>
        <v>0</v>
      </c>
      <c r="M965" s="38">
        <f t="shared" si="70"/>
        <v>0</v>
      </c>
      <c r="N965" s="38">
        <f t="shared" si="70"/>
        <v>0</v>
      </c>
      <c r="O965" s="38">
        <f t="shared" si="70"/>
        <v>0</v>
      </c>
      <c r="P965" s="38">
        <f t="shared" si="70"/>
        <v>0</v>
      </c>
      <c r="Q965" s="38">
        <f t="shared" si="70"/>
        <v>0</v>
      </c>
      <c r="R965" s="38">
        <f t="shared" si="70"/>
        <v>0</v>
      </c>
      <c r="S965" s="7"/>
    </row>
    <row r="966" spans="1:19" s="43" customFormat="1" ht="12" customHeight="1" x14ac:dyDescent="0.3">
      <c r="A966" s="7"/>
      <c r="B966" s="20"/>
      <c r="C966" s="31" t="str">
        <f>'Asset Schedule'!C53</f>
        <v>Bus 45</v>
      </c>
      <c r="D966" s="31"/>
      <c r="E966" s="25">
        <f>'Asset Schedule'!Q53</f>
        <v>0</v>
      </c>
      <c r="F966" s="27"/>
      <c r="G966" s="27"/>
      <c r="H966" s="27"/>
      <c r="I966" s="31"/>
      <c r="J966" s="38">
        <f t="shared" ref="J966:R966" si="71">IF(J55=1,$E966,0)</f>
        <v>0</v>
      </c>
      <c r="K966" s="38">
        <f t="shared" si="71"/>
        <v>0</v>
      </c>
      <c r="L966" s="38">
        <f t="shared" si="71"/>
        <v>0</v>
      </c>
      <c r="M966" s="38">
        <f t="shared" si="71"/>
        <v>0</v>
      </c>
      <c r="N966" s="38">
        <f t="shared" si="71"/>
        <v>0</v>
      </c>
      <c r="O966" s="38">
        <f t="shared" si="71"/>
        <v>0</v>
      </c>
      <c r="P966" s="38">
        <f t="shared" si="71"/>
        <v>0</v>
      </c>
      <c r="Q966" s="38">
        <f t="shared" si="71"/>
        <v>0</v>
      </c>
      <c r="R966" s="38">
        <f t="shared" si="71"/>
        <v>0</v>
      </c>
      <c r="S966" s="7"/>
    </row>
    <row r="967" spans="1:19" s="43" customFormat="1" ht="12" customHeight="1" x14ac:dyDescent="0.3">
      <c r="A967" s="7"/>
      <c r="B967" s="20"/>
      <c r="C967" s="31" t="str">
        <f>'Asset Schedule'!C54</f>
        <v>Bus 46</v>
      </c>
      <c r="D967" s="31"/>
      <c r="E967" s="25">
        <f>'Asset Schedule'!Q54</f>
        <v>0</v>
      </c>
      <c r="F967" s="27"/>
      <c r="G967" s="27"/>
      <c r="H967" s="27"/>
      <c r="I967" s="31"/>
      <c r="J967" s="38">
        <f t="shared" ref="J967:R967" si="72">IF(J56=1,$E967,0)</f>
        <v>0</v>
      </c>
      <c r="K967" s="38">
        <f t="shared" si="72"/>
        <v>0</v>
      </c>
      <c r="L967" s="38">
        <f t="shared" si="72"/>
        <v>0</v>
      </c>
      <c r="M967" s="38">
        <f t="shared" si="72"/>
        <v>0</v>
      </c>
      <c r="N967" s="38">
        <f t="shared" si="72"/>
        <v>0</v>
      </c>
      <c r="O967" s="38">
        <f t="shared" si="72"/>
        <v>0</v>
      </c>
      <c r="P967" s="38">
        <f t="shared" si="72"/>
        <v>0</v>
      </c>
      <c r="Q967" s="38">
        <f t="shared" si="72"/>
        <v>0</v>
      </c>
      <c r="R967" s="38">
        <f t="shared" si="72"/>
        <v>0</v>
      </c>
      <c r="S967" s="7"/>
    </row>
    <row r="968" spans="1:19" s="43" customFormat="1" ht="12" customHeight="1" x14ac:dyDescent="0.3">
      <c r="A968" s="7"/>
      <c r="B968" s="20"/>
      <c r="C968" s="31" t="str">
        <f>'Asset Schedule'!C55</f>
        <v>Bus 47</v>
      </c>
      <c r="D968" s="31"/>
      <c r="E968" s="25">
        <f>'Asset Schedule'!Q55</f>
        <v>0</v>
      </c>
      <c r="F968" s="27"/>
      <c r="G968" s="27"/>
      <c r="H968" s="27"/>
      <c r="I968" s="31"/>
      <c r="J968" s="38">
        <f t="shared" ref="J968:R968" si="73">IF(J57=1,$E968,0)</f>
        <v>0</v>
      </c>
      <c r="K968" s="38">
        <f t="shared" si="73"/>
        <v>0</v>
      </c>
      <c r="L968" s="38">
        <f t="shared" si="73"/>
        <v>0</v>
      </c>
      <c r="M968" s="38">
        <f t="shared" si="73"/>
        <v>0</v>
      </c>
      <c r="N968" s="38">
        <f t="shared" si="73"/>
        <v>0</v>
      </c>
      <c r="O968" s="38">
        <f t="shared" si="73"/>
        <v>0</v>
      </c>
      <c r="P968" s="38">
        <f t="shared" si="73"/>
        <v>0</v>
      </c>
      <c r="Q968" s="38">
        <f t="shared" si="73"/>
        <v>0</v>
      </c>
      <c r="R968" s="38">
        <f t="shared" si="73"/>
        <v>0</v>
      </c>
      <c r="S968" s="7"/>
    </row>
    <row r="969" spans="1:19" s="43" customFormat="1" ht="12" customHeight="1" x14ac:dyDescent="0.3">
      <c r="A969" s="7"/>
      <c r="B969" s="20"/>
      <c r="C969" s="31" t="str">
        <f>'Asset Schedule'!C56</f>
        <v>Bus 48</v>
      </c>
      <c r="D969" s="31"/>
      <c r="E969" s="25">
        <f>'Asset Schedule'!Q56</f>
        <v>0</v>
      </c>
      <c r="F969" s="27"/>
      <c r="G969" s="27"/>
      <c r="H969" s="27"/>
      <c r="I969" s="31"/>
      <c r="J969" s="38">
        <f t="shared" ref="J969:R969" si="74">IF(J58=1,$E969,0)</f>
        <v>0</v>
      </c>
      <c r="K969" s="38">
        <f t="shared" si="74"/>
        <v>0</v>
      </c>
      <c r="L969" s="38">
        <f t="shared" si="74"/>
        <v>0</v>
      </c>
      <c r="M969" s="38">
        <f t="shared" si="74"/>
        <v>0</v>
      </c>
      <c r="N969" s="38">
        <f t="shared" si="74"/>
        <v>0</v>
      </c>
      <c r="O969" s="38">
        <f t="shared" si="74"/>
        <v>0</v>
      </c>
      <c r="P969" s="38">
        <f t="shared" si="74"/>
        <v>0</v>
      </c>
      <c r="Q969" s="38">
        <f t="shared" si="74"/>
        <v>0</v>
      </c>
      <c r="R969" s="38">
        <f t="shared" si="74"/>
        <v>0</v>
      </c>
      <c r="S969" s="7"/>
    </row>
    <row r="970" spans="1:19" s="43" customFormat="1" ht="12" customHeight="1" x14ac:dyDescent="0.3">
      <c r="A970" s="7"/>
      <c r="B970" s="20"/>
      <c r="C970" s="31" t="str">
        <f>'Asset Schedule'!C57</f>
        <v>Bus 49</v>
      </c>
      <c r="D970" s="31"/>
      <c r="E970" s="25">
        <f>'Asset Schedule'!Q57</f>
        <v>0</v>
      </c>
      <c r="F970" s="27"/>
      <c r="G970" s="27"/>
      <c r="H970" s="27"/>
      <c r="I970" s="31"/>
      <c r="J970" s="38">
        <f t="shared" ref="J970:R970" si="75">IF(J59=1,$E970,0)</f>
        <v>0</v>
      </c>
      <c r="K970" s="38">
        <f t="shared" si="75"/>
        <v>0</v>
      </c>
      <c r="L970" s="38">
        <f t="shared" si="75"/>
        <v>0</v>
      </c>
      <c r="M970" s="38">
        <f t="shared" si="75"/>
        <v>0</v>
      </c>
      <c r="N970" s="38">
        <f t="shared" si="75"/>
        <v>0</v>
      </c>
      <c r="O970" s="38">
        <f t="shared" si="75"/>
        <v>0</v>
      </c>
      <c r="P970" s="38">
        <f t="shared" si="75"/>
        <v>0</v>
      </c>
      <c r="Q970" s="38">
        <f t="shared" si="75"/>
        <v>0</v>
      </c>
      <c r="R970" s="38">
        <f t="shared" si="75"/>
        <v>0</v>
      </c>
      <c r="S970" s="7"/>
    </row>
    <row r="971" spans="1:19" s="43" customFormat="1" ht="12" customHeight="1" x14ac:dyDescent="0.3">
      <c r="A971" s="7"/>
      <c r="B971" s="20"/>
      <c r="C971" s="31" t="str">
        <f>'Asset Schedule'!C58</f>
        <v>Bus 50</v>
      </c>
      <c r="D971" s="31"/>
      <c r="E971" s="25">
        <f>'Asset Schedule'!Q58</f>
        <v>0</v>
      </c>
      <c r="F971" s="27"/>
      <c r="G971" s="27"/>
      <c r="H971" s="27"/>
      <c r="I971" s="31"/>
      <c r="J971" s="38">
        <f t="shared" ref="J971:R971" si="76">IF(J60=1,$E971,0)</f>
        <v>0</v>
      </c>
      <c r="K971" s="38">
        <f t="shared" si="76"/>
        <v>0</v>
      </c>
      <c r="L971" s="38">
        <f t="shared" si="76"/>
        <v>0</v>
      </c>
      <c r="M971" s="38">
        <f t="shared" si="76"/>
        <v>0</v>
      </c>
      <c r="N971" s="38">
        <f t="shared" si="76"/>
        <v>0</v>
      </c>
      <c r="O971" s="38">
        <f t="shared" si="76"/>
        <v>0</v>
      </c>
      <c r="P971" s="38">
        <f t="shared" si="76"/>
        <v>0</v>
      </c>
      <c r="Q971" s="38">
        <f t="shared" si="76"/>
        <v>0</v>
      </c>
      <c r="R971" s="38">
        <f t="shared" si="76"/>
        <v>0</v>
      </c>
      <c r="S971" s="7"/>
    </row>
    <row r="972" spans="1:19" s="43" customFormat="1" ht="12" hidden="1" customHeight="1" x14ac:dyDescent="0.3">
      <c r="A972" s="7"/>
      <c r="B972" s="20"/>
      <c r="C972" s="31" t="str">
        <f>'Asset Schedule'!C59</f>
        <v>Bus 51</v>
      </c>
      <c r="D972" s="31"/>
      <c r="E972" s="25">
        <f>'Asset Schedule'!Q59</f>
        <v>0</v>
      </c>
      <c r="F972" s="27"/>
      <c r="G972" s="27"/>
      <c r="H972" s="27"/>
      <c r="I972" s="31"/>
      <c r="J972" s="38">
        <f t="shared" ref="J972:R972" si="77">IF(J61=1,$E972,0)</f>
        <v>0</v>
      </c>
      <c r="K972" s="38">
        <f t="shared" si="77"/>
        <v>0</v>
      </c>
      <c r="L972" s="38">
        <f t="shared" si="77"/>
        <v>0</v>
      </c>
      <c r="M972" s="38">
        <f t="shared" si="77"/>
        <v>0</v>
      </c>
      <c r="N972" s="38">
        <f t="shared" si="77"/>
        <v>0</v>
      </c>
      <c r="O972" s="38">
        <f t="shared" si="77"/>
        <v>0</v>
      </c>
      <c r="P972" s="38">
        <f t="shared" si="77"/>
        <v>0</v>
      </c>
      <c r="Q972" s="38">
        <f t="shared" si="77"/>
        <v>0</v>
      </c>
      <c r="R972" s="38">
        <f t="shared" si="77"/>
        <v>0</v>
      </c>
      <c r="S972" s="7"/>
    </row>
    <row r="973" spans="1:19" s="43" customFormat="1" ht="12" hidden="1" customHeight="1" x14ac:dyDescent="0.3">
      <c r="A973" s="7"/>
      <c r="B973" s="20"/>
      <c r="C973" s="31" t="str">
        <f>'Asset Schedule'!C60</f>
        <v>Bus 52</v>
      </c>
      <c r="D973" s="31"/>
      <c r="E973" s="25">
        <f>'Asset Schedule'!Q60</f>
        <v>0</v>
      </c>
      <c r="F973" s="27"/>
      <c r="G973" s="27"/>
      <c r="H973" s="27"/>
      <c r="I973" s="31"/>
      <c r="J973" s="38">
        <f t="shared" ref="J973:R973" si="78">IF(J62=1,$E973,0)</f>
        <v>0</v>
      </c>
      <c r="K973" s="38">
        <f t="shared" si="78"/>
        <v>0</v>
      </c>
      <c r="L973" s="38">
        <f t="shared" si="78"/>
        <v>0</v>
      </c>
      <c r="M973" s="38">
        <f t="shared" si="78"/>
        <v>0</v>
      </c>
      <c r="N973" s="38">
        <f t="shared" si="78"/>
        <v>0</v>
      </c>
      <c r="O973" s="38">
        <f t="shared" si="78"/>
        <v>0</v>
      </c>
      <c r="P973" s="38">
        <f t="shared" si="78"/>
        <v>0</v>
      </c>
      <c r="Q973" s="38">
        <f t="shared" si="78"/>
        <v>0</v>
      </c>
      <c r="R973" s="38">
        <f t="shared" si="78"/>
        <v>0</v>
      </c>
      <c r="S973" s="7"/>
    </row>
    <row r="974" spans="1:19" s="43" customFormat="1" ht="12" hidden="1" customHeight="1" x14ac:dyDescent="0.3">
      <c r="A974" s="7"/>
      <c r="B974" s="20"/>
      <c r="C974" s="31" t="str">
        <f>'Asset Schedule'!C61</f>
        <v>Bus 53</v>
      </c>
      <c r="D974" s="31"/>
      <c r="E974" s="25">
        <f>'Asset Schedule'!Q61</f>
        <v>0</v>
      </c>
      <c r="F974" s="27"/>
      <c r="G974" s="27"/>
      <c r="H974" s="27"/>
      <c r="I974" s="31"/>
      <c r="J974" s="38">
        <f t="shared" ref="J974:R974" si="79">IF(J63=1,$E974,0)</f>
        <v>0</v>
      </c>
      <c r="K974" s="38">
        <f t="shared" si="79"/>
        <v>0</v>
      </c>
      <c r="L974" s="38">
        <f t="shared" si="79"/>
        <v>0</v>
      </c>
      <c r="M974" s="38">
        <f t="shared" si="79"/>
        <v>0</v>
      </c>
      <c r="N974" s="38">
        <f t="shared" si="79"/>
        <v>0</v>
      </c>
      <c r="O974" s="38">
        <f t="shared" si="79"/>
        <v>0</v>
      </c>
      <c r="P974" s="38">
        <f t="shared" si="79"/>
        <v>0</v>
      </c>
      <c r="Q974" s="38">
        <f t="shared" si="79"/>
        <v>0</v>
      </c>
      <c r="R974" s="38">
        <f t="shared" si="79"/>
        <v>0</v>
      </c>
      <c r="S974" s="7"/>
    </row>
    <row r="975" spans="1:19" s="43" customFormat="1" ht="12" hidden="1" customHeight="1" x14ac:dyDescent="0.3">
      <c r="A975" s="7"/>
      <c r="B975" s="20"/>
      <c r="C975" s="31" t="str">
        <f>'Asset Schedule'!C62</f>
        <v>Bus 54</v>
      </c>
      <c r="D975" s="31"/>
      <c r="E975" s="25">
        <f>'Asset Schedule'!Q62</f>
        <v>0</v>
      </c>
      <c r="F975" s="27"/>
      <c r="G975" s="27"/>
      <c r="H975" s="27"/>
      <c r="I975" s="31"/>
      <c r="J975" s="38">
        <f t="shared" ref="J975:R975" si="80">IF(J64=1,$E975,0)</f>
        <v>0</v>
      </c>
      <c r="K975" s="38">
        <f t="shared" si="80"/>
        <v>0</v>
      </c>
      <c r="L975" s="38">
        <f t="shared" si="80"/>
        <v>0</v>
      </c>
      <c r="M975" s="38">
        <f t="shared" si="80"/>
        <v>0</v>
      </c>
      <c r="N975" s="38">
        <f t="shared" si="80"/>
        <v>0</v>
      </c>
      <c r="O975" s="38">
        <f t="shared" si="80"/>
        <v>0</v>
      </c>
      <c r="P975" s="38">
        <f t="shared" si="80"/>
        <v>0</v>
      </c>
      <c r="Q975" s="38">
        <f t="shared" si="80"/>
        <v>0</v>
      </c>
      <c r="R975" s="38">
        <f t="shared" si="80"/>
        <v>0</v>
      </c>
      <c r="S975" s="7"/>
    </row>
    <row r="976" spans="1:19" s="43" customFormat="1" ht="12" hidden="1" customHeight="1" x14ac:dyDescent="0.3">
      <c r="A976" s="7"/>
      <c r="B976" s="20"/>
      <c r="C976" s="31" t="str">
        <f>'Asset Schedule'!C63</f>
        <v>Bus 55</v>
      </c>
      <c r="D976" s="31"/>
      <c r="E976" s="25">
        <f>'Asset Schedule'!Q63</f>
        <v>0</v>
      </c>
      <c r="F976" s="27"/>
      <c r="G976" s="27"/>
      <c r="H976" s="27"/>
      <c r="I976" s="31"/>
      <c r="J976" s="38">
        <f t="shared" ref="J976:R976" si="81">IF(J65=1,$E976,0)</f>
        <v>0</v>
      </c>
      <c r="K976" s="38">
        <f t="shared" si="81"/>
        <v>0</v>
      </c>
      <c r="L976" s="38">
        <f t="shared" si="81"/>
        <v>0</v>
      </c>
      <c r="M976" s="38">
        <f t="shared" si="81"/>
        <v>0</v>
      </c>
      <c r="N976" s="38">
        <f t="shared" si="81"/>
        <v>0</v>
      </c>
      <c r="O976" s="38">
        <f t="shared" si="81"/>
        <v>0</v>
      </c>
      <c r="P976" s="38">
        <f t="shared" si="81"/>
        <v>0</v>
      </c>
      <c r="Q976" s="38">
        <f t="shared" si="81"/>
        <v>0</v>
      </c>
      <c r="R976" s="38">
        <f t="shared" si="81"/>
        <v>0</v>
      </c>
      <c r="S976" s="7"/>
    </row>
    <row r="977" spans="1:19" s="43" customFormat="1" ht="12" hidden="1" customHeight="1" x14ac:dyDescent="0.3">
      <c r="A977" s="7"/>
      <c r="B977" s="20"/>
      <c r="C977" s="31" t="str">
        <f>'Asset Schedule'!C64</f>
        <v>Bus 56</v>
      </c>
      <c r="D977" s="31"/>
      <c r="E977" s="25">
        <f>'Asset Schedule'!Q64</f>
        <v>0</v>
      </c>
      <c r="F977" s="27"/>
      <c r="G977" s="27"/>
      <c r="H977" s="27"/>
      <c r="I977" s="31"/>
      <c r="J977" s="38">
        <f t="shared" ref="J977:R977" si="82">IF(J66=1,$E977,0)</f>
        <v>0</v>
      </c>
      <c r="K977" s="38">
        <f t="shared" si="82"/>
        <v>0</v>
      </c>
      <c r="L977" s="38">
        <f t="shared" si="82"/>
        <v>0</v>
      </c>
      <c r="M977" s="38">
        <f t="shared" si="82"/>
        <v>0</v>
      </c>
      <c r="N977" s="38">
        <f t="shared" si="82"/>
        <v>0</v>
      </c>
      <c r="O977" s="38">
        <f t="shared" si="82"/>
        <v>0</v>
      </c>
      <c r="P977" s="38">
        <f t="shared" si="82"/>
        <v>0</v>
      </c>
      <c r="Q977" s="38">
        <f t="shared" si="82"/>
        <v>0</v>
      </c>
      <c r="R977" s="38">
        <f t="shared" si="82"/>
        <v>0</v>
      </c>
      <c r="S977" s="7"/>
    </row>
    <row r="978" spans="1:19" s="43" customFormat="1" ht="12" hidden="1" customHeight="1" x14ac:dyDescent="0.3">
      <c r="A978" s="7"/>
      <c r="B978" s="20"/>
      <c r="C978" s="31" t="str">
        <f>'Asset Schedule'!C65</f>
        <v>Bus 57</v>
      </c>
      <c r="D978" s="31"/>
      <c r="E978" s="25">
        <f>'Asset Schedule'!Q65</f>
        <v>0</v>
      </c>
      <c r="F978" s="27"/>
      <c r="G978" s="27"/>
      <c r="H978" s="27"/>
      <c r="I978" s="31"/>
      <c r="J978" s="38">
        <f t="shared" ref="J978:R978" si="83">IF(J67=1,$E978,0)</f>
        <v>0</v>
      </c>
      <c r="K978" s="38">
        <f t="shared" si="83"/>
        <v>0</v>
      </c>
      <c r="L978" s="38">
        <f t="shared" si="83"/>
        <v>0</v>
      </c>
      <c r="M978" s="38">
        <f t="shared" si="83"/>
        <v>0</v>
      </c>
      <c r="N978" s="38">
        <f t="shared" si="83"/>
        <v>0</v>
      </c>
      <c r="O978" s="38">
        <f t="shared" si="83"/>
        <v>0</v>
      </c>
      <c r="P978" s="38">
        <f t="shared" si="83"/>
        <v>0</v>
      </c>
      <c r="Q978" s="38">
        <f t="shared" si="83"/>
        <v>0</v>
      </c>
      <c r="R978" s="38">
        <f t="shared" si="83"/>
        <v>0</v>
      </c>
      <c r="S978" s="7"/>
    </row>
    <row r="979" spans="1:19" s="43" customFormat="1" ht="12" hidden="1" customHeight="1" x14ac:dyDescent="0.3">
      <c r="A979" s="7"/>
      <c r="B979" s="20"/>
      <c r="C979" s="31" t="str">
        <f>'Asset Schedule'!C66</f>
        <v>Bus 58</v>
      </c>
      <c r="D979" s="31"/>
      <c r="E979" s="25">
        <f>'Asset Schedule'!Q66</f>
        <v>0</v>
      </c>
      <c r="F979" s="27"/>
      <c r="G979" s="27"/>
      <c r="H979" s="27"/>
      <c r="I979" s="31"/>
      <c r="J979" s="38">
        <f t="shared" ref="J979:R979" si="84">IF(J68=1,$E979,0)</f>
        <v>0</v>
      </c>
      <c r="K979" s="38">
        <f t="shared" si="84"/>
        <v>0</v>
      </c>
      <c r="L979" s="38">
        <f t="shared" si="84"/>
        <v>0</v>
      </c>
      <c r="M979" s="38">
        <f t="shared" si="84"/>
        <v>0</v>
      </c>
      <c r="N979" s="38">
        <f t="shared" si="84"/>
        <v>0</v>
      </c>
      <c r="O979" s="38">
        <f t="shared" si="84"/>
        <v>0</v>
      </c>
      <c r="P979" s="38">
        <f t="shared" si="84"/>
        <v>0</v>
      </c>
      <c r="Q979" s="38">
        <f t="shared" si="84"/>
        <v>0</v>
      </c>
      <c r="R979" s="38">
        <f t="shared" si="84"/>
        <v>0</v>
      </c>
      <c r="S979" s="7"/>
    </row>
    <row r="980" spans="1:19" s="43" customFormat="1" ht="12" hidden="1" customHeight="1" x14ac:dyDescent="0.3">
      <c r="A980" s="7"/>
      <c r="B980" s="20"/>
      <c r="C980" s="31" t="str">
        <f>'Asset Schedule'!C67</f>
        <v>Bus 59</v>
      </c>
      <c r="D980" s="31"/>
      <c r="E980" s="25">
        <f>'Asset Schedule'!Q67</f>
        <v>0</v>
      </c>
      <c r="F980" s="27"/>
      <c r="G980" s="27"/>
      <c r="H980" s="27"/>
      <c r="I980" s="31"/>
      <c r="J980" s="38">
        <f t="shared" ref="J980:R980" si="85">IF(J69=1,$E980,0)</f>
        <v>0</v>
      </c>
      <c r="K980" s="38">
        <f t="shared" si="85"/>
        <v>0</v>
      </c>
      <c r="L980" s="38">
        <f t="shared" si="85"/>
        <v>0</v>
      </c>
      <c r="M980" s="38">
        <f t="shared" si="85"/>
        <v>0</v>
      </c>
      <c r="N980" s="38">
        <f t="shared" si="85"/>
        <v>0</v>
      </c>
      <c r="O980" s="38">
        <f t="shared" si="85"/>
        <v>0</v>
      </c>
      <c r="P980" s="38">
        <f t="shared" si="85"/>
        <v>0</v>
      </c>
      <c r="Q980" s="38">
        <f t="shared" si="85"/>
        <v>0</v>
      </c>
      <c r="R980" s="38">
        <f t="shared" si="85"/>
        <v>0</v>
      </c>
      <c r="S980" s="7"/>
    </row>
    <row r="981" spans="1:19" s="43" customFormat="1" ht="12" hidden="1" customHeight="1" x14ac:dyDescent="0.3">
      <c r="A981" s="7"/>
      <c r="B981" s="20"/>
      <c r="C981" s="31" t="str">
        <f>'Asset Schedule'!C68</f>
        <v>Bus 60</v>
      </c>
      <c r="D981" s="31"/>
      <c r="E981" s="25">
        <f>'Asset Schedule'!Q68</f>
        <v>0</v>
      </c>
      <c r="F981" s="27"/>
      <c r="G981" s="27"/>
      <c r="H981" s="27"/>
      <c r="I981" s="31"/>
      <c r="J981" s="38">
        <f t="shared" ref="J981:R981" si="86">IF(J70=1,$E981,0)</f>
        <v>0</v>
      </c>
      <c r="K981" s="38">
        <f t="shared" si="86"/>
        <v>0</v>
      </c>
      <c r="L981" s="38">
        <f t="shared" si="86"/>
        <v>0</v>
      </c>
      <c r="M981" s="38">
        <f t="shared" si="86"/>
        <v>0</v>
      </c>
      <c r="N981" s="38">
        <f t="shared" si="86"/>
        <v>0</v>
      </c>
      <c r="O981" s="38">
        <f t="shared" si="86"/>
        <v>0</v>
      </c>
      <c r="P981" s="38">
        <f t="shared" si="86"/>
        <v>0</v>
      </c>
      <c r="Q981" s="38">
        <f t="shared" si="86"/>
        <v>0</v>
      </c>
      <c r="R981" s="38">
        <f t="shared" si="86"/>
        <v>0</v>
      </c>
      <c r="S981" s="7"/>
    </row>
    <row r="982" spans="1:19" s="43" customFormat="1" ht="12" hidden="1" customHeight="1" x14ac:dyDescent="0.3">
      <c r="A982" s="7"/>
      <c r="B982" s="20"/>
      <c r="C982" s="31" t="str">
        <f>'Asset Schedule'!C69</f>
        <v>Bus 61</v>
      </c>
      <c r="D982" s="31"/>
      <c r="E982" s="25">
        <f>'Asset Schedule'!Q69</f>
        <v>0</v>
      </c>
      <c r="F982" s="27"/>
      <c r="G982" s="27"/>
      <c r="H982" s="27"/>
      <c r="I982" s="31"/>
      <c r="J982" s="38">
        <f t="shared" ref="J982:R982" si="87">IF(J71=1,$E982,0)</f>
        <v>0</v>
      </c>
      <c r="K982" s="38">
        <f t="shared" si="87"/>
        <v>0</v>
      </c>
      <c r="L982" s="38">
        <f t="shared" si="87"/>
        <v>0</v>
      </c>
      <c r="M982" s="38">
        <f t="shared" si="87"/>
        <v>0</v>
      </c>
      <c r="N982" s="38">
        <f t="shared" si="87"/>
        <v>0</v>
      </c>
      <c r="O982" s="38">
        <f t="shared" si="87"/>
        <v>0</v>
      </c>
      <c r="P982" s="38">
        <f t="shared" si="87"/>
        <v>0</v>
      </c>
      <c r="Q982" s="38">
        <f t="shared" si="87"/>
        <v>0</v>
      </c>
      <c r="R982" s="38">
        <f t="shared" si="87"/>
        <v>0</v>
      </c>
      <c r="S982" s="7"/>
    </row>
    <row r="983" spans="1:19" s="43" customFormat="1" ht="12" hidden="1" customHeight="1" x14ac:dyDescent="0.3">
      <c r="A983" s="7"/>
      <c r="B983" s="20"/>
      <c r="C983" s="31" t="str">
        <f>'Asset Schedule'!C70</f>
        <v>Bus 62</v>
      </c>
      <c r="D983" s="31"/>
      <c r="E983" s="25">
        <f>'Asset Schedule'!Q70</f>
        <v>0</v>
      </c>
      <c r="F983" s="27"/>
      <c r="G983" s="27"/>
      <c r="H983" s="27"/>
      <c r="I983" s="31"/>
      <c r="J983" s="38">
        <f t="shared" ref="J983:R983" si="88">IF(J72=1,$E983,0)</f>
        <v>0</v>
      </c>
      <c r="K983" s="38">
        <f t="shared" si="88"/>
        <v>0</v>
      </c>
      <c r="L983" s="38">
        <f t="shared" si="88"/>
        <v>0</v>
      </c>
      <c r="M983" s="38">
        <f t="shared" si="88"/>
        <v>0</v>
      </c>
      <c r="N983" s="38">
        <f t="shared" si="88"/>
        <v>0</v>
      </c>
      <c r="O983" s="38">
        <f t="shared" si="88"/>
        <v>0</v>
      </c>
      <c r="P983" s="38">
        <f t="shared" si="88"/>
        <v>0</v>
      </c>
      <c r="Q983" s="38">
        <f t="shared" si="88"/>
        <v>0</v>
      </c>
      <c r="R983" s="38">
        <f t="shared" si="88"/>
        <v>0</v>
      </c>
      <c r="S983" s="7"/>
    </row>
    <row r="984" spans="1:19" s="43" customFormat="1" ht="12" hidden="1" customHeight="1" x14ac:dyDescent="0.3">
      <c r="A984" s="7"/>
      <c r="B984" s="20"/>
      <c r="C984" s="31" t="str">
        <f>'Asset Schedule'!C71</f>
        <v>Bus 63</v>
      </c>
      <c r="D984" s="31"/>
      <c r="E984" s="25">
        <f>'Asset Schedule'!Q71</f>
        <v>0</v>
      </c>
      <c r="F984" s="27"/>
      <c r="G984" s="27"/>
      <c r="H984" s="27"/>
      <c r="I984" s="31"/>
      <c r="J984" s="38">
        <f t="shared" ref="J984:R984" si="89">IF(J73=1,$E984,0)</f>
        <v>0</v>
      </c>
      <c r="K984" s="38">
        <f t="shared" si="89"/>
        <v>0</v>
      </c>
      <c r="L984" s="38">
        <f t="shared" si="89"/>
        <v>0</v>
      </c>
      <c r="M984" s="38">
        <f t="shared" si="89"/>
        <v>0</v>
      </c>
      <c r="N984" s="38">
        <f t="shared" si="89"/>
        <v>0</v>
      </c>
      <c r="O984" s="38">
        <f t="shared" si="89"/>
        <v>0</v>
      </c>
      <c r="P984" s="38">
        <f t="shared" si="89"/>
        <v>0</v>
      </c>
      <c r="Q984" s="38">
        <f t="shared" si="89"/>
        <v>0</v>
      </c>
      <c r="R984" s="38">
        <f t="shared" si="89"/>
        <v>0</v>
      </c>
      <c r="S984" s="7"/>
    </row>
    <row r="985" spans="1:19" s="43" customFormat="1" ht="12" hidden="1" customHeight="1" x14ac:dyDescent="0.3">
      <c r="A985" s="7"/>
      <c r="B985" s="20"/>
      <c r="C985" s="31" t="str">
        <f>'Asset Schedule'!C72</f>
        <v>Bus 64</v>
      </c>
      <c r="D985" s="31"/>
      <c r="E985" s="25">
        <f>'Asset Schedule'!Q72</f>
        <v>0</v>
      </c>
      <c r="F985" s="27"/>
      <c r="G985" s="27"/>
      <c r="H985" s="27"/>
      <c r="I985" s="31"/>
      <c r="J985" s="38">
        <f t="shared" ref="J985:R985" si="90">IF(J74=1,$E985,0)</f>
        <v>0</v>
      </c>
      <c r="K985" s="38">
        <f t="shared" si="90"/>
        <v>0</v>
      </c>
      <c r="L985" s="38">
        <f t="shared" si="90"/>
        <v>0</v>
      </c>
      <c r="M985" s="38">
        <f t="shared" si="90"/>
        <v>0</v>
      </c>
      <c r="N985" s="38">
        <f t="shared" si="90"/>
        <v>0</v>
      </c>
      <c r="O985" s="38">
        <f t="shared" si="90"/>
        <v>0</v>
      </c>
      <c r="P985" s="38">
        <f t="shared" si="90"/>
        <v>0</v>
      </c>
      <c r="Q985" s="38">
        <f t="shared" si="90"/>
        <v>0</v>
      </c>
      <c r="R985" s="38">
        <f t="shared" si="90"/>
        <v>0</v>
      </c>
      <c r="S985" s="7"/>
    </row>
    <row r="986" spans="1:19" s="43" customFormat="1" ht="12" hidden="1" customHeight="1" x14ac:dyDescent="0.3">
      <c r="A986" s="7"/>
      <c r="B986" s="20"/>
      <c r="C986" s="31" t="str">
        <f>'Asset Schedule'!C73</f>
        <v>Bus 65</v>
      </c>
      <c r="D986" s="31"/>
      <c r="E986" s="25">
        <f>'Asset Schedule'!Q73</f>
        <v>0</v>
      </c>
      <c r="F986" s="27"/>
      <c r="G986" s="27"/>
      <c r="H986" s="27"/>
      <c r="I986" s="31"/>
      <c r="J986" s="38">
        <f t="shared" ref="J986:R986" si="91">IF(J75=1,$E986,0)</f>
        <v>0</v>
      </c>
      <c r="K986" s="38">
        <f t="shared" si="91"/>
        <v>0</v>
      </c>
      <c r="L986" s="38">
        <f t="shared" si="91"/>
        <v>0</v>
      </c>
      <c r="M986" s="38">
        <f t="shared" si="91"/>
        <v>0</v>
      </c>
      <c r="N986" s="38">
        <f t="shared" si="91"/>
        <v>0</v>
      </c>
      <c r="O986" s="38">
        <f t="shared" si="91"/>
        <v>0</v>
      </c>
      <c r="P986" s="38">
        <f t="shared" si="91"/>
        <v>0</v>
      </c>
      <c r="Q986" s="38">
        <f t="shared" si="91"/>
        <v>0</v>
      </c>
      <c r="R986" s="38">
        <f t="shared" si="91"/>
        <v>0</v>
      </c>
      <c r="S986" s="7"/>
    </row>
    <row r="987" spans="1:19" s="43" customFormat="1" ht="12" hidden="1" customHeight="1" x14ac:dyDescent="0.3">
      <c r="A987" s="7"/>
      <c r="B987" s="20"/>
      <c r="C987" s="31" t="str">
        <f>'Asset Schedule'!C74</f>
        <v>Bus 66</v>
      </c>
      <c r="D987" s="31"/>
      <c r="E987" s="25">
        <f>'Asset Schedule'!Q74</f>
        <v>0</v>
      </c>
      <c r="F987" s="27"/>
      <c r="G987" s="27"/>
      <c r="H987" s="27"/>
      <c r="I987" s="31"/>
      <c r="J987" s="38">
        <f t="shared" ref="J987:R987" si="92">IF(J76=1,$E987,0)</f>
        <v>0</v>
      </c>
      <c r="K987" s="38">
        <f t="shared" si="92"/>
        <v>0</v>
      </c>
      <c r="L987" s="38">
        <f t="shared" si="92"/>
        <v>0</v>
      </c>
      <c r="M987" s="38">
        <f t="shared" si="92"/>
        <v>0</v>
      </c>
      <c r="N987" s="38">
        <f t="shared" si="92"/>
        <v>0</v>
      </c>
      <c r="O987" s="38">
        <f t="shared" si="92"/>
        <v>0</v>
      </c>
      <c r="P987" s="38">
        <f t="shared" si="92"/>
        <v>0</v>
      </c>
      <c r="Q987" s="38">
        <f t="shared" si="92"/>
        <v>0</v>
      </c>
      <c r="R987" s="38">
        <f t="shared" si="92"/>
        <v>0</v>
      </c>
      <c r="S987" s="7"/>
    </row>
    <row r="988" spans="1:19" s="43" customFormat="1" ht="12" hidden="1" customHeight="1" x14ac:dyDescent="0.3">
      <c r="A988" s="7"/>
      <c r="B988" s="20"/>
      <c r="C988" s="31" t="str">
        <f>'Asset Schedule'!C75</f>
        <v>Bus 67</v>
      </c>
      <c r="D988" s="31"/>
      <c r="E988" s="25">
        <f>'Asset Schedule'!Q75</f>
        <v>0</v>
      </c>
      <c r="F988" s="27"/>
      <c r="G988" s="27"/>
      <c r="H988" s="27"/>
      <c r="I988" s="31"/>
      <c r="J988" s="38">
        <f t="shared" ref="J988:R988" si="93">IF(J77=1,$E988,0)</f>
        <v>0</v>
      </c>
      <c r="K988" s="38">
        <f t="shared" si="93"/>
        <v>0</v>
      </c>
      <c r="L988" s="38">
        <f t="shared" si="93"/>
        <v>0</v>
      </c>
      <c r="M988" s="38">
        <f t="shared" si="93"/>
        <v>0</v>
      </c>
      <c r="N988" s="38">
        <f t="shared" si="93"/>
        <v>0</v>
      </c>
      <c r="O988" s="38">
        <f t="shared" si="93"/>
        <v>0</v>
      </c>
      <c r="P988" s="38">
        <f t="shared" si="93"/>
        <v>0</v>
      </c>
      <c r="Q988" s="38">
        <f t="shared" si="93"/>
        <v>0</v>
      </c>
      <c r="R988" s="38">
        <f t="shared" si="93"/>
        <v>0</v>
      </c>
      <c r="S988" s="7"/>
    </row>
    <row r="989" spans="1:19" s="43" customFormat="1" ht="12" hidden="1" customHeight="1" x14ac:dyDescent="0.3">
      <c r="A989" s="7"/>
      <c r="B989" s="20"/>
      <c r="C989" s="31" t="str">
        <f>'Asset Schedule'!C76</f>
        <v>Bus 68</v>
      </c>
      <c r="D989" s="31"/>
      <c r="E989" s="25">
        <f>'Asset Schedule'!Q76</f>
        <v>0</v>
      </c>
      <c r="F989" s="27"/>
      <c r="G989" s="27"/>
      <c r="H989" s="27"/>
      <c r="I989" s="31"/>
      <c r="J989" s="38">
        <f t="shared" ref="J989:R989" si="94">IF(J78=1,$E989,0)</f>
        <v>0</v>
      </c>
      <c r="K989" s="38">
        <f t="shared" si="94"/>
        <v>0</v>
      </c>
      <c r="L989" s="38">
        <f t="shared" si="94"/>
        <v>0</v>
      </c>
      <c r="M989" s="38">
        <f t="shared" si="94"/>
        <v>0</v>
      </c>
      <c r="N989" s="38">
        <f t="shared" si="94"/>
        <v>0</v>
      </c>
      <c r="O989" s="38">
        <f t="shared" si="94"/>
        <v>0</v>
      </c>
      <c r="P989" s="38">
        <f t="shared" si="94"/>
        <v>0</v>
      </c>
      <c r="Q989" s="38">
        <f t="shared" si="94"/>
        <v>0</v>
      </c>
      <c r="R989" s="38">
        <f t="shared" si="94"/>
        <v>0</v>
      </c>
      <c r="S989" s="7"/>
    </row>
    <row r="990" spans="1:19" s="43" customFormat="1" ht="12" hidden="1" customHeight="1" x14ac:dyDescent="0.3">
      <c r="A990" s="7"/>
      <c r="B990" s="20"/>
      <c r="C990" s="31" t="str">
        <f>'Asset Schedule'!C77</f>
        <v>Bus 69</v>
      </c>
      <c r="D990" s="31"/>
      <c r="E990" s="25">
        <f>'Asset Schedule'!Q77</f>
        <v>0</v>
      </c>
      <c r="F990" s="27"/>
      <c r="G990" s="27"/>
      <c r="H990" s="27"/>
      <c r="I990" s="31"/>
      <c r="J990" s="38">
        <f t="shared" ref="J990:R990" si="95">IF(J79=1,$E990,0)</f>
        <v>0</v>
      </c>
      <c r="K990" s="38">
        <f t="shared" si="95"/>
        <v>0</v>
      </c>
      <c r="L990" s="38">
        <f t="shared" si="95"/>
        <v>0</v>
      </c>
      <c r="M990" s="38">
        <f t="shared" si="95"/>
        <v>0</v>
      </c>
      <c r="N990" s="38">
        <f t="shared" si="95"/>
        <v>0</v>
      </c>
      <c r="O990" s="38">
        <f t="shared" si="95"/>
        <v>0</v>
      </c>
      <c r="P990" s="38">
        <f t="shared" si="95"/>
        <v>0</v>
      </c>
      <c r="Q990" s="38">
        <f t="shared" si="95"/>
        <v>0</v>
      </c>
      <c r="R990" s="38">
        <f t="shared" si="95"/>
        <v>0</v>
      </c>
      <c r="S990" s="7"/>
    </row>
    <row r="991" spans="1:19" s="43" customFormat="1" ht="12" hidden="1" customHeight="1" x14ac:dyDescent="0.3">
      <c r="A991" s="7"/>
      <c r="B991" s="20"/>
      <c r="C991" s="31" t="str">
        <f>'Asset Schedule'!C78</f>
        <v>Bus 70</v>
      </c>
      <c r="D991" s="31"/>
      <c r="E991" s="25">
        <f>'Asset Schedule'!Q78</f>
        <v>0</v>
      </c>
      <c r="F991" s="27"/>
      <c r="G991" s="27"/>
      <c r="H991" s="27"/>
      <c r="I991" s="31"/>
      <c r="J991" s="38">
        <f t="shared" ref="J991:R991" si="96">IF(J80=1,$E991,0)</f>
        <v>0</v>
      </c>
      <c r="K991" s="38">
        <f t="shared" si="96"/>
        <v>0</v>
      </c>
      <c r="L991" s="38">
        <f t="shared" si="96"/>
        <v>0</v>
      </c>
      <c r="M991" s="38">
        <f t="shared" si="96"/>
        <v>0</v>
      </c>
      <c r="N991" s="38">
        <f t="shared" si="96"/>
        <v>0</v>
      </c>
      <c r="O991" s="38">
        <f t="shared" si="96"/>
        <v>0</v>
      </c>
      <c r="P991" s="38">
        <f t="shared" si="96"/>
        <v>0</v>
      </c>
      <c r="Q991" s="38">
        <f t="shared" si="96"/>
        <v>0</v>
      </c>
      <c r="R991" s="38">
        <f t="shared" si="96"/>
        <v>0</v>
      </c>
      <c r="S991" s="7"/>
    </row>
    <row r="992" spans="1:19" s="43" customFormat="1" ht="12" hidden="1" customHeight="1" x14ac:dyDescent="0.3">
      <c r="A992" s="7"/>
      <c r="B992" s="20"/>
      <c r="C992" s="31" t="str">
        <f>'Asset Schedule'!C79</f>
        <v>Bus 71</v>
      </c>
      <c r="D992" s="31"/>
      <c r="E992" s="25">
        <f>'Asset Schedule'!Q79</f>
        <v>0</v>
      </c>
      <c r="F992" s="27"/>
      <c r="G992" s="27"/>
      <c r="H992" s="27"/>
      <c r="I992" s="31"/>
      <c r="J992" s="38">
        <f t="shared" ref="J992:R992" si="97">IF(J81=1,$E992,0)</f>
        <v>0</v>
      </c>
      <c r="K992" s="38">
        <f t="shared" si="97"/>
        <v>0</v>
      </c>
      <c r="L992" s="38">
        <f t="shared" si="97"/>
        <v>0</v>
      </c>
      <c r="M992" s="38">
        <f t="shared" si="97"/>
        <v>0</v>
      </c>
      <c r="N992" s="38">
        <f t="shared" si="97"/>
        <v>0</v>
      </c>
      <c r="O992" s="38">
        <f t="shared" si="97"/>
        <v>0</v>
      </c>
      <c r="P992" s="38">
        <f t="shared" si="97"/>
        <v>0</v>
      </c>
      <c r="Q992" s="38">
        <f t="shared" si="97"/>
        <v>0</v>
      </c>
      <c r="R992" s="38">
        <f t="shared" si="97"/>
        <v>0</v>
      </c>
      <c r="S992" s="7"/>
    </row>
    <row r="993" spans="1:19" s="43" customFormat="1" ht="12" hidden="1" customHeight="1" x14ac:dyDescent="0.3">
      <c r="A993" s="7"/>
      <c r="B993" s="20"/>
      <c r="C993" s="31" t="str">
        <f>'Asset Schedule'!C80</f>
        <v>Bus 72</v>
      </c>
      <c r="D993" s="31"/>
      <c r="E993" s="25">
        <f>'Asset Schedule'!Q80</f>
        <v>0</v>
      </c>
      <c r="F993" s="27"/>
      <c r="G993" s="27"/>
      <c r="H993" s="27"/>
      <c r="I993" s="31"/>
      <c r="J993" s="38">
        <f t="shared" ref="J993:R993" si="98">IF(J82=1,$E993,0)</f>
        <v>0</v>
      </c>
      <c r="K993" s="38">
        <f t="shared" si="98"/>
        <v>0</v>
      </c>
      <c r="L993" s="38">
        <f t="shared" si="98"/>
        <v>0</v>
      </c>
      <c r="M993" s="38">
        <f t="shared" si="98"/>
        <v>0</v>
      </c>
      <c r="N993" s="38">
        <f t="shared" si="98"/>
        <v>0</v>
      </c>
      <c r="O993" s="38">
        <f t="shared" si="98"/>
        <v>0</v>
      </c>
      <c r="P993" s="38">
        <f t="shared" si="98"/>
        <v>0</v>
      </c>
      <c r="Q993" s="38">
        <f t="shared" si="98"/>
        <v>0</v>
      </c>
      <c r="R993" s="38">
        <f t="shared" si="98"/>
        <v>0</v>
      </c>
      <c r="S993" s="7"/>
    </row>
    <row r="994" spans="1:19" s="43" customFormat="1" ht="12" hidden="1" customHeight="1" x14ac:dyDescent="0.3">
      <c r="A994" s="7"/>
      <c r="B994" s="20"/>
      <c r="C994" s="31" t="str">
        <f>'Asset Schedule'!C81</f>
        <v>Bus 73</v>
      </c>
      <c r="D994" s="31"/>
      <c r="E994" s="25">
        <f>'Asset Schedule'!Q81</f>
        <v>0</v>
      </c>
      <c r="F994" s="27"/>
      <c r="G994" s="27"/>
      <c r="H994" s="27"/>
      <c r="I994" s="31"/>
      <c r="J994" s="38">
        <f t="shared" ref="J994:R994" si="99">IF(J83=1,$E994,0)</f>
        <v>0</v>
      </c>
      <c r="K994" s="38">
        <f t="shared" si="99"/>
        <v>0</v>
      </c>
      <c r="L994" s="38">
        <f t="shared" si="99"/>
        <v>0</v>
      </c>
      <c r="M994" s="38">
        <f t="shared" si="99"/>
        <v>0</v>
      </c>
      <c r="N994" s="38">
        <f t="shared" si="99"/>
        <v>0</v>
      </c>
      <c r="O994" s="38">
        <f t="shared" si="99"/>
        <v>0</v>
      </c>
      <c r="P994" s="38">
        <f t="shared" si="99"/>
        <v>0</v>
      </c>
      <c r="Q994" s="38">
        <f t="shared" si="99"/>
        <v>0</v>
      </c>
      <c r="R994" s="38">
        <f t="shared" si="99"/>
        <v>0</v>
      </c>
      <c r="S994" s="7"/>
    </row>
    <row r="995" spans="1:19" s="43" customFormat="1" ht="12" hidden="1" customHeight="1" x14ac:dyDescent="0.3">
      <c r="A995" s="7"/>
      <c r="B995" s="20"/>
      <c r="C995" s="31" t="str">
        <f>'Asset Schedule'!C82</f>
        <v>Bus 74</v>
      </c>
      <c r="D995" s="31"/>
      <c r="E995" s="25">
        <f>'Asset Schedule'!Q82</f>
        <v>0</v>
      </c>
      <c r="F995" s="27"/>
      <c r="G995" s="27"/>
      <c r="H995" s="27"/>
      <c r="I995" s="31"/>
      <c r="J995" s="38">
        <f t="shared" ref="J995:R995" si="100">IF(J84=1,$E995,0)</f>
        <v>0</v>
      </c>
      <c r="K995" s="38">
        <f t="shared" si="100"/>
        <v>0</v>
      </c>
      <c r="L995" s="38">
        <f t="shared" si="100"/>
        <v>0</v>
      </c>
      <c r="M995" s="38">
        <f t="shared" si="100"/>
        <v>0</v>
      </c>
      <c r="N995" s="38">
        <f t="shared" si="100"/>
        <v>0</v>
      </c>
      <c r="O995" s="38">
        <f t="shared" si="100"/>
        <v>0</v>
      </c>
      <c r="P995" s="38">
        <f t="shared" si="100"/>
        <v>0</v>
      </c>
      <c r="Q995" s="38">
        <f t="shared" si="100"/>
        <v>0</v>
      </c>
      <c r="R995" s="38">
        <f t="shared" si="100"/>
        <v>0</v>
      </c>
      <c r="S995" s="7"/>
    </row>
    <row r="996" spans="1:19" s="43" customFormat="1" ht="12" hidden="1" customHeight="1" x14ac:dyDescent="0.3">
      <c r="A996" s="7"/>
      <c r="B996" s="20"/>
      <c r="C996" s="31" t="str">
        <f>'Asset Schedule'!C83</f>
        <v>Bus 75</v>
      </c>
      <c r="D996" s="31"/>
      <c r="E996" s="25">
        <f>'Asset Schedule'!Q83</f>
        <v>0</v>
      </c>
      <c r="F996" s="27"/>
      <c r="G996" s="27"/>
      <c r="H996" s="27"/>
      <c r="I996" s="31"/>
      <c r="J996" s="38">
        <f t="shared" ref="J996:R996" si="101">IF(J85=1,$E996,0)</f>
        <v>0</v>
      </c>
      <c r="K996" s="38">
        <f t="shared" si="101"/>
        <v>0</v>
      </c>
      <c r="L996" s="38">
        <f t="shared" si="101"/>
        <v>0</v>
      </c>
      <c r="M996" s="38">
        <f t="shared" si="101"/>
        <v>0</v>
      </c>
      <c r="N996" s="38">
        <f t="shared" si="101"/>
        <v>0</v>
      </c>
      <c r="O996" s="38">
        <f t="shared" si="101"/>
        <v>0</v>
      </c>
      <c r="P996" s="38">
        <f t="shared" si="101"/>
        <v>0</v>
      </c>
      <c r="Q996" s="38">
        <f t="shared" si="101"/>
        <v>0</v>
      </c>
      <c r="R996" s="38">
        <f t="shared" si="101"/>
        <v>0</v>
      </c>
      <c r="S996" s="7"/>
    </row>
    <row r="997" spans="1:19" s="43" customFormat="1" ht="12" hidden="1" customHeight="1" x14ac:dyDescent="0.3">
      <c r="A997" s="7"/>
      <c r="B997" s="20"/>
      <c r="C997" s="31" t="str">
        <f>'Asset Schedule'!C84</f>
        <v>Bus 76</v>
      </c>
      <c r="D997" s="31"/>
      <c r="E997" s="25">
        <f>'Asset Schedule'!Q84</f>
        <v>0</v>
      </c>
      <c r="F997" s="27"/>
      <c r="G997" s="27"/>
      <c r="H997" s="27"/>
      <c r="I997" s="31"/>
      <c r="J997" s="38">
        <f t="shared" ref="J997:R997" si="102">IF(J86=1,$E997,0)</f>
        <v>0</v>
      </c>
      <c r="K997" s="38">
        <f t="shared" si="102"/>
        <v>0</v>
      </c>
      <c r="L997" s="38">
        <f t="shared" si="102"/>
        <v>0</v>
      </c>
      <c r="M997" s="38">
        <f t="shared" si="102"/>
        <v>0</v>
      </c>
      <c r="N997" s="38">
        <f t="shared" si="102"/>
        <v>0</v>
      </c>
      <c r="O997" s="38">
        <f t="shared" si="102"/>
        <v>0</v>
      </c>
      <c r="P997" s="38">
        <f t="shared" si="102"/>
        <v>0</v>
      </c>
      <c r="Q997" s="38">
        <f t="shared" si="102"/>
        <v>0</v>
      </c>
      <c r="R997" s="38">
        <f t="shared" si="102"/>
        <v>0</v>
      </c>
      <c r="S997" s="7"/>
    </row>
    <row r="998" spans="1:19" s="43" customFormat="1" ht="12" hidden="1" customHeight="1" x14ac:dyDescent="0.3">
      <c r="A998" s="7"/>
      <c r="B998" s="20"/>
      <c r="C998" s="31" t="str">
        <f>'Asset Schedule'!C85</f>
        <v>Bus 77</v>
      </c>
      <c r="D998" s="31"/>
      <c r="E998" s="25">
        <f>'Asset Schedule'!Q85</f>
        <v>0</v>
      </c>
      <c r="F998" s="27"/>
      <c r="G998" s="27"/>
      <c r="H998" s="27"/>
      <c r="I998" s="31"/>
      <c r="J998" s="38">
        <f t="shared" ref="J998:R998" si="103">IF(J87=1,$E998,0)</f>
        <v>0</v>
      </c>
      <c r="K998" s="38">
        <f t="shared" si="103"/>
        <v>0</v>
      </c>
      <c r="L998" s="38">
        <f t="shared" si="103"/>
        <v>0</v>
      </c>
      <c r="M998" s="38">
        <f t="shared" si="103"/>
        <v>0</v>
      </c>
      <c r="N998" s="38">
        <f t="shared" si="103"/>
        <v>0</v>
      </c>
      <c r="O998" s="38">
        <f t="shared" si="103"/>
        <v>0</v>
      </c>
      <c r="P998" s="38">
        <f t="shared" si="103"/>
        <v>0</v>
      </c>
      <c r="Q998" s="38">
        <f t="shared" si="103"/>
        <v>0</v>
      </c>
      <c r="R998" s="38">
        <f t="shared" si="103"/>
        <v>0</v>
      </c>
      <c r="S998" s="7"/>
    </row>
    <row r="999" spans="1:19" s="43" customFormat="1" ht="12" hidden="1" customHeight="1" x14ac:dyDescent="0.3">
      <c r="A999" s="7"/>
      <c r="B999" s="20"/>
      <c r="C999" s="31" t="str">
        <f>'Asset Schedule'!C86</f>
        <v>Bus 78</v>
      </c>
      <c r="D999" s="31"/>
      <c r="E999" s="25">
        <f>'Asset Schedule'!Q86</f>
        <v>0</v>
      </c>
      <c r="F999" s="27"/>
      <c r="G999" s="27"/>
      <c r="H999" s="27"/>
      <c r="I999" s="31"/>
      <c r="J999" s="38">
        <f t="shared" ref="J999:R999" si="104">IF(J88=1,$E999,0)</f>
        <v>0</v>
      </c>
      <c r="K999" s="38">
        <f t="shared" si="104"/>
        <v>0</v>
      </c>
      <c r="L999" s="38">
        <f t="shared" si="104"/>
        <v>0</v>
      </c>
      <c r="M999" s="38">
        <f t="shared" si="104"/>
        <v>0</v>
      </c>
      <c r="N999" s="38">
        <f t="shared" si="104"/>
        <v>0</v>
      </c>
      <c r="O999" s="38">
        <f t="shared" si="104"/>
        <v>0</v>
      </c>
      <c r="P999" s="38">
        <f t="shared" si="104"/>
        <v>0</v>
      </c>
      <c r="Q999" s="38">
        <f t="shared" si="104"/>
        <v>0</v>
      </c>
      <c r="R999" s="38">
        <f t="shared" si="104"/>
        <v>0</v>
      </c>
      <c r="S999" s="7"/>
    </row>
    <row r="1000" spans="1:19" s="43" customFormat="1" ht="12" hidden="1" customHeight="1" x14ac:dyDescent="0.3">
      <c r="A1000" s="7"/>
      <c r="B1000" s="20"/>
      <c r="C1000" s="31" t="str">
        <f>'Asset Schedule'!C87</f>
        <v>Bus 79</v>
      </c>
      <c r="D1000" s="31"/>
      <c r="E1000" s="25">
        <f>'Asset Schedule'!Q87</f>
        <v>0</v>
      </c>
      <c r="F1000" s="27"/>
      <c r="G1000" s="27"/>
      <c r="H1000" s="27"/>
      <c r="I1000" s="31"/>
      <c r="J1000" s="38">
        <f t="shared" ref="J1000:R1000" si="105">IF(J89=1,$E1000,0)</f>
        <v>0</v>
      </c>
      <c r="K1000" s="38">
        <f t="shared" si="105"/>
        <v>0</v>
      </c>
      <c r="L1000" s="38">
        <f t="shared" si="105"/>
        <v>0</v>
      </c>
      <c r="M1000" s="38">
        <f t="shared" si="105"/>
        <v>0</v>
      </c>
      <c r="N1000" s="38">
        <f t="shared" si="105"/>
        <v>0</v>
      </c>
      <c r="O1000" s="38">
        <f t="shared" si="105"/>
        <v>0</v>
      </c>
      <c r="P1000" s="38">
        <f t="shared" si="105"/>
        <v>0</v>
      </c>
      <c r="Q1000" s="38">
        <f t="shared" si="105"/>
        <v>0</v>
      </c>
      <c r="R1000" s="38">
        <f t="shared" si="105"/>
        <v>0</v>
      </c>
      <c r="S1000" s="7"/>
    </row>
    <row r="1001" spans="1:19" s="43" customFormat="1" ht="12" hidden="1" customHeight="1" x14ac:dyDescent="0.3">
      <c r="A1001" s="7"/>
      <c r="B1001" s="20"/>
      <c r="C1001" s="31" t="str">
        <f>'Asset Schedule'!C88</f>
        <v>Bus 80</v>
      </c>
      <c r="D1001" s="31"/>
      <c r="E1001" s="25">
        <f>'Asset Schedule'!Q88</f>
        <v>0</v>
      </c>
      <c r="F1001" s="27"/>
      <c r="G1001" s="27"/>
      <c r="H1001" s="27"/>
      <c r="I1001" s="31"/>
      <c r="J1001" s="38">
        <f t="shared" ref="J1001:R1001" si="106">IF(J90=1,$E1001,0)</f>
        <v>0</v>
      </c>
      <c r="K1001" s="38">
        <f t="shared" si="106"/>
        <v>0</v>
      </c>
      <c r="L1001" s="38">
        <f t="shared" si="106"/>
        <v>0</v>
      </c>
      <c r="M1001" s="38">
        <f t="shared" si="106"/>
        <v>0</v>
      </c>
      <c r="N1001" s="38">
        <f t="shared" si="106"/>
        <v>0</v>
      </c>
      <c r="O1001" s="38">
        <f t="shared" si="106"/>
        <v>0</v>
      </c>
      <c r="P1001" s="38">
        <f t="shared" si="106"/>
        <v>0</v>
      </c>
      <c r="Q1001" s="38">
        <f t="shared" si="106"/>
        <v>0</v>
      </c>
      <c r="R1001" s="38">
        <f t="shared" si="106"/>
        <v>0</v>
      </c>
      <c r="S1001" s="7"/>
    </row>
    <row r="1002" spans="1:19" s="43" customFormat="1" ht="12" hidden="1" customHeight="1" x14ac:dyDescent="0.3">
      <c r="A1002" s="7"/>
      <c r="B1002" s="20"/>
      <c r="C1002" s="31" t="str">
        <f>'Asset Schedule'!C89</f>
        <v>Bus 81</v>
      </c>
      <c r="D1002" s="31"/>
      <c r="E1002" s="25">
        <f>'Asset Schedule'!Q89</f>
        <v>0</v>
      </c>
      <c r="F1002" s="27"/>
      <c r="G1002" s="27"/>
      <c r="H1002" s="27"/>
      <c r="I1002" s="31"/>
      <c r="J1002" s="38">
        <f t="shared" ref="J1002:R1002" si="107">IF(J91=1,$E1002,0)</f>
        <v>0</v>
      </c>
      <c r="K1002" s="38">
        <f t="shared" si="107"/>
        <v>0</v>
      </c>
      <c r="L1002" s="38">
        <f t="shared" si="107"/>
        <v>0</v>
      </c>
      <c r="M1002" s="38">
        <f t="shared" si="107"/>
        <v>0</v>
      </c>
      <c r="N1002" s="38">
        <f t="shared" si="107"/>
        <v>0</v>
      </c>
      <c r="O1002" s="38">
        <f t="shared" si="107"/>
        <v>0</v>
      </c>
      <c r="P1002" s="38">
        <f t="shared" si="107"/>
        <v>0</v>
      </c>
      <c r="Q1002" s="38">
        <f t="shared" si="107"/>
        <v>0</v>
      </c>
      <c r="R1002" s="38">
        <f t="shared" si="107"/>
        <v>0</v>
      </c>
      <c r="S1002" s="7"/>
    </row>
    <row r="1003" spans="1:19" s="43" customFormat="1" ht="12" hidden="1" customHeight="1" x14ac:dyDescent="0.3">
      <c r="A1003" s="7"/>
      <c r="B1003" s="20"/>
      <c r="C1003" s="31" t="str">
        <f>'Asset Schedule'!C90</f>
        <v>Bus 82</v>
      </c>
      <c r="D1003" s="31"/>
      <c r="E1003" s="25">
        <f>'Asset Schedule'!Q90</f>
        <v>0</v>
      </c>
      <c r="F1003" s="27"/>
      <c r="G1003" s="27"/>
      <c r="H1003" s="27"/>
      <c r="I1003" s="31"/>
      <c r="J1003" s="38">
        <f t="shared" ref="J1003:R1003" si="108">IF(J92=1,$E1003,0)</f>
        <v>0</v>
      </c>
      <c r="K1003" s="38">
        <f t="shared" si="108"/>
        <v>0</v>
      </c>
      <c r="L1003" s="38">
        <f t="shared" si="108"/>
        <v>0</v>
      </c>
      <c r="M1003" s="38">
        <f t="shared" si="108"/>
        <v>0</v>
      </c>
      <c r="N1003" s="38">
        <f t="shared" si="108"/>
        <v>0</v>
      </c>
      <c r="O1003" s="38">
        <f t="shared" si="108"/>
        <v>0</v>
      </c>
      <c r="P1003" s="38">
        <f t="shared" si="108"/>
        <v>0</v>
      </c>
      <c r="Q1003" s="38">
        <f t="shared" si="108"/>
        <v>0</v>
      </c>
      <c r="R1003" s="38">
        <f t="shared" si="108"/>
        <v>0</v>
      </c>
      <c r="S1003" s="7"/>
    </row>
    <row r="1004" spans="1:19" s="43" customFormat="1" ht="12" hidden="1" customHeight="1" x14ac:dyDescent="0.3">
      <c r="A1004" s="7"/>
      <c r="B1004" s="20"/>
      <c r="C1004" s="31" t="str">
        <f>'Asset Schedule'!C91</f>
        <v>Bus 83</v>
      </c>
      <c r="D1004" s="31"/>
      <c r="E1004" s="25">
        <f>'Asset Schedule'!Q91</f>
        <v>0</v>
      </c>
      <c r="F1004" s="27"/>
      <c r="G1004" s="27"/>
      <c r="H1004" s="27"/>
      <c r="I1004" s="31"/>
      <c r="J1004" s="38">
        <f t="shared" ref="J1004:R1004" si="109">IF(J93=1,$E1004,0)</f>
        <v>0</v>
      </c>
      <c r="K1004" s="38">
        <f t="shared" si="109"/>
        <v>0</v>
      </c>
      <c r="L1004" s="38">
        <f t="shared" si="109"/>
        <v>0</v>
      </c>
      <c r="M1004" s="38">
        <f t="shared" si="109"/>
        <v>0</v>
      </c>
      <c r="N1004" s="38">
        <f t="shared" si="109"/>
        <v>0</v>
      </c>
      <c r="O1004" s="38">
        <f t="shared" si="109"/>
        <v>0</v>
      </c>
      <c r="P1004" s="38">
        <f t="shared" si="109"/>
        <v>0</v>
      </c>
      <c r="Q1004" s="38">
        <f t="shared" si="109"/>
        <v>0</v>
      </c>
      <c r="R1004" s="38">
        <f t="shared" si="109"/>
        <v>0</v>
      </c>
      <c r="S1004" s="7"/>
    </row>
    <row r="1005" spans="1:19" s="43" customFormat="1" ht="12" hidden="1" customHeight="1" x14ac:dyDescent="0.3">
      <c r="A1005" s="7"/>
      <c r="B1005" s="20"/>
      <c r="C1005" s="31" t="str">
        <f>'Asset Schedule'!C92</f>
        <v>Bus 84</v>
      </c>
      <c r="D1005" s="31"/>
      <c r="E1005" s="25">
        <f>'Asset Schedule'!Q92</f>
        <v>0</v>
      </c>
      <c r="F1005" s="27"/>
      <c r="G1005" s="27"/>
      <c r="H1005" s="27"/>
      <c r="I1005" s="31"/>
      <c r="J1005" s="38">
        <f t="shared" ref="J1005:R1005" si="110">IF(J94=1,$E1005,0)</f>
        <v>0</v>
      </c>
      <c r="K1005" s="38">
        <f t="shared" si="110"/>
        <v>0</v>
      </c>
      <c r="L1005" s="38">
        <f t="shared" si="110"/>
        <v>0</v>
      </c>
      <c r="M1005" s="38">
        <f t="shared" si="110"/>
        <v>0</v>
      </c>
      <c r="N1005" s="38">
        <f t="shared" si="110"/>
        <v>0</v>
      </c>
      <c r="O1005" s="38">
        <f t="shared" si="110"/>
        <v>0</v>
      </c>
      <c r="P1005" s="38">
        <f t="shared" si="110"/>
        <v>0</v>
      </c>
      <c r="Q1005" s="38">
        <f t="shared" si="110"/>
        <v>0</v>
      </c>
      <c r="R1005" s="38">
        <f t="shared" si="110"/>
        <v>0</v>
      </c>
      <c r="S1005" s="7"/>
    </row>
    <row r="1006" spans="1:19" s="43" customFormat="1" ht="12" hidden="1" customHeight="1" x14ac:dyDescent="0.3">
      <c r="A1006" s="7"/>
      <c r="B1006" s="20"/>
      <c r="C1006" s="31" t="str">
        <f>'Asset Schedule'!C93</f>
        <v>Bus 85</v>
      </c>
      <c r="D1006" s="31"/>
      <c r="E1006" s="25">
        <f>'Asset Schedule'!Q93</f>
        <v>0</v>
      </c>
      <c r="F1006" s="27"/>
      <c r="G1006" s="27"/>
      <c r="H1006" s="27"/>
      <c r="I1006" s="31"/>
      <c r="J1006" s="38">
        <f t="shared" ref="J1006:R1006" si="111">IF(J95=1,$E1006,0)</f>
        <v>0</v>
      </c>
      <c r="K1006" s="38">
        <f t="shared" si="111"/>
        <v>0</v>
      </c>
      <c r="L1006" s="38">
        <f t="shared" si="111"/>
        <v>0</v>
      </c>
      <c r="M1006" s="38">
        <f t="shared" si="111"/>
        <v>0</v>
      </c>
      <c r="N1006" s="38">
        <f t="shared" si="111"/>
        <v>0</v>
      </c>
      <c r="O1006" s="38">
        <f t="shared" si="111"/>
        <v>0</v>
      </c>
      <c r="P1006" s="38">
        <f t="shared" si="111"/>
        <v>0</v>
      </c>
      <c r="Q1006" s="38">
        <f t="shared" si="111"/>
        <v>0</v>
      </c>
      <c r="R1006" s="38">
        <f t="shared" si="111"/>
        <v>0</v>
      </c>
      <c r="S1006" s="7"/>
    </row>
    <row r="1007" spans="1:19" s="43" customFormat="1" ht="12" hidden="1" customHeight="1" x14ac:dyDescent="0.3">
      <c r="A1007" s="7"/>
      <c r="B1007" s="20"/>
      <c r="C1007" s="31" t="str">
        <f>'Asset Schedule'!C94</f>
        <v>Bus 86</v>
      </c>
      <c r="D1007" s="31"/>
      <c r="E1007" s="25">
        <f>'Asset Schedule'!Q94</f>
        <v>0</v>
      </c>
      <c r="F1007" s="27"/>
      <c r="G1007" s="27"/>
      <c r="H1007" s="27"/>
      <c r="I1007" s="31"/>
      <c r="J1007" s="38">
        <f t="shared" ref="J1007:R1007" si="112">IF(J96=1,$E1007,0)</f>
        <v>0</v>
      </c>
      <c r="K1007" s="38">
        <f t="shared" si="112"/>
        <v>0</v>
      </c>
      <c r="L1007" s="38">
        <f t="shared" si="112"/>
        <v>0</v>
      </c>
      <c r="M1007" s="38">
        <f t="shared" si="112"/>
        <v>0</v>
      </c>
      <c r="N1007" s="38">
        <f t="shared" si="112"/>
        <v>0</v>
      </c>
      <c r="O1007" s="38">
        <f t="shared" si="112"/>
        <v>0</v>
      </c>
      <c r="P1007" s="38">
        <f t="shared" si="112"/>
        <v>0</v>
      </c>
      <c r="Q1007" s="38">
        <f t="shared" si="112"/>
        <v>0</v>
      </c>
      <c r="R1007" s="38">
        <f t="shared" si="112"/>
        <v>0</v>
      </c>
      <c r="S1007" s="7"/>
    </row>
    <row r="1008" spans="1:19" s="43" customFormat="1" ht="12" hidden="1" customHeight="1" x14ac:dyDescent="0.3">
      <c r="A1008" s="7"/>
      <c r="B1008" s="20"/>
      <c r="C1008" s="31" t="str">
        <f>'Asset Schedule'!C95</f>
        <v>Bus 87</v>
      </c>
      <c r="D1008" s="31"/>
      <c r="E1008" s="25">
        <f>'Asset Schedule'!Q95</f>
        <v>0</v>
      </c>
      <c r="F1008" s="27"/>
      <c r="G1008" s="27"/>
      <c r="H1008" s="27"/>
      <c r="I1008" s="31"/>
      <c r="J1008" s="38">
        <f t="shared" ref="J1008:R1008" si="113">IF(J97=1,$E1008,0)</f>
        <v>0</v>
      </c>
      <c r="K1008" s="38">
        <f t="shared" si="113"/>
        <v>0</v>
      </c>
      <c r="L1008" s="38">
        <f t="shared" si="113"/>
        <v>0</v>
      </c>
      <c r="M1008" s="38">
        <f t="shared" si="113"/>
        <v>0</v>
      </c>
      <c r="N1008" s="38">
        <f t="shared" si="113"/>
        <v>0</v>
      </c>
      <c r="O1008" s="38">
        <f t="shared" si="113"/>
        <v>0</v>
      </c>
      <c r="P1008" s="38">
        <f t="shared" si="113"/>
        <v>0</v>
      </c>
      <c r="Q1008" s="38">
        <f t="shared" si="113"/>
        <v>0</v>
      </c>
      <c r="R1008" s="38">
        <f t="shared" si="113"/>
        <v>0</v>
      </c>
      <c r="S1008" s="7"/>
    </row>
    <row r="1009" spans="1:19" s="43" customFormat="1" ht="12" hidden="1" customHeight="1" x14ac:dyDescent="0.3">
      <c r="A1009" s="7"/>
      <c r="B1009" s="20"/>
      <c r="C1009" s="31" t="str">
        <f>'Asset Schedule'!C96</f>
        <v>Bus 88</v>
      </c>
      <c r="D1009" s="31"/>
      <c r="E1009" s="25">
        <f>'Asset Schedule'!Q96</f>
        <v>0</v>
      </c>
      <c r="F1009" s="27"/>
      <c r="G1009" s="27"/>
      <c r="H1009" s="27"/>
      <c r="I1009" s="31"/>
      <c r="J1009" s="38">
        <f t="shared" ref="J1009:R1009" si="114">IF(J98=1,$E1009,0)</f>
        <v>0</v>
      </c>
      <c r="K1009" s="38">
        <f t="shared" si="114"/>
        <v>0</v>
      </c>
      <c r="L1009" s="38">
        <f t="shared" si="114"/>
        <v>0</v>
      </c>
      <c r="M1009" s="38">
        <f t="shared" si="114"/>
        <v>0</v>
      </c>
      <c r="N1009" s="38">
        <f t="shared" si="114"/>
        <v>0</v>
      </c>
      <c r="O1009" s="38">
        <f t="shared" si="114"/>
        <v>0</v>
      </c>
      <c r="P1009" s="38">
        <f t="shared" si="114"/>
        <v>0</v>
      </c>
      <c r="Q1009" s="38">
        <f t="shared" si="114"/>
        <v>0</v>
      </c>
      <c r="R1009" s="38">
        <f t="shared" si="114"/>
        <v>0</v>
      </c>
      <c r="S1009" s="7"/>
    </row>
    <row r="1010" spans="1:19" s="43" customFormat="1" ht="12" hidden="1" customHeight="1" x14ac:dyDescent="0.3">
      <c r="A1010" s="7"/>
      <c r="B1010" s="20"/>
      <c r="C1010" s="31" t="str">
        <f>'Asset Schedule'!C97</f>
        <v>Bus 89</v>
      </c>
      <c r="D1010" s="31"/>
      <c r="E1010" s="25">
        <f>'Asset Schedule'!Q97</f>
        <v>0</v>
      </c>
      <c r="F1010" s="27"/>
      <c r="G1010" s="27"/>
      <c r="H1010" s="27"/>
      <c r="I1010" s="31"/>
      <c r="J1010" s="38">
        <f t="shared" ref="J1010:R1010" si="115">IF(J99=1,$E1010,0)</f>
        <v>0</v>
      </c>
      <c r="K1010" s="38">
        <f t="shared" si="115"/>
        <v>0</v>
      </c>
      <c r="L1010" s="38">
        <f t="shared" si="115"/>
        <v>0</v>
      </c>
      <c r="M1010" s="38">
        <f t="shared" si="115"/>
        <v>0</v>
      </c>
      <c r="N1010" s="38">
        <f t="shared" si="115"/>
        <v>0</v>
      </c>
      <c r="O1010" s="38">
        <f t="shared" si="115"/>
        <v>0</v>
      </c>
      <c r="P1010" s="38">
        <f t="shared" si="115"/>
        <v>0</v>
      </c>
      <c r="Q1010" s="38">
        <f t="shared" si="115"/>
        <v>0</v>
      </c>
      <c r="R1010" s="38">
        <f t="shared" si="115"/>
        <v>0</v>
      </c>
      <c r="S1010" s="7"/>
    </row>
    <row r="1011" spans="1:19" s="43" customFormat="1" ht="12" hidden="1" customHeight="1" x14ac:dyDescent="0.3">
      <c r="A1011" s="7"/>
      <c r="B1011" s="20"/>
      <c r="C1011" s="31" t="str">
        <f>'Asset Schedule'!C98</f>
        <v>Bus 90</v>
      </c>
      <c r="D1011" s="31"/>
      <c r="E1011" s="25">
        <f>'Asset Schedule'!Q98</f>
        <v>0</v>
      </c>
      <c r="F1011" s="27"/>
      <c r="G1011" s="27"/>
      <c r="H1011" s="27"/>
      <c r="I1011" s="31"/>
      <c r="J1011" s="38">
        <f t="shared" ref="J1011:R1011" si="116">IF(J100=1,$E1011,0)</f>
        <v>0</v>
      </c>
      <c r="K1011" s="38">
        <f t="shared" si="116"/>
        <v>0</v>
      </c>
      <c r="L1011" s="38">
        <f t="shared" si="116"/>
        <v>0</v>
      </c>
      <c r="M1011" s="38">
        <f t="shared" si="116"/>
        <v>0</v>
      </c>
      <c r="N1011" s="38">
        <f t="shared" si="116"/>
        <v>0</v>
      </c>
      <c r="O1011" s="38">
        <f t="shared" si="116"/>
        <v>0</v>
      </c>
      <c r="P1011" s="38">
        <f t="shared" si="116"/>
        <v>0</v>
      </c>
      <c r="Q1011" s="38">
        <f t="shared" si="116"/>
        <v>0</v>
      </c>
      <c r="R1011" s="38">
        <f t="shared" si="116"/>
        <v>0</v>
      </c>
      <c r="S1011" s="7"/>
    </row>
    <row r="1012" spans="1:19" s="43" customFormat="1" ht="12" hidden="1" customHeight="1" x14ac:dyDescent="0.3">
      <c r="A1012" s="7"/>
      <c r="B1012" s="20"/>
      <c r="C1012" s="31" t="str">
        <f>'Asset Schedule'!C99</f>
        <v>Bus 91</v>
      </c>
      <c r="D1012" s="31"/>
      <c r="E1012" s="25">
        <f>'Asset Schedule'!Q99</f>
        <v>0</v>
      </c>
      <c r="F1012" s="27"/>
      <c r="G1012" s="27"/>
      <c r="H1012" s="27"/>
      <c r="I1012" s="31"/>
      <c r="J1012" s="38">
        <f t="shared" ref="J1012:R1012" si="117">IF(J101=1,$E1012,0)</f>
        <v>0</v>
      </c>
      <c r="K1012" s="38">
        <f t="shared" si="117"/>
        <v>0</v>
      </c>
      <c r="L1012" s="38">
        <f t="shared" si="117"/>
        <v>0</v>
      </c>
      <c r="M1012" s="38">
        <f t="shared" si="117"/>
        <v>0</v>
      </c>
      <c r="N1012" s="38">
        <f t="shared" si="117"/>
        <v>0</v>
      </c>
      <c r="O1012" s="38">
        <f t="shared" si="117"/>
        <v>0</v>
      </c>
      <c r="P1012" s="38">
        <f t="shared" si="117"/>
        <v>0</v>
      </c>
      <c r="Q1012" s="38">
        <f t="shared" si="117"/>
        <v>0</v>
      </c>
      <c r="R1012" s="38">
        <f t="shared" si="117"/>
        <v>0</v>
      </c>
      <c r="S1012" s="7"/>
    </row>
    <row r="1013" spans="1:19" s="43" customFormat="1" ht="12" hidden="1" customHeight="1" x14ac:dyDescent="0.3">
      <c r="A1013" s="7"/>
      <c r="B1013" s="20"/>
      <c r="C1013" s="31" t="str">
        <f>'Asset Schedule'!C100</f>
        <v>Bus 92</v>
      </c>
      <c r="D1013" s="31"/>
      <c r="E1013" s="25">
        <f>'Asset Schedule'!Q100</f>
        <v>0</v>
      </c>
      <c r="F1013" s="27"/>
      <c r="G1013" s="27"/>
      <c r="H1013" s="27"/>
      <c r="I1013" s="31"/>
      <c r="J1013" s="38">
        <f t="shared" ref="J1013:R1013" si="118">IF(J102=1,$E1013,0)</f>
        <v>0</v>
      </c>
      <c r="K1013" s="38">
        <f t="shared" si="118"/>
        <v>0</v>
      </c>
      <c r="L1013" s="38">
        <f t="shared" si="118"/>
        <v>0</v>
      </c>
      <c r="M1013" s="38">
        <f t="shared" si="118"/>
        <v>0</v>
      </c>
      <c r="N1013" s="38">
        <f t="shared" si="118"/>
        <v>0</v>
      </c>
      <c r="O1013" s="38">
        <f t="shared" si="118"/>
        <v>0</v>
      </c>
      <c r="P1013" s="38">
        <f t="shared" si="118"/>
        <v>0</v>
      </c>
      <c r="Q1013" s="38">
        <f t="shared" si="118"/>
        <v>0</v>
      </c>
      <c r="R1013" s="38">
        <f t="shared" si="118"/>
        <v>0</v>
      </c>
      <c r="S1013" s="7"/>
    </row>
    <row r="1014" spans="1:19" s="43" customFormat="1" ht="12" hidden="1" customHeight="1" x14ac:dyDescent="0.3">
      <c r="A1014" s="7"/>
      <c r="B1014" s="20"/>
      <c r="C1014" s="31" t="str">
        <f>'Asset Schedule'!C101</f>
        <v>Bus 93</v>
      </c>
      <c r="D1014" s="31"/>
      <c r="E1014" s="25">
        <f>'Asset Schedule'!Q101</f>
        <v>0</v>
      </c>
      <c r="F1014" s="27"/>
      <c r="G1014" s="27"/>
      <c r="H1014" s="27"/>
      <c r="I1014" s="31"/>
      <c r="J1014" s="38">
        <f t="shared" ref="J1014:R1014" si="119">IF(J103=1,$E1014,0)</f>
        <v>0</v>
      </c>
      <c r="K1014" s="38">
        <f t="shared" si="119"/>
        <v>0</v>
      </c>
      <c r="L1014" s="38">
        <f t="shared" si="119"/>
        <v>0</v>
      </c>
      <c r="M1014" s="38">
        <f t="shared" si="119"/>
        <v>0</v>
      </c>
      <c r="N1014" s="38">
        <f t="shared" si="119"/>
        <v>0</v>
      </c>
      <c r="O1014" s="38">
        <f t="shared" si="119"/>
        <v>0</v>
      </c>
      <c r="P1014" s="38">
        <f t="shared" si="119"/>
        <v>0</v>
      </c>
      <c r="Q1014" s="38">
        <f t="shared" si="119"/>
        <v>0</v>
      </c>
      <c r="R1014" s="38">
        <f t="shared" si="119"/>
        <v>0</v>
      </c>
      <c r="S1014" s="7"/>
    </row>
    <row r="1015" spans="1:19" s="43" customFormat="1" ht="12" hidden="1" customHeight="1" x14ac:dyDescent="0.3">
      <c r="A1015" s="7"/>
      <c r="B1015" s="20"/>
      <c r="C1015" s="31" t="str">
        <f>'Asset Schedule'!C102</f>
        <v>Bus 94</v>
      </c>
      <c r="D1015" s="31"/>
      <c r="E1015" s="25">
        <f>'Asset Schedule'!Q102</f>
        <v>0</v>
      </c>
      <c r="F1015" s="27"/>
      <c r="G1015" s="27"/>
      <c r="H1015" s="27"/>
      <c r="I1015" s="31"/>
      <c r="J1015" s="38">
        <f t="shared" ref="J1015:R1015" si="120">IF(J104=1,$E1015,0)</f>
        <v>0</v>
      </c>
      <c r="K1015" s="38">
        <f t="shared" si="120"/>
        <v>0</v>
      </c>
      <c r="L1015" s="38">
        <f t="shared" si="120"/>
        <v>0</v>
      </c>
      <c r="M1015" s="38">
        <f t="shared" si="120"/>
        <v>0</v>
      </c>
      <c r="N1015" s="38">
        <f t="shared" si="120"/>
        <v>0</v>
      </c>
      <c r="O1015" s="38">
        <f t="shared" si="120"/>
        <v>0</v>
      </c>
      <c r="P1015" s="38">
        <f t="shared" si="120"/>
        <v>0</v>
      </c>
      <c r="Q1015" s="38">
        <f t="shared" si="120"/>
        <v>0</v>
      </c>
      <c r="R1015" s="38">
        <f t="shared" si="120"/>
        <v>0</v>
      </c>
      <c r="S1015" s="7"/>
    </row>
    <row r="1016" spans="1:19" s="43" customFormat="1" ht="12" hidden="1" customHeight="1" x14ac:dyDescent="0.3">
      <c r="A1016" s="7"/>
      <c r="B1016" s="20"/>
      <c r="C1016" s="31" t="str">
        <f>'Asset Schedule'!C103</f>
        <v>Bus 95</v>
      </c>
      <c r="D1016" s="31"/>
      <c r="E1016" s="25">
        <f>'Asset Schedule'!Q103</f>
        <v>0</v>
      </c>
      <c r="F1016" s="27"/>
      <c r="G1016" s="27"/>
      <c r="H1016" s="27"/>
      <c r="I1016" s="31"/>
      <c r="J1016" s="38">
        <f t="shared" ref="J1016:R1016" si="121">IF(J105=1,$E1016,0)</f>
        <v>0</v>
      </c>
      <c r="K1016" s="38">
        <f t="shared" si="121"/>
        <v>0</v>
      </c>
      <c r="L1016" s="38">
        <f t="shared" si="121"/>
        <v>0</v>
      </c>
      <c r="M1016" s="38">
        <f t="shared" si="121"/>
        <v>0</v>
      </c>
      <c r="N1016" s="38">
        <f t="shared" si="121"/>
        <v>0</v>
      </c>
      <c r="O1016" s="38">
        <f t="shared" si="121"/>
        <v>0</v>
      </c>
      <c r="P1016" s="38">
        <f t="shared" si="121"/>
        <v>0</v>
      </c>
      <c r="Q1016" s="38">
        <f t="shared" si="121"/>
        <v>0</v>
      </c>
      <c r="R1016" s="38">
        <f t="shared" si="121"/>
        <v>0</v>
      </c>
      <c r="S1016" s="7"/>
    </row>
    <row r="1017" spans="1:19" s="43" customFormat="1" ht="12" hidden="1" customHeight="1" x14ac:dyDescent="0.3">
      <c r="A1017" s="7"/>
      <c r="B1017" s="20"/>
      <c r="C1017" s="31" t="str">
        <f>'Asset Schedule'!C104</f>
        <v>Bus 96</v>
      </c>
      <c r="D1017" s="31"/>
      <c r="E1017" s="25">
        <f>'Asset Schedule'!Q104</f>
        <v>0</v>
      </c>
      <c r="F1017" s="27"/>
      <c r="G1017" s="27"/>
      <c r="H1017" s="27"/>
      <c r="I1017" s="31"/>
      <c r="J1017" s="38">
        <f t="shared" ref="J1017:R1017" si="122">IF(J106=1,$E1017,0)</f>
        <v>0</v>
      </c>
      <c r="K1017" s="38">
        <f t="shared" si="122"/>
        <v>0</v>
      </c>
      <c r="L1017" s="38">
        <f t="shared" si="122"/>
        <v>0</v>
      </c>
      <c r="M1017" s="38">
        <f t="shared" si="122"/>
        <v>0</v>
      </c>
      <c r="N1017" s="38">
        <f t="shared" si="122"/>
        <v>0</v>
      </c>
      <c r="O1017" s="38">
        <f t="shared" si="122"/>
        <v>0</v>
      </c>
      <c r="P1017" s="38">
        <f t="shared" si="122"/>
        <v>0</v>
      </c>
      <c r="Q1017" s="38">
        <f t="shared" si="122"/>
        <v>0</v>
      </c>
      <c r="R1017" s="38">
        <f t="shared" si="122"/>
        <v>0</v>
      </c>
      <c r="S1017" s="7"/>
    </row>
    <row r="1018" spans="1:19" s="43" customFormat="1" ht="12" hidden="1" customHeight="1" x14ac:dyDescent="0.3">
      <c r="A1018" s="7"/>
      <c r="B1018" s="20"/>
      <c r="C1018" s="31" t="str">
        <f>'Asset Schedule'!C105</f>
        <v>Bus 97</v>
      </c>
      <c r="D1018" s="31"/>
      <c r="E1018" s="25">
        <f>'Asset Schedule'!Q105</f>
        <v>0</v>
      </c>
      <c r="F1018" s="27"/>
      <c r="G1018" s="27"/>
      <c r="H1018" s="27"/>
      <c r="I1018" s="31"/>
      <c r="J1018" s="38">
        <f t="shared" ref="J1018:R1018" si="123">IF(J107=1,$E1018,0)</f>
        <v>0</v>
      </c>
      <c r="K1018" s="38">
        <f t="shared" si="123"/>
        <v>0</v>
      </c>
      <c r="L1018" s="38">
        <f t="shared" si="123"/>
        <v>0</v>
      </c>
      <c r="M1018" s="38">
        <f t="shared" si="123"/>
        <v>0</v>
      </c>
      <c r="N1018" s="38">
        <f t="shared" si="123"/>
        <v>0</v>
      </c>
      <c r="O1018" s="38">
        <f t="shared" si="123"/>
        <v>0</v>
      </c>
      <c r="P1018" s="38">
        <f t="shared" si="123"/>
        <v>0</v>
      </c>
      <c r="Q1018" s="38">
        <f t="shared" si="123"/>
        <v>0</v>
      </c>
      <c r="R1018" s="38">
        <f t="shared" si="123"/>
        <v>0</v>
      </c>
      <c r="S1018" s="7"/>
    </row>
    <row r="1019" spans="1:19" s="43" customFormat="1" ht="12" hidden="1" customHeight="1" x14ac:dyDescent="0.3">
      <c r="A1019" s="7"/>
      <c r="B1019" s="20"/>
      <c r="C1019" s="31" t="str">
        <f>'Asset Schedule'!C106</f>
        <v>Bus 98</v>
      </c>
      <c r="D1019" s="31"/>
      <c r="E1019" s="25">
        <f>'Asset Schedule'!Q106</f>
        <v>0</v>
      </c>
      <c r="F1019" s="27"/>
      <c r="G1019" s="27"/>
      <c r="H1019" s="27"/>
      <c r="I1019" s="31"/>
      <c r="J1019" s="38">
        <f t="shared" ref="J1019:R1019" si="124">IF(J108=1,$E1019,0)</f>
        <v>0</v>
      </c>
      <c r="K1019" s="38">
        <f t="shared" si="124"/>
        <v>0</v>
      </c>
      <c r="L1019" s="38">
        <f t="shared" si="124"/>
        <v>0</v>
      </c>
      <c r="M1019" s="38">
        <f t="shared" si="124"/>
        <v>0</v>
      </c>
      <c r="N1019" s="38">
        <f t="shared" si="124"/>
        <v>0</v>
      </c>
      <c r="O1019" s="38">
        <f t="shared" si="124"/>
        <v>0</v>
      </c>
      <c r="P1019" s="38">
        <f t="shared" si="124"/>
        <v>0</v>
      </c>
      <c r="Q1019" s="38">
        <f t="shared" si="124"/>
        <v>0</v>
      </c>
      <c r="R1019" s="38">
        <f t="shared" si="124"/>
        <v>0</v>
      </c>
      <c r="S1019" s="7"/>
    </row>
    <row r="1020" spans="1:19" s="43" customFormat="1" ht="12" hidden="1" customHeight="1" x14ac:dyDescent="0.3">
      <c r="A1020" s="7"/>
      <c r="B1020" s="20"/>
      <c r="C1020" s="31" t="str">
        <f>'Asset Schedule'!C107</f>
        <v>Bus 99</v>
      </c>
      <c r="D1020" s="31"/>
      <c r="E1020" s="25">
        <f>'Asset Schedule'!Q107</f>
        <v>0</v>
      </c>
      <c r="F1020" s="27"/>
      <c r="G1020" s="27"/>
      <c r="H1020" s="27"/>
      <c r="I1020" s="31"/>
      <c r="J1020" s="38">
        <f t="shared" ref="J1020:R1020" si="125">IF(J109=1,$E1020,0)</f>
        <v>0</v>
      </c>
      <c r="K1020" s="38">
        <f t="shared" si="125"/>
        <v>0</v>
      </c>
      <c r="L1020" s="38">
        <f t="shared" si="125"/>
        <v>0</v>
      </c>
      <c r="M1020" s="38">
        <f t="shared" si="125"/>
        <v>0</v>
      </c>
      <c r="N1020" s="38">
        <f t="shared" si="125"/>
        <v>0</v>
      </c>
      <c r="O1020" s="38">
        <f t="shared" si="125"/>
        <v>0</v>
      </c>
      <c r="P1020" s="38">
        <f t="shared" si="125"/>
        <v>0</v>
      </c>
      <c r="Q1020" s="38">
        <f t="shared" si="125"/>
        <v>0</v>
      </c>
      <c r="R1020" s="38">
        <f t="shared" si="125"/>
        <v>0</v>
      </c>
      <c r="S1020" s="7"/>
    </row>
    <row r="1021" spans="1:19" s="43" customFormat="1" ht="12" hidden="1" customHeight="1" x14ac:dyDescent="0.3">
      <c r="A1021" s="7"/>
      <c r="B1021" s="20"/>
      <c r="C1021" s="31" t="str">
        <f>'Asset Schedule'!C108</f>
        <v>Bus 100</v>
      </c>
      <c r="D1021" s="31"/>
      <c r="E1021" s="25">
        <f>'Asset Schedule'!Q108</f>
        <v>0</v>
      </c>
      <c r="F1021" s="27"/>
      <c r="G1021" s="27"/>
      <c r="H1021" s="27"/>
      <c r="I1021" s="31"/>
      <c r="J1021" s="38">
        <f t="shared" ref="J1021:R1021" si="126">IF(J110=1,$E1021,0)</f>
        <v>0</v>
      </c>
      <c r="K1021" s="38">
        <f t="shared" si="126"/>
        <v>0</v>
      </c>
      <c r="L1021" s="38">
        <f t="shared" si="126"/>
        <v>0</v>
      </c>
      <c r="M1021" s="38">
        <f t="shared" si="126"/>
        <v>0</v>
      </c>
      <c r="N1021" s="38">
        <f t="shared" si="126"/>
        <v>0</v>
      </c>
      <c r="O1021" s="38">
        <f t="shared" si="126"/>
        <v>0</v>
      </c>
      <c r="P1021" s="38">
        <f t="shared" si="126"/>
        <v>0</v>
      </c>
      <c r="Q1021" s="38">
        <f t="shared" si="126"/>
        <v>0</v>
      </c>
      <c r="R1021" s="38">
        <f t="shared" si="126"/>
        <v>0</v>
      </c>
      <c r="S1021" s="7"/>
    </row>
    <row r="1022" spans="1:19" s="43" customFormat="1" ht="12" hidden="1" customHeight="1" x14ac:dyDescent="0.3">
      <c r="A1022" s="7"/>
      <c r="B1022" s="20"/>
      <c r="C1022" s="31" t="str">
        <f>'Asset Schedule'!C109</f>
        <v>Bus 101</v>
      </c>
      <c r="D1022" s="31"/>
      <c r="E1022" s="25">
        <f>'Asset Schedule'!Q109</f>
        <v>0</v>
      </c>
      <c r="F1022" s="27"/>
      <c r="G1022" s="27"/>
      <c r="H1022" s="27"/>
      <c r="I1022" s="31"/>
      <c r="J1022" s="38">
        <f t="shared" ref="J1022:R1022" si="127">IF(J111=1,$E1022,0)</f>
        <v>0</v>
      </c>
      <c r="K1022" s="38">
        <f t="shared" si="127"/>
        <v>0</v>
      </c>
      <c r="L1022" s="38">
        <f t="shared" si="127"/>
        <v>0</v>
      </c>
      <c r="M1022" s="38">
        <f t="shared" si="127"/>
        <v>0</v>
      </c>
      <c r="N1022" s="38">
        <f t="shared" si="127"/>
        <v>0</v>
      </c>
      <c r="O1022" s="38">
        <f t="shared" si="127"/>
        <v>0</v>
      </c>
      <c r="P1022" s="38">
        <f t="shared" si="127"/>
        <v>0</v>
      </c>
      <c r="Q1022" s="38">
        <f t="shared" si="127"/>
        <v>0</v>
      </c>
      <c r="R1022" s="38">
        <f t="shared" si="127"/>
        <v>0</v>
      </c>
      <c r="S1022" s="7"/>
    </row>
    <row r="1023" spans="1:19" s="43" customFormat="1" ht="12" hidden="1" customHeight="1" x14ac:dyDescent="0.3">
      <c r="A1023" s="7"/>
      <c r="B1023" s="20"/>
      <c r="C1023" s="31" t="str">
        <f>'Asset Schedule'!C110</f>
        <v>Bus 102</v>
      </c>
      <c r="D1023" s="31"/>
      <c r="E1023" s="25">
        <f>'Asset Schedule'!Q110</f>
        <v>0</v>
      </c>
      <c r="F1023" s="27"/>
      <c r="G1023" s="27"/>
      <c r="H1023" s="27"/>
      <c r="I1023" s="31"/>
      <c r="J1023" s="38">
        <f t="shared" ref="J1023:R1023" si="128">IF(J112=1,$E1023,0)</f>
        <v>0</v>
      </c>
      <c r="K1023" s="38">
        <f t="shared" si="128"/>
        <v>0</v>
      </c>
      <c r="L1023" s="38">
        <f t="shared" si="128"/>
        <v>0</v>
      </c>
      <c r="M1023" s="38">
        <f t="shared" si="128"/>
        <v>0</v>
      </c>
      <c r="N1023" s="38">
        <f t="shared" si="128"/>
        <v>0</v>
      </c>
      <c r="O1023" s="38">
        <f t="shared" si="128"/>
        <v>0</v>
      </c>
      <c r="P1023" s="38">
        <f t="shared" si="128"/>
        <v>0</v>
      </c>
      <c r="Q1023" s="38">
        <f t="shared" si="128"/>
        <v>0</v>
      </c>
      <c r="R1023" s="38">
        <f t="shared" si="128"/>
        <v>0</v>
      </c>
      <c r="S1023" s="7"/>
    </row>
    <row r="1024" spans="1:19" s="43" customFormat="1" ht="12" hidden="1" customHeight="1" x14ac:dyDescent="0.3">
      <c r="A1024" s="7"/>
      <c r="B1024" s="20"/>
      <c r="C1024" s="31" t="str">
        <f>'Asset Schedule'!C111</f>
        <v>Bus 103</v>
      </c>
      <c r="D1024" s="31"/>
      <c r="E1024" s="25">
        <f>'Asset Schedule'!Q111</f>
        <v>0</v>
      </c>
      <c r="F1024" s="27"/>
      <c r="G1024" s="27"/>
      <c r="H1024" s="27"/>
      <c r="I1024" s="31"/>
      <c r="J1024" s="38">
        <f t="shared" ref="J1024:R1024" si="129">IF(J113=1,$E1024,0)</f>
        <v>0</v>
      </c>
      <c r="K1024" s="38">
        <f t="shared" si="129"/>
        <v>0</v>
      </c>
      <c r="L1024" s="38">
        <f t="shared" si="129"/>
        <v>0</v>
      </c>
      <c r="M1024" s="38">
        <f t="shared" si="129"/>
        <v>0</v>
      </c>
      <c r="N1024" s="38">
        <f t="shared" si="129"/>
        <v>0</v>
      </c>
      <c r="O1024" s="38">
        <f t="shared" si="129"/>
        <v>0</v>
      </c>
      <c r="P1024" s="38">
        <f t="shared" si="129"/>
        <v>0</v>
      </c>
      <c r="Q1024" s="38">
        <f t="shared" si="129"/>
        <v>0</v>
      </c>
      <c r="R1024" s="38">
        <f t="shared" si="129"/>
        <v>0</v>
      </c>
      <c r="S1024" s="7"/>
    </row>
    <row r="1025" spans="1:19" s="43" customFormat="1" ht="12" hidden="1" customHeight="1" x14ac:dyDescent="0.3">
      <c r="A1025" s="7"/>
      <c r="B1025" s="20"/>
      <c r="C1025" s="31" t="str">
        <f>'Asset Schedule'!C112</f>
        <v>Bus 104</v>
      </c>
      <c r="D1025" s="31"/>
      <c r="E1025" s="25">
        <f>'Asset Schedule'!Q112</f>
        <v>0</v>
      </c>
      <c r="F1025" s="27"/>
      <c r="G1025" s="27"/>
      <c r="H1025" s="27"/>
      <c r="I1025" s="31"/>
      <c r="J1025" s="38">
        <f t="shared" ref="J1025:R1025" si="130">IF(J114=1,$E1025,0)</f>
        <v>0</v>
      </c>
      <c r="K1025" s="38">
        <f t="shared" si="130"/>
        <v>0</v>
      </c>
      <c r="L1025" s="38">
        <f t="shared" si="130"/>
        <v>0</v>
      </c>
      <c r="M1025" s="38">
        <f t="shared" si="130"/>
        <v>0</v>
      </c>
      <c r="N1025" s="38">
        <f t="shared" si="130"/>
        <v>0</v>
      </c>
      <c r="O1025" s="38">
        <f t="shared" si="130"/>
        <v>0</v>
      </c>
      <c r="P1025" s="38">
        <f t="shared" si="130"/>
        <v>0</v>
      </c>
      <c r="Q1025" s="38">
        <f t="shared" si="130"/>
        <v>0</v>
      </c>
      <c r="R1025" s="38">
        <f t="shared" si="130"/>
        <v>0</v>
      </c>
      <c r="S1025" s="7"/>
    </row>
    <row r="1026" spans="1:19" s="43" customFormat="1" ht="12" hidden="1" customHeight="1" x14ac:dyDescent="0.3">
      <c r="A1026" s="7"/>
      <c r="B1026" s="20"/>
      <c r="C1026" s="31" t="str">
        <f>'Asset Schedule'!C113</f>
        <v>Bus 105</v>
      </c>
      <c r="D1026" s="31"/>
      <c r="E1026" s="25">
        <f>'Asset Schedule'!Q113</f>
        <v>0</v>
      </c>
      <c r="F1026" s="27"/>
      <c r="G1026" s="27"/>
      <c r="H1026" s="27"/>
      <c r="I1026" s="31"/>
      <c r="J1026" s="38">
        <f t="shared" ref="J1026:R1026" si="131">IF(J115=1,$E1026,0)</f>
        <v>0</v>
      </c>
      <c r="K1026" s="38">
        <f t="shared" si="131"/>
        <v>0</v>
      </c>
      <c r="L1026" s="38">
        <f t="shared" si="131"/>
        <v>0</v>
      </c>
      <c r="M1026" s="38">
        <f t="shared" si="131"/>
        <v>0</v>
      </c>
      <c r="N1026" s="38">
        <f t="shared" si="131"/>
        <v>0</v>
      </c>
      <c r="O1026" s="38">
        <f t="shared" si="131"/>
        <v>0</v>
      </c>
      <c r="P1026" s="38">
        <f t="shared" si="131"/>
        <v>0</v>
      </c>
      <c r="Q1026" s="38">
        <f t="shared" si="131"/>
        <v>0</v>
      </c>
      <c r="R1026" s="38">
        <f t="shared" si="131"/>
        <v>0</v>
      </c>
      <c r="S1026" s="7"/>
    </row>
    <row r="1027" spans="1:19" s="43" customFormat="1" ht="12" hidden="1" customHeight="1" x14ac:dyDescent="0.3">
      <c r="A1027" s="7"/>
      <c r="B1027" s="20"/>
      <c r="C1027" s="31" t="str">
        <f>'Asset Schedule'!C114</f>
        <v>Bus 106</v>
      </c>
      <c r="D1027" s="31"/>
      <c r="E1027" s="25">
        <f>'Asset Schedule'!Q114</f>
        <v>0</v>
      </c>
      <c r="F1027" s="27"/>
      <c r="G1027" s="27"/>
      <c r="H1027" s="27"/>
      <c r="I1027" s="31"/>
      <c r="J1027" s="38">
        <f t="shared" ref="J1027:R1027" si="132">IF(J116=1,$E1027,0)</f>
        <v>0</v>
      </c>
      <c r="K1027" s="38">
        <f t="shared" si="132"/>
        <v>0</v>
      </c>
      <c r="L1027" s="38">
        <f t="shared" si="132"/>
        <v>0</v>
      </c>
      <c r="M1027" s="38">
        <f t="shared" si="132"/>
        <v>0</v>
      </c>
      <c r="N1027" s="38">
        <f t="shared" si="132"/>
        <v>0</v>
      </c>
      <c r="O1027" s="38">
        <f t="shared" si="132"/>
        <v>0</v>
      </c>
      <c r="P1027" s="38">
        <f t="shared" si="132"/>
        <v>0</v>
      </c>
      <c r="Q1027" s="38">
        <f t="shared" si="132"/>
        <v>0</v>
      </c>
      <c r="R1027" s="38">
        <f t="shared" si="132"/>
        <v>0</v>
      </c>
      <c r="S1027" s="7"/>
    </row>
    <row r="1028" spans="1:19" s="43" customFormat="1" ht="12" hidden="1" customHeight="1" x14ac:dyDescent="0.3">
      <c r="A1028" s="7"/>
      <c r="B1028" s="20"/>
      <c r="C1028" s="31" t="str">
        <f>'Asset Schedule'!C115</f>
        <v>Bus 107</v>
      </c>
      <c r="D1028" s="31"/>
      <c r="E1028" s="25">
        <f>'Asset Schedule'!Q115</f>
        <v>0</v>
      </c>
      <c r="F1028" s="27"/>
      <c r="G1028" s="27"/>
      <c r="H1028" s="27"/>
      <c r="I1028" s="31"/>
      <c r="J1028" s="38">
        <f t="shared" ref="J1028:R1028" si="133">IF(J117=1,$E1028,0)</f>
        <v>0</v>
      </c>
      <c r="K1028" s="38">
        <f t="shared" si="133"/>
        <v>0</v>
      </c>
      <c r="L1028" s="38">
        <f t="shared" si="133"/>
        <v>0</v>
      </c>
      <c r="M1028" s="38">
        <f t="shared" si="133"/>
        <v>0</v>
      </c>
      <c r="N1028" s="38">
        <f t="shared" si="133"/>
        <v>0</v>
      </c>
      <c r="O1028" s="38">
        <f t="shared" si="133"/>
        <v>0</v>
      </c>
      <c r="P1028" s="38">
        <f t="shared" si="133"/>
        <v>0</v>
      </c>
      <c r="Q1028" s="38">
        <f t="shared" si="133"/>
        <v>0</v>
      </c>
      <c r="R1028" s="38">
        <f t="shared" si="133"/>
        <v>0</v>
      </c>
      <c r="S1028" s="7"/>
    </row>
    <row r="1029" spans="1:19" s="43" customFormat="1" ht="12" hidden="1" customHeight="1" x14ac:dyDescent="0.3">
      <c r="A1029" s="7"/>
      <c r="B1029" s="20"/>
      <c r="C1029" s="31" t="str">
        <f>'Asset Schedule'!C116</f>
        <v>Bus 108</v>
      </c>
      <c r="D1029" s="31"/>
      <c r="E1029" s="25">
        <f>'Asset Schedule'!Q116</f>
        <v>0</v>
      </c>
      <c r="F1029" s="27"/>
      <c r="G1029" s="27"/>
      <c r="H1029" s="27"/>
      <c r="I1029" s="31"/>
      <c r="J1029" s="38">
        <f t="shared" ref="J1029:R1029" si="134">IF(J118=1,$E1029,0)</f>
        <v>0</v>
      </c>
      <c r="K1029" s="38">
        <f t="shared" si="134"/>
        <v>0</v>
      </c>
      <c r="L1029" s="38">
        <f t="shared" si="134"/>
        <v>0</v>
      </c>
      <c r="M1029" s="38">
        <f t="shared" si="134"/>
        <v>0</v>
      </c>
      <c r="N1029" s="38">
        <f t="shared" si="134"/>
        <v>0</v>
      </c>
      <c r="O1029" s="38">
        <f t="shared" si="134"/>
        <v>0</v>
      </c>
      <c r="P1029" s="38">
        <f t="shared" si="134"/>
        <v>0</v>
      </c>
      <c r="Q1029" s="38">
        <f t="shared" si="134"/>
        <v>0</v>
      </c>
      <c r="R1029" s="38">
        <f t="shared" si="134"/>
        <v>0</v>
      </c>
      <c r="S1029" s="7"/>
    </row>
    <row r="1030" spans="1:19" s="43" customFormat="1" ht="12" hidden="1" customHeight="1" x14ac:dyDescent="0.3">
      <c r="A1030" s="7"/>
      <c r="B1030" s="20"/>
      <c r="C1030" s="31" t="str">
        <f>'Asset Schedule'!C117</f>
        <v>Bus 109</v>
      </c>
      <c r="D1030" s="31"/>
      <c r="E1030" s="25">
        <f>'Asset Schedule'!Q117</f>
        <v>0</v>
      </c>
      <c r="F1030" s="27"/>
      <c r="G1030" s="27"/>
      <c r="H1030" s="27"/>
      <c r="I1030" s="31"/>
      <c r="J1030" s="38">
        <f t="shared" ref="J1030:R1030" si="135">IF(J119=1,$E1030,0)</f>
        <v>0</v>
      </c>
      <c r="K1030" s="38">
        <f t="shared" si="135"/>
        <v>0</v>
      </c>
      <c r="L1030" s="38">
        <f t="shared" si="135"/>
        <v>0</v>
      </c>
      <c r="M1030" s="38">
        <f t="shared" si="135"/>
        <v>0</v>
      </c>
      <c r="N1030" s="38">
        <f t="shared" si="135"/>
        <v>0</v>
      </c>
      <c r="O1030" s="38">
        <f t="shared" si="135"/>
        <v>0</v>
      </c>
      <c r="P1030" s="38">
        <f t="shared" si="135"/>
        <v>0</v>
      </c>
      <c r="Q1030" s="38">
        <f t="shared" si="135"/>
        <v>0</v>
      </c>
      <c r="R1030" s="38">
        <f t="shared" si="135"/>
        <v>0</v>
      </c>
      <c r="S1030" s="7"/>
    </row>
    <row r="1031" spans="1:19" s="43" customFormat="1" ht="12" hidden="1" customHeight="1" x14ac:dyDescent="0.3">
      <c r="A1031" s="7"/>
      <c r="B1031" s="20"/>
      <c r="C1031" s="31" t="str">
        <f>'Asset Schedule'!C118</f>
        <v>Bus 110</v>
      </c>
      <c r="D1031" s="31"/>
      <c r="E1031" s="25">
        <f>'Asset Schedule'!Q118</f>
        <v>0</v>
      </c>
      <c r="F1031" s="27"/>
      <c r="G1031" s="27"/>
      <c r="H1031" s="27"/>
      <c r="I1031" s="31"/>
      <c r="J1031" s="38">
        <f t="shared" ref="J1031:R1031" si="136">IF(J120=1,$E1031,0)</f>
        <v>0</v>
      </c>
      <c r="K1031" s="38">
        <f t="shared" si="136"/>
        <v>0</v>
      </c>
      <c r="L1031" s="38">
        <f t="shared" si="136"/>
        <v>0</v>
      </c>
      <c r="M1031" s="38">
        <f t="shared" si="136"/>
        <v>0</v>
      </c>
      <c r="N1031" s="38">
        <f t="shared" si="136"/>
        <v>0</v>
      </c>
      <c r="O1031" s="38">
        <f t="shared" si="136"/>
        <v>0</v>
      </c>
      <c r="P1031" s="38">
        <f t="shared" si="136"/>
        <v>0</v>
      </c>
      <c r="Q1031" s="38">
        <f t="shared" si="136"/>
        <v>0</v>
      </c>
      <c r="R1031" s="38">
        <f t="shared" si="136"/>
        <v>0</v>
      </c>
      <c r="S1031" s="7"/>
    </row>
    <row r="1032" spans="1:19" s="43" customFormat="1" ht="12" hidden="1" customHeight="1" x14ac:dyDescent="0.3">
      <c r="A1032" s="7"/>
      <c r="B1032" s="20"/>
      <c r="C1032" s="31" t="str">
        <f>'Asset Schedule'!C119</f>
        <v>Bus 111</v>
      </c>
      <c r="D1032" s="31"/>
      <c r="E1032" s="25">
        <f>'Asset Schedule'!Q119</f>
        <v>0</v>
      </c>
      <c r="F1032" s="27"/>
      <c r="G1032" s="27"/>
      <c r="H1032" s="27"/>
      <c r="I1032" s="31"/>
      <c r="J1032" s="38">
        <f t="shared" ref="J1032:R1032" si="137">IF(J121=1,$E1032,0)</f>
        <v>0</v>
      </c>
      <c r="K1032" s="38">
        <f t="shared" si="137"/>
        <v>0</v>
      </c>
      <c r="L1032" s="38">
        <f t="shared" si="137"/>
        <v>0</v>
      </c>
      <c r="M1032" s="38">
        <f t="shared" si="137"/>
        <v>0</v>
      </c>
      <c r="N1032" s="38">
        <f t="shared" si="137"/>
        <v>0</v>
      </c>
      <c r="O1032" s="38">
        <f t="shared" si="137"/>
        <v>0</v>
      </c>
      <c r="P1032" s="38">
        <f t="shared" si="137"/>
        <v>0</v>
      </c>
      <c r="Q1032" s="38">
        <f t="shared" si="137"/>
        <v>0</v>
      </c>
      <c r="R1032" s="38">
        <f t="shared" si="137"/>
        <v>0</v>
      </c>
      <c r="S1032" s="7"/>
    </row>
    <row r="1033" spans="1:19" s="43" customFormat="1" ht="12" hidden="1" customHeight="1" x14ac:dyDescent="0.3">
      <c r="A1033" s="7"/>
      <c r="B1033" s="20"/>
      <c r="C1033" s="31" t="str">
        <f>'Asset Schedule'!C120</f>
        <v>Bus 112</v>
      </c>
      <c r="D1033" s="31"/>
      <c r="E1033" s="25">
        <f>'Asset Schedule'!Q120</f>
        <v>0</v>
      </c>
      <c r="F1033" s="27"/>
      <c r="G1033" s="27"/>
      <c r="H1033" s="27"/>
      <c r="I1033" s="31"/>
      <c r="J1033" s="38">
        <f t="shared" ref="J1033:R1033" si="138">IF(J122=1,$E1033,0)</f>
        <v>0</v>
      </c>
      <c r="K1033" s="38">
        <f t="shared" si="138"/>
        <v>0</v>
      </c>
      <c r="L1033" s="38">
        <f t="shared" si="138"/>
        <v>0</v>
      </c>
      <c r="M1033" s="38">
        <f t="shared" si="138"/>
        <v>0</v>
      </c>
      <c r="N1033" s="38">
        <f t="shared" si="138"/>
        <v>0</v>
      </c>
      <c r="O1033" s="38">
        <f t="shared" si="138"/>
        <v>0</v>
      </c>
      <c r="P1033" s="38">
        <f t="shared" si="138"/>
        <v>0</v>
      </c>
      <c r="Q1033" s="38">
        <f t="shared" si="138"/>
        <v>0</v>
      </c>
      <c r="R1033" s="38">
        <f t="shared" si="138"/>
        <v>0</v>
      </c>
      <c r="S1033" s="7"/>
    </row>
    <row r="1034" spans="1:19" s="43" customFormat="1" ht="12" hidden="1" customHeight="1" x14ac:dyDescent="0.3">
      <c r="A1034" s="7"/>
      <c r="B1034" s="20"/>
      <c r="C1034" s="31" t="str">
        <f>'Asset Schedule'!C121</f>
        <v>Bus 113</v>
      </c>
      <c r="D1034" s="31"/>
      <c r="E1034" s="25">
        <f>'Asset Schedule'!Q121</f>
        <v>0</v>
      </c>
      <c r="F1034" s="27"/>
      <c r="G1034" s="27"/>
      <c r="H1034" s="27"/>
      <c r="I1034" s="31"/>
      <c r="J1034" s="38">
        <f t="shared" ref="J1034:R1034" si="139">IF(J123=1,$E1034,0)</f>
        <v>0</v>
      </c>
      <c r="K1034" s="38">
        <f t="shared" si="139"/>
        <v>0</v>
      </c>
      <c r="L1034" s="38">
        <f t="shared" si="139"/>
        <v>0</v>
      </c>
      <c r="M1034" s="38">
        <f t="shared" si="139"/>
        <v>0</v>
      </c>
      <c r="N1034" s="38">
        <f t="shared" si="139"/>
        <v>0</v>
      </c>
      <c r="O1034" s="38">
        <f t="shared" si="139"/>
        <v>0</v>
      </c>
      <c r="P1034" s="38">
        <f t="shared" si="139"/>
        <v>0</v>
      </c>
      <c r="Q1034" s="38">
        <f t="shared" si="139"/>
        <v>0</v>
      </c>
      <c r="R1034" s="38">
        <f t="shared" si="139"/>
        <v>0</v>
      </c>
      <c r="S1034" s="7"/>
    </row>
    <row r="1035" spans="1:19" s="43" customFormat="1" ht="12" hidden="1" customHeight="1" x14ac:dyDescent="0.3">
      <c r="A1035" s="7"/>
      <c r="B1035" s="20"/>
      <c r="C1035" s="31" t="str">
        <f>'Asset Schedule'!C122</f>
        <v>Bus 114</v>
      </c>
      <c r="D1035" s="31"/>
      <c r="E1035" s="25">
        <f>'Asset Schedule'!Q122</f>
        <v>0</v>
      </c>
      <c r="F1035" s="27"/>
      <c r="G1035" s="27"/>
      <c r="H1035" s="27"/>
      <c r="I1035" s="31"/>
      <c r="J1035" s="38">
        <f t="shared" ref="J1035:R1035" si="140">IF(J124=1,$E1035,0)</f>
        <v>0</v>
      </c>
      <c r="K1035" s="38">
        <f t="shared" si="140"/>
        <v>0</v>
      </c>
      <c r="L1035" s="38">
        <f t="shared" si="140"/>
        <v>0</v>
      </c>
      <c r="M1035" s="38">
        <f t="shared" si="140"/>
        <v>0</v>
      </c>
      <c r="N1035" s="38">
        <f t="shared" si="140"/>
        <v>0</v>
      </c>
      <c r="O1035" s="38">
        <f t="shared" si="140"/>
        <v>0</v>
      </c>
      <c r="P1035" s="38">
        <f t="shared" si="140"/>
        <v>0</v>
      </c>
      <c r="Q1035" s="38">
        <f t="shared" si="140"/>
        <v>0</v>
      </c>
      <c r="R1035" s="38">
        <f t="shared" si="140"/>
        <v>0</v>
      </c>
      <c r="S1035" s="7"/>
    </row>
    <row r="1036" spans="1:19" s="43" customFormat="1" ht="12" hidden="1" customHeight="1" x14ac:dyDescent="0.3">
      <c r="A1036" s="7"/>
      <c r="B1036" s="20"/>
      <c r="C1036" s="31" t="str">
        <f>'Asset Schedule'!C123</f>
        <v>Bus 115</v>
      </c>
      <c r="D1036" s="31"/>
      <c r="E1036" s="25">
        <f>'Asset Schedule'!Q123</f>
        <v>0</v>
      </c>
      <c r="F1036" s="27"/>
      <c r="G1036" s="27"/>
      <c r="H1036" s="27"/>
      <c r="I1036" s="31"/>
      <c r="J1036" s="38">
        <f t="shared" ref="J1036:R1036" si="141">IF(J125=1,$E1036,0)</f>
        <v>0</v>
      </c>
      <c r="K1036" s="38">
        <f t="shared" si="141"/>
        <v>0</v>
      </c>
      <c r="L1036" s="38">
        <f t="shared" si="141"/>
        <v>0</v>
      </c>
      <c r="M1036" s="38">
        <f t="shared" si="141"/>
        <v>0</v>
      </c>
      <c r="N1036" s="38">
        <f t="shared" si="141"/>
        <v>0</v>
      </c>
      <c r="O1036" s="38">
        <f t="shared" si="141"/>
        <v>0</v>
      </c>
      <c r="P1036" s="38">
        <f t="shared" si="141"/>
        <v>0</v>
      </c>
      <c r="Q1036" s="38">
        <f t="shared" si="141"/>
        <v>0</v>
      </c>
      <c r="R1036" s="38">
        <f t="shared" si="141"/>
        <v>0</v>
      </c>
      <c r="S1036" s="7"/>
    </row>
    <row r="1037" spans="1:19" s="43" customFormat="1" ht="12" hidden="1" customHeight="1" x14ac:dyDescent="0.3">
      <c r="A1037" s="7"/>
      <c r="B1037" s="20"/>
      <c r="C1037" s="31" t="str">
        <f>'Asset Schedule'!C124</f>
        <v>Bus 116</v>
      </c>
      <c r="D1037" s="31"/>
      <c r="E1037" s="25">
        <f>'Asset Schedule'!Q124</f>
        <v>0</v>
      </c>
      <c r="F1037" s="27"/>
      <c r="G1037" s="27"/>
      <c r="H1037" s="27"/>
      <c r="I1037" s="31"/>
      <c r="J1037" s="38">
        <f t="shared" ref="J1037:R1037" si="142">IF(J126=1,$E1037,0)</f>
        <v>0</v>
      </c>
      <c r="K1037" s="38">
        <f t="shared" si="142"/>
        <v>0</v>
      </c>
      <c r="L1037" s="38">
        <f t="shared" si="142"/>
        <v>0</v>
      </c>
      <c r="M1037" s="38">
        <f t="shared" si="142"/>
        <v>0</v>
      </c>
      <c r="N1037" s="38">
        <f t="shared" si="142"/>
        <v>0</v>
      </c>
      <c r="O1037" s="38">
        <f t="shared" si="142"/>
        <v>0</v>
      </c>
      <c r="P1037" s="38">
        <f t="shared" si="142"/>
        <v>0</v>
      </c>
      <c r="Q1037" s="38">
        <f t="shared" si="142"/>
        <v>0</v>
      </c>
      <c r="R1037" s="38">
        <f t="shared" si="142"/>
        <v>0</v>
      </c>
      <c r="S1037" s="7"/>
    </row>
    <row r="1038" spans="1:19" s="43" customFormat="1" ht="12" hidden="1" customHeight="1" x14ac:dyDescent="0.3">
      <c r="A1038" s="7"/>
      <c r="B1038" s="20"/>
      <c r="C1038" s="31" t="str">
        <f>'Asset Schedule'!C125</f>
        <v>Bus 117</v>
      </c>
      <c r="D1038" s="31"/>
      <c r="E1038" s="25">
        <f>'Asset Schedule'!Q125</f>
        <v>0</v>
      </c>
      <c r="F1038" s="27"/>
      <c r="G1038" s="27"/>
      <c r="H1038" s="27"/>
      <c r="I1038" s="31"/>
      <c r="J1038" s="38">
        <f t="shared" ref="J1038:R1038" si="143">IF(J127=1,$E1038,0)</f>
        <v>0</v>
      </c>
      <c r="K1038" s="38">
        <f t="shared" si="143"/>
        <v>0</v>
      </c>
      <c r="L1038" s="38">
        <f t="shared" si="143"/>
        <v>0</v>
      </c>
      <c r="M1038" s="38">
        <f t="shared" si="143"/>
        <v>0</v>
      </c>
      <c r="N1038" s="38">
        <f t="shared" si="143"/>
        <v>0</v>
      </c>
      <c r="O1038" s="38">
        <f t="shared" si="143"/>
        <v>0</v>
      </c>
      <c r="P1038" s="38">
        <f t="shared" si="143"/>
        <v>0</v>
      </c>
      <c r="Q1038" s="38">
        <f t="shared" si="143"/>
        <v>0</v>
      </c>
      <c r="R1038" s="38">
        <f t="shared" si="143"/>
        <v>0</v>
      </c>
      <c r="S1038" s="7"/>
    </row>
    <row r="1039" spans="1:19" s="43" customFormat="1" ht="12" hidden="1" customHeight="1" x14ac:dyDescent="0.3">
      <c r="A1039" s="7"/>
      <c r="B1039" s="20"/>
      <c r="C1039" s="31" t="str">
        <f>'Asset Schedule'!C126</f>
        <v>Bus 118</v>
      </c>
      <c r="D1039" s="31"/>
      <c r="E1039" s="25">
        <f>'Asset Schedule'!Q126</f>
        <v>0</v>
      </c>
      <c r="F1039" s="27"/>
      <c r="G1039" s="27"/>
      <c r="H1039" s="27"/>
      <c r="I1039" s="31"/>
      <c r="J1039" s="38">
        <f t="shared" ref="J1039:R1039" si="144">IF(J128=1,$E1039,0)</f>
        <v>0</v>
      </c>
      <c r="K1039" s="38">
        <f t="shared" si="144"/>
        <v>0</v>
      </c>
      <c r="L1039" s="38">
        <f t="shared" si="144"/>
        <v>0</v>
      </c>
      <c r="M1039" s="38">
        <f t="shared" si="144"/>
        <v>0</v>
      </c>
      <c r="N1039" s="38">
        <f t="shared" si="144"/>
        <v>0</v>
      </c>
      <c r="O1039" s="38">
        <f t="shared" si="144"/>
        <v>0</v>
      </c>
      <c r="P1039" s="38">
        <f t="shared" si="144"/>
        <v>0</v>
      </c>
      <c r="Q1039" s="38">
        <f t="shared" si="144"/>
        <v>0</v>
      </c>
      <c r="R1039" s="38">
        <f t="shared" si="144"/>
        <v>0</v>
      </c>
      <c r="S1039" s="7"/>
    </row>
    <row r="1040" spans="1:19" s="43" customFormat="1" ht="12" hidden="1" customHeight="1" x14ac:dyDescent="0.3">
      <c r="A1040" s="7"/>
      <c r="B1040" s="20"/>
      <c r="C1040" s="31" t="str">
        <f>'Asset Schedule'!C127</f>
        <v>Bus 119</v>
      </c>
      <c r="D1040" s="31"/>
      <c r="E1040" s="25">
        <f>'Asset Schedule'!Q127</f>
        <v>0</v>
      </c>
      <c r="F1040" s="27"/>
      <c r="G1040" s="27"/>
      <c r="H1040" s="27"/>
      <c r="I1040" s="31"/>
      <c r="J1040" s="38">
        <f t="shared" ref="J1040:R1040" si="145">IF(J129=1,$E1040,0)</f>
        <v>0</v>
      </c>
      <c r="K1040" s="38">
        <f t="shared" si="145"/>
        <v>0</v>
      </c>
      <c r="L1040" s="38">
        <f t="shared" si="145"/>
        <v>0</v>
      </c>
      <c r="M1040" s="38">
        <f t="shared" si="145"/>
        <v>0</v>
      </c>
      <c r="N1040" s="38">
        <f t="shared" si="145"/>
        <v>0</v>
      </c>
      <c r="O1040" s="38">
        <f t="shared" si="145"/>
        <v>0</v>
      </c>
      <c r="P1040" s="38">
        <f t="shared" si="145"/>
        <v>0</v>
      </c>
      <c r="Q1040" s="38">
        <f t="shared" si="145"/>
        <v>0</v>
      </c>
      <c r="R1040" s="38">
        <f t="shared" si="145"/>
        <v>0</v>
      </c>
      <c r="S1040" s="7"/>
    </row>
    <row r="1041" spans="1:19" s="43" customFormat="1" ht="12" hidden="1" customHeight="1" x14ac:dyDescent="0.3">
      <c r="A1041" s="7"/>
      <c r="B1041" s="20"/>
      <c r="C1041" s="31" t="str">
        <f>'Asset Schedule'!C128</f>
        <v>Bus 120</v>
      </c>
      <c r="D1041" s="31"/>
      <c r="E1041" s="25">
        <f>'Asset Schedule'!Q128</f>
        <v>0</v>
      </c>
      <c r="F1041" s="27"/>
      <c r="G1041" s="27"/>
      <c r="H1041" s="27"/>
      <c r="I1041" s="31"/>
      <c r="J1041" s="38">
        <f t="shared" ref="J1041:R1041" si="146">IF(J130=1,$E1041,0)</f>
        <v>0</v>
      </c>
      <c r="K1041" s="38">
        <f t="shared" si="146"/>
        <v>0</v>
      </c>
      <c r="L1041" s="38">
        <f t="shared" si="146"/>
        <v>0</v>
      </c>
      <c r="M1041" s="38">
        <f t="shared" si="146"/>
        <v>0</v>
      </c>
      <c r="N1041" s="38">
        <f t="shared" si="146"/>
        <v>0</v>
      </c>
      <c r="O1041" s="38">
        <f t="shared" si="146"/>
        <v>0</v>
      </c>
      <c r="P1041" s="38">
        <f t="shared" si="146"/>
        <v>0</v>
      </c>
      <c r="Q1041" s="38">
        <f t="shared" si="146"/>
        <v>0</v>
      </c>
      <c r="R1041" s="38">
        <f t="shared" si="146"/>
        <v>0</v>
      </c>
      <c r="S1041" s="7"/>
    </row>
    <row r="1042" spans="1:19" s="43" customFormat="1" ht="12" hidden="1" customHeight="1" x14ac:dyDescent="0.3">
      <c r="A1042" s="7"/>
      <c r="B1042" s="20"/>
      <c r="C1042" s="31" t="str">
        <f>'Asset Schedule'!C129</f>
        <v>Bus 121</v>
      </c>
      <c r="D1042" s="31"/>
      <c r="E1042" s="25">
        <f>'Asset Schedule'!Q129</f>
        <v>0</v>
      </c>
      <c r="F1042" s="27"/>
      <c r="G1042" s="27"/>
      <c r="H1042" s="27"/>
      <c r="I1042" s="31"/>
      <c r="J1042" s="38">
        <f t="shared" ref="J1042:R1042" si="147">IF(J131=1,$E1042,0)</f>
        <v>0</v>
      </c>
      <c r="K1042" s="38">
        <f t="shared" si="147"/>
        <v>0</v>
      </c>
      <c r="L1042" s="38">
        <f t="shared" si="147"/>
        <v>0</v>
      </c>
      <c r="M1042" s="38">
        <f t="shared" si="147"/>
        <v>0</v>
      </c>
      <c r="N1042" s="38">
        <f t="shared" si="147"/>
        <v>0</v>
      </c>
      <c r="O1042" s="38">
        <f t="shared" si="147"/>
        <v>0</v>
      </c>
      <c r="P1042" s="38">
        <f t="shared" si="147"/>
        <v>0</v>
      </c>
      <c r="Q1042" s="38">
        <f t="shared" si="147"/>
        <v>0</v>
      </c>
      <c r="R1042" s="38">
        <f t="shared" si="147"/>
        <v>0</v>
      </c>
      <c r="S1042" s="7"/>
    </row>
    <row r="1043" spans="1:19" s="43" customFormat="1" ht="12" hidden="1" customHeight="1" x14ac:dyDescent="0.3">
      <c r="A1043" s="7"/>
      <c r="B1043" s="20"/>
      <c r="C1043" s="31" t="str">
        <f>'Asset Schedule'!C130</f>
        <v>Bus 122</v>
      </c>
      <c r="D1043" s="31"/>
      <c r="E1043" s="25">
        <f>'Asset Schedule'!Q130</f>
        <v>0</v>
      </c>
      <c r="F1043" s="27"/>
      <c r="G1043" s="27"/>
      <c r="H1043" s="27"/>
      <c r="I1043" s="31"/>
      <c r="J1043" s="38">
        <f t="shared" ref="J1043:R1043" si="148">IF(J132=1,$E1043,0)</f>
        <v>0</v>
      </c>
      <c r="K1043" s="38">
        <f t="shared" si="148"/>
        <v>0</v>
      </c>
      <c r="L1043" s="38">
        <f t="shared" si="148"/>
        <v>0</v>
      </c>
      <c r="M1043" s="38">
        <f t="shared" si="148"/>
        <v>0</v>
      </c>
      <c r="N1043" s="38">
        <f t="shared" si="148"/>
        <v>0</v>
      </c>
      <c r="O1043" s="38">
        <f t="shared" si="148"/>
        <v>0</v>
      </c>
      <c r="P1043" s="38">
        <f t="shared" si="148"/>
        <v>0</v>
      </c>
      <c r="Q1043" s="38">
        <f t="shared" si="148"/>
        <v>0</v>
      </c>
      <c r="R1043" s="38">
        <f t="shared" si="148"/>
        <v>0</v>
      </c>
      <c r="S1043" s="7"/>
    </row>
    <row r="1044" spans="1:19" s="43" customFormat="1" ht="12" hidden="1" customHeight="1" x14ac:dyDescent="0.3">
      <c r="A1044" s="7"/>
      <c r="B1044" s="20"/>
      <c r="C1044" s="31" t="str">
        <f>'Asset Schedule'!C131</f>
        <v>Bus 123</v>
      </c>
      <c r="D1044" s="31"/>
      <c r="E1044" s="25">
        <f>'Asset Schedule'!Q131</f>
        <v>0</v>
      </c>
      <c r="F1044" s="27"/>
      <c r="G1044" s="27"/>
      <c r="H1044" s="27"/>
      <c r="I1044" s="31"/>
      <c r="J1044" s="38">
        <f t="shared" ref="J1044:R1044" si="149">IF(J133=1,$E1044,0)</f>
        <v>0</v>
      </c>
      <c r="K1044" s="38">
        <f t="shared" si="149"/>
        <v>0</v>
      </c>
      <c r="L1044" s="38">
        <f t="shared" si="149"/>
        <v>0</v>
      </c>
      <c r="M1044" s="38">
        <f t="shared" si="149"/>
        <v>0</v>
      </c>
      <c r="N1044" s="38">
        <f t="shared" si="149"/>
        <v>0</v>
      </c>
      <c r="O1044" s="38">
        <f t="shared" si="149"/>
        <v>0</v>
      </c>
      <c r="P1044" s="38">
        <f t="shared" si="149"/>
        <v>0</v>
      </c>
      <c r="Q1044" s="38">
        <f t="shared" si="149"/>
        <v>0</v>
      </c>
      <c r="R1044" s="38">
        <f t="shared" si="149"/>
        <v>0</v>
      </c>
      <c r="S1044" s="7"/>
    </row>
    <row r="1045" spans="1:19" s="43" customFormat="1" ht="12" hidden="1" customHeight="1" x14ac:dyDescent="0.3">
      <c r="A1045" s="7"/>
      <c r="B1045" s="20"/>
      <c r="C1045" s="31" t="str">
        <f>'Asset Schedule'!C132</f>
        <v>Bus 124</v>
      </c>
      <c r="D1045" s="31"/>
      <c r="E1045" s="25">
        <f>'Asset Schedule'!Q132</f>
        <v>0</v>
      </c>
      <c r="F1045" s="27"/>
      <c r="G1045" s="27"/>
      <c r="H1045" s="27"/>
      <c r="I1045" s="31"/>
      <c r="J1045" s="38">
        <f t="shared" ref="J1045:R1045" si="150">IF(J134=1,$E1045,0)</f>
        <v>0</v>
      </c>
      <c r="K1045" s="38">
        <f t="shared" si="150"/>
        <v>0</v>
      </c>
      <c r="L1045" s="38">
        <f t="shared" si="150"/>
        <v>0</v>
      </c>
      <c r="M1045" s="38">
        <f t="shared" si="150"/>
        <v>0</v>
      </c>
      <c r="N1045" s="38">
        <f t="shared" si="150"/>
        <v>0</v>
      </c>
      <c r="O1045" s="38">
        <f t="shared" si="150"/>
        <v>0</v>
      </c>
      <c r="P1045" s="38">
        <f t="shared" si="150"/>
        <v>0</v>
      </c>
      <c r="Q1045" s="38">
        <f t="shared" si="150"/>
        <v>0</v>
      </c>
      <c r="R1045" s="38">
        <f t="shared" si="150"/>
        <v>0</v>
      </c>
      <c r="S1045" s="7"/>
    </row>
    <row r="1046" spans="1:19" s="43" customFormat="1" ht="12" hidden="1" customHeight="1" x14ac:dyDescent="0.3">
      <c r="A1046" s="7"/>
      <c r="B1046" s="20"/>
      <c r="C1046" s="31" t="str">
        <f>'Asset Schedule'!C133</f>
        <v>Bus 125</v>
      </c>
      <c r="D1046" s="31"/>
      <c r="E1046" s="25">
        <f>'Asset Schedule'!Q133</f>
        <v>0</v>
      </c>
      <c r="F1046" s="27"/>
      <c r="G1046" s="27"/>
      <c r="H1046" s="27"/>
      <c r="I1046" s="31"/>
      <c r="J1046" s="38">
        <f t="shared" ref="J1046:R1046" si="151">IF(J135=1,$E1046,0)</f>
        <v>0</v>
      </c>
      <c r="K1046" s="38">
        <f t="shared" si="151"/>
        <v>0</v>
      </c>
      <c r="L1046" s="38">
        <f t="shared" si="151"/>
        <v>0</v>
      </c>
      <c r="M1046" s="38">
        <f t="shared" si="151"/>
        <v>0</v>
      </c>
      <c r="N1046" s="38">
        <f t="shared" si="151"/>
        <v>0</v>
      </c>
      <c r="O1046" s="38">
        <f t="shared" si="151"/>
        <v>0</v>
      </c>
      <c r="P1046" s="38">
        <f t="shared" si="151"/>
        <v>0</v>
      </c>
      <c r="Q1046" s="38">
        <f t="shared" si="151"/>
        <v>0</v>
      </c>
      <c r="R1046" s="38">
        <f t="shared" si="151"/>
        <v>0</v>
      </c>
      <c r="S1046" s="7"/>
    </row>
    <row r="1047" spans="1:19" s="43" customFormat="1" ht="12" hidden="1" customHeight="1" x14ac:dyDescent="0.3">
      <c r="A1047" s="7"/>
      <c r="B1047" s="20"/>
      <c r="C1047" s="31" t="str">
        <f>'Asset Schedule'!C134</f>
        <v>Bus 126</v>
      </c>
      <c r="D1047" s="31"/>
      <c r="E1047" s="25">
        <f>'Asset Schedule'!Q134</f>
        <v>0</v>
      </c>
      <c r="F1047" s="27"/>
      <c r="G1047" s="27"/>
      <c r="H1047" s="27"/>
      <c r="I1047" s="31"/>
      <c r="J1047" s="38">
        <f t="shared" ref="J1047:R1047" si="152">IF(J136=1,$E1047,0)</f>
        <v>0</v>
      </c>
      <c r="K1047" s="38">
        <f t="shared" si="152"/>
        <v>0</v>
      </c>
      <c r="L1047" s="38">
        <f t="shared" si="152"/>
        <v>0</v>
      </c>
      <c r="M1047" s="38">
        <f t="shared" si="152"/>
        <v>0</v>
      </c>
      <c r="N1047" s="38">
        <f t="shared" si="152"/>
        <v>0</v>
      </c>
      <c r="O1047" s="38">
        <f t="shared" si="152"/>
        <v>0</v>
      </c>
      <c r="P1047" s="38">
        <f t="shared" si="152"/>
        <v>0</v>
      </c>
      <c r="Q1047" s="38">
        <f t="shared" si="152"/>
        <v>0</v>
      </c>
      <c r="R1047" s="38">
        <f t="shared" si="152"/>
        <v>0</v>
      </c>
      <c r="S1047" s="7"/>
    </row>
    <row r="1048" spans="1:19" s="43" customFormat="1" ht="12" hidden="1" customHeight="1" x14ac:dyDescent="0.3">
      <c r="A1048" s="7"/>
      <c r="B1048" s="20"/>
      <c r="C1048" s="31" t="str">
        <f>'Asset Schedule'!C135</f>
        <v>Bus 127</v>
      </c>
      <c r="D1048" s="31"/>
      <c r="E1048" s="25">
        <f>'Asset Schedule'!Q135</f>
        <v>0</v>
      </c>
      <c r="F1048" s="27"/>
      <c r="G1048" s="27"/>
      <c r="H1048" s="27"/>
      <c r="I1048" s="31"/>
      <c r="J1048" s="38">
        <f t="shared" ref="J1048:R1048" si="153">IF(J137=1,$E1048,0)</f>
        <v>0</v>
      </c>
      <c r="K1048" s="38">
        <f t="shared" si="153"/>
        <v>0</v>
      </c>
      <c r="L1048" s="38">
        <f t="shared" si="153"/>
        <v>0</v>
      </c>
      <c r="M1048" s="38">
        <f t="shared" si="153"/>
        <v>0</v>
      </c>
      <c r="N1048" s="38">
        <f t="shared" si="153"/>
        <v>0</v>
      </c>
      <c r="O1048" s="38">
        <f t="shared" si="153"/>
        <v>0</v>
      </c>
      <c r="P1048" s="38">
        <f t="shared" si="153"/>
        <v>0</v>
      </c>
      <c r="Q1048" s="38">
        <f t="shared" si="153"/>
        <v>0</v>
      </c>
      <c r="R1048" s="38">
        <f t="shared" si="153"/>
        <v>0</v>
      </c>
      <c r="S1048" s="7"/>
    </row>
    <row r="1049" spans="1:19" s="43" customFormat="1" ht="12" hidden="1" customHeight="1" x14ac:dyDescent="0.3">
      <c r="A1049" s="7"/>
      <c r="B1049" s="20"/>
      <c r="C1049" s="31" t="str">
        <f>'Asset Schedule'!C136</f>
        <v>Bus 128</v>
      </c>
      <c r="D1049" s="31"/>
      <c r="E1049" s="25">
        <f>'Asset Schedule'!Q136</f>
        <v>0</v>
      </c>
      <c r="F1049" s="27"/>
      <c r="G1049" s="27"/>
      <c r="H1049" s="27"/>
      <c r="I1049" s="31"/>
      <c r="J1049" s="38">
        <f t="shared" ref="J1049:R1049" si="154">IF(J138=1,$E1049,0)</f>
        <v>0</v>
      </c>
      <c r="K1049" s="38">
        <f t="shared" si="154"/>
        <v>0</v>
      </c>
      <c r="L1049" s="38">
        <f t="shared" si="154"/>
        <v>0</v>
      </c>
      <c r="M1049" s="38">
        <f t="shared" si="154"/>
        <v>0</v>
      </c>
      <c r="N1049" s="38">
        <f t="shared" si="154"/>
        <v>0</v>
      </c>
      <c r="O1049" s="38">
        <f t="shared" si="154"/>
        <v>0</v>
      </c>
      <c r="P1049" s="38">
        <f t="shared" si="154"/>
        <v>0</v>
      </c>
      <c r="Q1049" s="38">
        <f t="shared" si="154"/>
        <v>0</v>
      </c>
      <c r="R1049" s="38">
        <f t="shared" si="154"/>
        <v>0</v>
      </c>
      <c r="S1049" s="7"/>
    </row>
    <row r="1050" spans="1:19" s="43" customFormat="1" ht="12" hidden="1" customHeight="1" x14ac:dyDescent="0.3">
      <c r="A1050" s="7"/>
      <c r="B1050" s="20"/>
      <c r="C1050" s="31" t="str">
        <f>'Asset Schedule'!C137</f>
        <v>Bus 129</v>
      </c>
      <c r="D1050" s="31"/>
      <c r="E1050" s="25">
        <f>'Asset Schedule'!Q137</f>
        <v>0</v>
      </c>
      <c r="F1050" s="27"/>
      <c r="G1050" s="27"/>
      <c r="H1050" s="27"/>
      <c r="I1050" s="31"/>
      <c r="J1050" s="38">
        <f t="shared" ref="J1050:R1050" si="155">IF(J139=1,$E1050,0)</f>
        <v>0</v>
      </c>
      <c r="K1050" s="38">
        <f t="shared" si="155"/>
        <v>0</v>
      </c>
      <c r="L1050" s="38">
        <f t="shared" si="155"/>
        <v>0</v>
      </c>
      <c r="M1050" s="38">
        <f t="shared" si="155"/>
        <v>0</v>
      </c>
      <c r="N1050" s="38">
        <f t="shared" si="155"/>
        <v>0</v>
      </c>
      <c r="O1050" s="38">
        <f t="shared" si="155"/>
        <v>0</v>
      </c>
      <c r="P1050" s="38">
        <f t="shared" si="155"/>
        <v>0</v>
      </c>
      <c r="Q1050" s="38">
        <f t="shared" si="155"/>
        <v>0</v>
      </c>
      <c r="R1050" s="38">
        <f t="shared" si="155"/>
        <v>0</v>
      </c>
      <c r="S1050" s="7"/>
    </row>
    <row r="1051" spans="1:19" s="43" customFormat="1" ht="12" hidden="1" customHeight="1" x14ac:dyDescent="0.3">
      <c r="A1051" s="7"/>
      <c r="B1051" s="20"/>
      <c r="C1051" s="31" t="str">
        <f>'Asset Schedule'!C138</f>
        <v>Bus 130</v>
      </c>
      <c r="D1051" s="31"/>
      <c r="E1051" s="25">
        <f>'Asset Schedule'!Q138</f>
        <v>0</v>
      </c>
      <c r="F1051" s="27"/>
      <c r="G1051" s="27"/>
      <c r="H1051" s="27"/>
      <c r="I1051" s="31"/>
      <c r="J1051" s="38">
        <f t="shared" ref="J1051:R1051" si="156">IF(J140=1,$E1051,0)</f>
        <v>0</v>
      </c>
      <c r="K1051" s="38">
        <f t="shared" si="156"/>
        <v>0</v>
      </c>
      <c r="L1051" s="38">
        <f t="shared" si="156"/>
        <v>0</v>
      </c>
      <c r="M1051" s="38">
        <f t="shared" si="156"/>
        <v>0</v>
      </c>
      <c r="N1051" s="38">
        <f t="shared" si="156"/>
        <v>0</v>
      </c>
      <c r="O1051" s="38">
        <f t="shared" si="156"/>
        <v>0</v>
      </c>
      <c r="P1051" s="38">
        <f t="shared" si="156"/>
        <v>0</v>
      </c>
      <c r="Q1051" s="38">
        <f t="shared" si="156"/>
        <v>0</v>
      </c>
      <c r="R1051" s="38">
        <f t="shared" si="156"/>
        <v>0</v>
      </c>
      <c r="S1051" s="7"/>
    </row>
    <row r="1052" spans="1:19" s="43" customFormat="1" ht="12" hidden="1" customHeight="1" x14ac:dyDescent="0.3">
      <c r="A1052" s="7"/>
      <c r="B1052" s="20"/>
      <c r="C1052" s="31" t="str">
        <f>'Asset Schedule'!C139</f>
        <v>Bus 131</v>
      </c>
      <c r="D1052" s="31"/>
      <c r="E1052" s="25">
        <f>'Asset Schedule'!Q139</f>
        <v>0</v>
      </c>
      <c r="F1052" s="27"/>
      <c r="G1052" s="27"/>
      <c r="H1052" s="27"/>
      <c r="I1052" s="31"/>
      <c r="J1052" s="38">
        <f t="shared" ref="J1052:R1052" si="157">IF(J141=1,$E1052,0)</f>
        <v>0</v>
      </c>
      <c r="K1052" s="38">
        <f t="shared" si="157"/>
        <v>0</v>
      </c>
      <c r="L1052" s="38">
        <f t="shared" si="157"/>
        <v>0</v>
      </c>
      <c r="M1052" s="38">
        <f t="shared" si="157"/>
        <v>0</v>
      </c>
      <c r="N1052" s="38">
        <f t="shared" si="157"/>
        <v>0</v>
      </c>
      <c r="O1052" s="38">
        <f t="shared" si="157"/>
        <v>0</v>
      </c>
      <c r="P1052" s="38">
        <f t="shared" si="157"/>
        <v>0</v>
      </c>
      <c r="Q1052" s="38">
        <f t="shared" si="157"/>
        <v>0</v>
      </c>
      <c r="R1052" s="38">
        <f t="shared" si="157"/>
        <v>0</v>
      </c>
      <c r="S1052" s="7"/>
    </row>
    <row r="1053" spans="1:19" s="43" customFormat="1" ht="12" hidden="1" customHeight="1" x14ac:dyDescent="0.3">
      <c r="A1053" s="7"/>
      <c r="B1053" s="20"/>
      <c r="C1053" s="31" t="str">
        <f>'Asset Schedule'!C140</f>
        <v>Bus 132</v>
      </c>
      <c r="D1053" s="31"/>
      <c r="E1053" s="25">
        <f>'Asset Schedule'!Q140</f>
        <v>0</v>
      </c>
      <c r="F1053" s="27"/>
      <c r="G1053" s="27"/>
      <c r="H1053" s="27"/>
      <c r="I1053" s="31"/>
      <c r="J1053" s="38">
        <f t="shared" ref="J1053:R1053" si="158">IF(J142=1,$E1053,0)</f>
        <v>0</v>
      </c>
      <c r="K1053" s="38">
        <f t="shared" si="158"/>
        <v>0</v>
      </c>
      <c r="L1053" s="38">
        <f t="shared" si="158"/>
        <v>0</v>
      </c>
      <c r="M1053" s="38">
        <f t="shared" si="158"/>
        <v>0</v>
      </c>
      <c r="N1053" s="38">
        <f t="shared" si="158"/>
        <v>0</v>
      </c>
      <c r="O1053" s="38">
        <f t="shared" si="158"/>
        <v>0</v>
      </c>
      <c r="P1053" s="38">
        <f t="shared" si="158"/>
        <v>0</v>
      </c>
      <c r="Q1053" s="38">
        <f t="shared" si="158"/>
        <v>0</v>
      </c>
      <c r="R1053" s="38">
        <f t="shared" si="158"/>
        <v>0</v>
      </c>
      <c r="S1053" s="7"/>
    </row>
    <row r="1054" spans="1:19" s="43" customFormat="1" ht="12" hidden="1" customHeight="1" x14ac:dyDescent="0.3">
      <c r="A1054" s="7"/>
      <c r="B1054" s="20"/>
      <c r="C1054" s="31" t="str">
        <f>'Asset Schedule'!C141</f>
        <v>Bus 133</v>
      </c>
      <c r="D1054" s="31"/>
      <c r="E1054" s="25">
        <f>'Asset Schedule'!Q141</f>
        <v>0</v>
      </c>
      <c r="F1054" s="27"/>
      <c r="G1054" s="27"/>
      <c r="H1054" s="27"/>
      <c r="I1054" s="31"/>
      <c r="J1054" s="38">
        <f t="shared" ref="J1054:R1054" si="159">IF(J143=1,$E1054,0)</f>
        <v>0</v>
      </c>
      <c r="K1054" s="38">
        <f t="shared" si="159"/>
        <v>0</v>
      </c>
      <c r="L1054" s="38">
        <f t="shared" si="159"/>
        <v>0</v>
      </c>
      <c r="M1054" s="38">
        <f t="shared" si="159"/>
        <v>0</v>
      </c>
      <c r="N1054" s="38">
        <f t="shared" si="159"/>
        <v>0</v>
      </c>
      <c r="O1054" s="38">
        <f t="shared" si="159"/>
        <v>0</v>
      </c>
      <c r="P1054" s="38">
        <f t="shared" si="159"/>
        <v>0</v>
      </c>
      <c r="Q1054" s="38">
        <f t="shared" si="159"/>
        <v>0</v>
      </c>
      <c r="R1054" s="38">
        <f t="shared" si="159"/>
        <v>0</v>
      </c>
      <c r="S1054" s="7"/>
    </row>
    <row r="1055" spans="1:19" s="43" customFormat="1" ht="12" hidden="1" customHeight="1" x14ac:dyDescent="0.3">
      <c r="A1055" s="7"/>
      <c r="B1055" s="20"/>
      <c r="C1055" s="31" t="str">
        <f>'Asset Schedule'!C142</f>
        <v>Bus 134</v>
      </c>
      <c r="D1055" s="31"/>
      <c r="E1055" s="25">
        <f>'Asset Schedule'!Q142</f>
        <v>0</v>
      </c>
      <c r="F1055" s="27"/>
      <c r="G1055" s="27"/>
      <c r="H1055" s="27"/>
      <c r="I1055" s="31"/>
      <c r="J1055" s="38">
        <f t="shared" ref="J1055:R1055" si="160">IF(J144=1,$E1055,0)</f>
        <v>0</v>
      </c>
      <c r="K1055" s="38">
        <f t="shared" si="160"/>
        <v>0</v>
      </c>
      <c r="L1055" s="38">
        <f t="shared" si="160"/>
        <v>0</v>
      </c>
      <c r="M1055" s="38">
        <f t="shared" si="160"/>
        <v>0</v>
      </c>
      <c r="N1055" s="38">
        <f t="shared" si="160"/>
        <v>0</v>
      </c>
      <c r="O1055" s="38">
        <f t="shared" si="160"/>
        <v>0</v>
      </c>
      <c r="P1055" s="38">
        <f t="shared" si="160"/>
        <v>0</v>
      </c>
      <c r="Q1055" s="38">
        <f t="shared" si="160"/>
        <v>0</v>
      </c>
      <c r="R1055" s="38">
        <f t="shared" si="160"/>
        <v>0</v>
      </c>
      <c r="S1055" s="7"/>
    </row>
    <row r="1056" spans="1:19" s="43" customFormat="1" ht="12" hidden="1" customHeight="1" x14ac:dyDescent="0.3">
      <c r="A1056" s="7"/>
      <c r="B1056" s="20"/>
      <c r="C1056" s="31" t="str">
        <f>'Asset Schedule'!C143</f>
        <v>Bus 135</v>
      </c>
      <c r="D1056" s="31"/>
      <c r="E1056" s="25">
        <f>'Asset Schedule'!Q143</f>
        <v>0</v>
      </c>
      <c r="F1056" s="27"/>
      <c r="G1056" s="27"/>
      <c r="H1056" s="27"/>
      <c r="I1056" s="31"/>
      <c r="J1056" s="38">
        <f t="shared" ref="J1056:R1056" si="161">IF(J145=1,$E1056,0)</f>
        <v>0</v>
      </c>
      <c r="K1056" s="38">
        <f t="shared" si="161"/>
        <v>0</v>
      </c>
      <c r="L1056" s="38">
        <f t="shared" si="161"/>
        <v>0</v>
      </c>
      <c r="M1056" s="38">
        <f t="shared" si="161"/>
        <v>0</v>
      </c>
      <c r="N1056" s="38">
        <f t="shared" si="161"/>
        <v>0</v>
      </c>
      <c r="O1056" s="38">
        <f t="shared" si="161"/>
        <v>0</v>
      </c>
      <c r="P1056" s="38">
        <f t="shared" si="161"/>
        <v>0</v>
      </c>
      <c r="Q1056" s="38">
        <f t="shared" si="161"/>
        <v>0</v>
      </c>
      <c r="R1056" s="38">
        <f t="shared" si="161"/>
        <v>0</v>
      </c>
      <c r="S1056" s="7"/>
    </row>
    <row r="1057" spans="1:19" s="43" customFormat="1" ht="12" hidden="1" customHeight="1" x14ac:dyDescent="0.3">
      <c r="A1057" s="7"/>
      <c r="B1057" s="20"/>
      <c r="C1057" s="31" t="str">
        <f>'Asset Schedule'!C144</f>
        <v>Bus 136</v>
      </c>
      <c r="D1057" s="31"/>
      <c r="E1057" s="25">
        <f>'Asset Schedule'!Q144</f>
        <v>0</v>
      </c>
      <c r="F1057" s="27"/>
      <c r="G1057" s="27"/>
      <c r="H1057" s="27"/>
      <c r="I1057" s="31"/>
      <c r="J1057" s="38">
        <f t="shared" ref="J1057:R1057" si="162">IF(J146=1,$E1057,0)</f>
        <v>0</v>
      </c>
      <c r="K1057" s="38">
        <f t="shared" si="162"/>
        <v>0</v>
      </c>
      <c r="L1057" s="38">
        <f t="shared" si="162"/>
        <v>0</v>
      </c>
      <c r="M1057" s="38">
        <f t="shared" si="162"/>
        <v>0</v>
      </c>
      <c r="N1057" s="38">
        <f t="shared" si="162"/>
        <v>0</v>
      </c>
      <c r="O1057" s="38">
        <f t="shared" si="162"/>
        <v>0</v>
      </c>
      <c r="P1057" s="38">
        <f t="shared" si="162"/>
        <v>0</v>
      </c>
      <c r="Q1057" s="38">
        <f t="shared" si="162"/>
        <v>0</v>
      </c>
      <c r="R1057" s="38">
        <f t="shared" si="162"/>
        <v>0</v>
      </c>
      <c r="S1057" s="7"/>
    </row>
    <row r="1058" spans="1:19" s="43" customFormat="1" ht="12" hidden="1" customHeight="1" x14ac:dyDescent="0.3">
      <c r="A1058" s="7"/>
      <c r="B1058" s="20"/>
      <c r="C1058" s="31" t="str">
        <f>'Asset Schedule'!C145</f>
        <v>Bus 137</v>
      </c>
      <c r="D1058" s="31"/>
      <c r="E1058" s="25">
        <f>'Asset Schedule'!Q145</f>
        <v>0</v>
      </c>
      <c r="F1058" s="27"/>
      <c r="G1058" s="27"/>
      <c r="H1058" s="27"/>
      <c r="I1058" s="31"/>
      <c r="J1058" s="38">
        <f t="shared" ref="J1058:R1058" si="163">IF(J147=1,$E1058,0)</f>
        <v>0</v>
      </c>
      <c r="K1058" s="38">
        <f t="shared" si="163"/>
        <v>0</v>
      </c>
      <c r="L1058" s="38">
        <f t="shared" si="163"/>
        <v>0</v>
      </c>
      <c r="M1058" s="38">
        <f t="shared" si="163"/>
        <v>0</v>
      </c>
      <c r="N1058" s="38">
        <f t="shared" si="163"/>
        <v>0</v>
      </c>
      <c r="O1058" s="38">
        <f t="shared" si="163"/>
        <v>0</v>
      </c>
      <c r="P1058" s="38">
        <f t="shared" si="163"/>
        <v>0</v>
      </c>
      <c r="Q1058" s="38">
        <f t="shared" si="163"/>
        <v>0</v>
      </c>
      <c r="R1058" s="38">
        <f t="shared" si="163"/>
        <v>0</v>
      </c>
      <c r="S1058" s="7"/>
    </row>
    <row r="1059" spans="1:19" s="43" customFormat="1" ht="12" hidden="1" customHeight="1" x14ac:dyDescent="0.3">
      <c r="A1059" s="7"/>
      <c r="B1059" s="20"/>
      <c r="C1059" s="31" t="str">
        <f>'Asset Schedule'!C146</f>
        <v>Bus 138</v>
      </c>
      <c r="D1059" s="31"/>
      <c r="E1059" s="25">
        <f>'Asset Schedule'!Q146</f>
        <v>0</v>
      </c>
      <c r="F1059" s="27"/>
      <c r="G1059" s="27"/>
      <c r="H1059" s="27"/>
      <c r="I1059" s="31"/>
      <c r="J1059" s="38">
        <f t="shared" ref="J1059:R1059" si="164">IF(J148=1,$E1059,0)</f>
        <v>0</v>
      </c>
      <c r="K1059" s="38">
        <f t="shared" si="164"/>
        <v>0</v>
      </c>
      <c r="L1059" s="38">
        <f t="shared" si="164"/>
        <v>0</v>
      </c>
      <c r="M1059" s="38">
        <f t="shared" si="164"/>
        <v>0</v>
      </c>
      <c r="N1059" s="38">
        <f t="shared" si="164"/>
        <v>0</v>
      </c>
      <c r="O1059" s="38">
        <f t="shared" si="164"/>
        <v>0</v>
      </c>
      <c r="P1059" s="38">
        <f t="shared" si="164"/>
        <v>0</v>
      </c>
      <c r="Q1059" s="38">
        <f t="shared" si="164"/>
        <v>0</v>
      </c>
      <c r="R1059" s="38">
        <f t="shared" si="164"/>
        <v>0</v>
      </c>
      <c r="S1059" s="7"/>
    </row>
    <row r="1060" spans="1:19" s="43" customFormat="1" ht="12" hidden="1" customHeight="1" x14ac:dyDescent="0.3">
      <c r="A1060" s="7"/>
      <c r="B1060" s="20"/>
      <c r="C1060" s="31" t="str">
        <f>'Asset Schedule'!C147</f>
        <v>Bus 139</v>
      </c>
      <c r="D1060" s="31"/>
      <c r="E1060" s="25">
        <f>'Asset Schedule'!Q147</f>
        <v>0</v>
      </c>
      <c r="F1060" s="27"/>
      <c r="G1060" s="27"/>
      <c r="H1060" s="27"/>
      <c r="I1060" s="31"/>
      <c r="J1060" s="38">
        <f t="shared" ref="J1060:R1060" si="165">IF(J149=1,$E1060,0)</f>
        <v>0</v>
      </c>
      <c r="K1060" s="38">
        <f t="shared" si="165"/>
        <v>0</v>
      </c>
      <c r="L1060" s="38">
        <f t="shared" si="165"/>
        <v>0</v>
      </c>
      <c r="M1060" s="38">
        <f t="shared" si="165"/>
        <v>0</v>
      </c>
      <c r="N1060" s="38">
        <f t="shared" si="165"/>
        <v>0</v>
      </c>
      <c r="O1060" s="38">
        <f t="shared" si="165"/>
        <v>0</v>
      </c>
      <c r="P1060" s="38">
        <f t="shared" si="165"/>
        <v>0</v>
      </c>
      <c r="Q1060" s="38">
        <f t="shared" si="165"/>
        <v>0</v>
      </c>
      <c r="R1060" s="38">
        <f t="shared" si="165"/>
        <v>0</v>
      </c>
      <c r="S1060" s="7"/>
    </row>
    <row r="1061" spans="1:19" s="43" customFormat="1" ht="12" hidden="1" customHeight="1" x14ac:dyDescent="0.3">
      <c r="A1061" s="7"/>
      <c r="B1061" s="20"/>
      <c r="C1061" s="31" t="str">
        <f>'Asset Schedule'!C148</f>
        <v>Bus 140</v>
      </c>
      <c r="D1061" s="31"/>
      <c r="E1061" s="25">
        <f>'Asset Schedule'!Q148</f>
        <v>0</v>
      </c>
      <c r="F1061" s="27"/>
      <c r="G1061" s="27"/>
      <c r="H1061" s="27"/>
      <c r="I1061" s="31"/>
      <c r="J1061" s="38">
        <f t="shared" ref="J1061:R1061" si="166">IF(J150=1,$E1061,0)</f>
        <v>0</v>
      </c>
      <c r="K1061" s="38">
        <f t="shared" si="166"/>
        <v>0</v>
      </c>
      <c r="L1061" s="38">
        <f t="shared" si="166"/>
        <v>0</v>
      </c>
      <c r="M1061" s="38">
        <f t="shared" si="166"/>
        <v>0</v>
      </c>
      <c r="N1061" s="38">
        <f t="shared" si="166"/>
        <v>0</v>
      </c>
      <c r="O1061" s="38">
        <f t="shared" si="166"/>
        <v>0</v>
      </c>
      <c r="P1061" s="38">
        <f t="shared" si="166"/>
        <v>0</v>
      </c>
      <c r="Q1061" s="38">
        <f t="shared" si="166"/>
        <v>0</v>
      </c>
      <c r="R1061" s="38">
        <f t="shared" si="166"/>
        <v>0</v>
      </c>
      <c r="S1061" s="7"/>
    </row>
    <row r="1062" spans="1:19" s="43" customFormat="1" ht="12" hidden="1" customHeight="1" x14ac:dyDescent="0.3">
      <c r="A1062" s="7"/>
      <c r="B1062" s="20"/>
      <c r="C1062" s="31" t="str">
        <f>'Asset Schedule'!C149</f>
        <v>Bus 141</v>
      </c>
      <c r="D1062" s="31"/>
      <c r="E1062" s="25">
        <f>'Asset Schedule'!Q149</f>
        <v>0</v>
      </c>
      <c r="F1062" s="27"/>
      <c r="G1062" s="27"/>
      <c r="H1062" s="27"/>
      <c r="I1062" s="31"/>
      <c r="J1062" s="38">
        <f t="shared" ref="J1062:R1062" si="167">IF(J151=1,$E1062,0)</f>
        <v>0</v>
      </c>
      <c r="K1062" s="38">
        <f t="shared" si="167"/>
        <v>0</v>
      </c>
      <c r="L1062" s="38">
        <f t="shared" si="167"/>
        <v>0</v>
      </c>
      <c r="M1062" s="38">
        <f t="shared" si="167"/>
        <v>0</v>
      </c>
      <c r="N1062" s="38">
        <f t="shared" si="167"/>
        <v>0</v>
      </c>
      <c r="O1062" s="38">
        <f t="shared" si="167"/>
        <v>0</v>
      </c>
      <c r="P1062" s="38">
        <f t="shared" si="167"/>
        <v>0</v>
      </c>
      <c r="Q1062" s="38">
        <f t="shared" si="167"/>
        <v>0</v>
      </c>
      <c r="R1062" s="38">
        <f t="shared" si="167"/>
        <v>0</v>
      </c>
      <c r="S1062" s="7"/>
    </row>
    <row r="1063" spans="1:19" s="43" customFormat="1" ht="12" hidden="1" customHeight="1" x14ac:dyDescent="0.3">
      <c r="A1063" s="7"/>
      <c r="B1063" s="20"/>
      <c r="C1063" s="31" t="str">
        <f>'Asset Schedule'!C150</f>
        <v>Bus 142</v>
      </c>
      <c r="D1063" s="31"/>
      <c r="E1063" s="25">
        <f>'Asset Schedule'!Q150</f>
        <v>0</v>
      </c>
      <c r="F1063" s="27"/>
      <c r="G1063" s="27"/>
      <c r="H1063" s="27"/>
      <c r="I1063" s="31"/>
      <c r="J1063" s="38">
        <f t="shared" ref="J1063:R1063" si="168">IF(J152=1,$E1063,0)</f>
        <v>0</v>
      </c>
      <c r="K1063" s="38">
        <f t="shared" si="168"/>
        <v>0</v>
      </c>
      <c r="L1063" s="38">
        <f t="shared" si="168"/>
        <v>0</v>
      </c>
      <c r="M1063" s="38">
        <f t="shared" si="168"/>
        <v>0</v>
      </c>
      <c r="N1063" s="38">
        <f t="shared" si="168"/>
        <v>0</v>
      </c>
      <c r="O1063" s="38">
        <f t="shared" si="168"/>
        <v>0</v>
      </c>
      <c r="P1063" s="38">
        <f t="shared" si="168"/>
        <v>0</v>
      </c>
      <c r="Q1063" s="38">
        <f t="shared" si="168"/>
        <v>0</v>
      </c>
      <c r="R1063" s="38">
        <f t="shared" si="168"/>
        <v>0</v>
      </c>
      <c r="S1063" s="7"/>
    </row>
    <row r="1064" spans="1:19" s="43" customFormat="1" ht="12" hidden="1" customHeight="1" x14ac:dyDescent="0.3">
      <c r="A1064" s="7"/>
      <c r="B1064" s="20"/>
      <c r="C1064" s="31" t="str">
        <f>'Asset Schedule'!C151</f>
        <v>Bus 143</v>
      </c>
      <c r="D1064" s="31"/>
      <c r="E1064" s="25">
        <f>'Asset Schedule'!Q151</f>
        <v>0</v>
      </c>
      <c r="F1064" s="27"/>
      <c r="G1064" s="27"/>
      <c r="H1064" s="27"/>
      <c r="I1064" s="31"/>
      <c r="J1064" s="38">
        <f t="shared" ref="J1064:R1064" si="169">IF(J153=1,$E1064,0)</f>
        <v>0</v>
      </c>
      <c r="K1064" s="38">
        <f t="shared" si="169"/>
        <v>0</v>
      </c>
      <c r="L1064" s="38">
        <f t="shared" si="169"/>
        <v>0</v>
      </c>
      <c r="M1064" s="38">
        <f t="shared" si="169"/>
        <v>0</v>
      </c>
      <c r="N1064" s="38">
        <f t="shared" si="169"/>
        <v>0</v>
      </c>
      <c r="O1064" s="38">
        <f t="shared" si="169"/>
        <v>0</v>
      </c>
      <c r="P1064" s="38">
        <f t="shared" si="169"/>
        <v>0</v>
      </c>
      <c r="Q1064" s="38">
        <f t="shared" si="169"/>
        <v>0</v>
      </c>
      <c r="R1064" s="38">
        <f t="shared" si="169"/>
        <v>0</v>
      </c>
      <c r="S1064" s="7"/>
    </row>
    <row r="1065" spans="1:19" s="43" customFormat="1" ht="12" hidden="1" customHeight="1" x14ac:dyDescent="0.3">
      <c r="A1065" s="7"/>
      <c r="B1065" s="20"/>
      <c r="C1065" s="31" t="str">
        <f>'Asset Schedule'!C152</f>
        <v>Bus 144</v>
      </c>
      <c r="D1065" s="31"/>
      <c r="E1065" s="25">
        <f>'Asset Schedule'!Q152</f>
        <v>0</v>
      </c>
      <c r="F1065" s="27"/>
      <c r="G1065" s="27"/>
      <c r="H1065" s="27"/>
      <c r="I1065" s="31"/>
      <c r="J1065" s="38">
        <f t="shared" ref="J1065:R1065" si="170">IF(J154=1,$E1065,0)</f>
        <v>0</v>
      </c>
      <c r="K1065" s="38">
        <f t="shared" si="170"/>
        <v>0</v>
      </c>
      <c r="L1065" s="38">
        <f t="shared" si="170"/>
        <v>0</v>
      </c>
      <c r="M1065" s="38">
        <f t="shared" si="170"/>
        <v>0</v>
      </c>
      <c r="N1065" s="38">
        <f t="shared" si="170"/>
        <v>0</v>
      </c>
      <c r="O1065" s="38">
        <f t="shared" si="170"/>
        <v>0</v>
      </c>
      <c r="P1065" s="38">
        <f t="shared" si="170"/>
        <v>0</v>
      </c>
      <c r="Q1065" s="38">
        <f t="shared" si="170"/>
        <v>0</v>
      </c>
      <c r="R1065" s="38">
        <f t="shared" si="170"/>
        <v>0</v>
      </c>
      <c r="S1065" s="7"/>
    </row>
    <row r="1066" spans="1:19" s="43" customFormat="1" ht="12" hidden="1" customHeight="1" x14ac:dyDescent="0.3">
      <c r="A1066" s="7"/>
      <c r="B1066" s="20"/>
      <c r="C1066" s="31" t="str">
        <f>'Asset Schedule'!C153</f>
        <v>Bus 145</v>
      </c>
      <c r="D1066" s="31"/>
      <c r="E1066" s="25">
        <f>'Asset Schedule'!Q153</f>
        <v>0</v>
      </c>
      <c r="F1066" s="27"/>
      <c r="G1066" s="27"/>
      <c r="H1066" s="27"/>
      <c r="I1066" s="31"/>
      <c r="J1066" s="38">
        <f t="shared" ref="J1066:R1066" si="171">IF(J155=1,$E1066,0)</f>
        <v>0</v>
      </c>
      <c r="K1066" s="38">
        <f t="shared" si="171"/>
        <v>0</v>
      </c>
      <c r="L1066" s="38">
        <f t="shared" si="171"/>
        <v>0</v>
      </c>
      <c r="M1066" s="38">
        <f t="shared" si="171"/>
        <v>0</v>
      </c>
      <c r="N1066" s="38">
        <f t="shared" si="171"/>
        <v>0</v>
      </c>
      <c r="O1066" s="38">
        <f t="shared" si="171"/>
        <v>0</v>
      </c>
      <c r="P1066" s="38">
        <f t="shared" si="171"/>
        <v>0</v>
      </c>
      <c r="Q1066" s="38">
        <f t="shared" si="171"/>
        <v>0</v>
      </c>
      <c r="R1066" s="38">
        <f t="shared" si="171"/>
        <v>0</v>
      </c>
      <c r="S1066" s="7"/>
    </row>
    <row r="1067" spans="1:19" s="43" customFormat="1" ht="12" hidden="1" customHeight="1" x14ac:dyDescent="0.3">
      <c r="A1067" s="7"/>
      <c r="B1067" s="20"/>
      <c r="C1067" s="31" t="str">
        <f>'Asset Schedule'!C154</f>
        <v>Bus 146</v>
      </c>
      <c r="D1067" s="31"/>
      <c r="E1067" s="25">
        <f>'Asset Schedule'!Q154</f>
        <v>0</v>
      </c>
      <c r="F1067" s="27"/>
      <c r="G1067" s="27"/>
      <c r="H1067" s="27"/>
      <c r="I1067" s="31"/>
      <c r="J1067" s="38">
        <f t="shared" ref="J1067:R1067" si="172">IF(J156=1,$E1067,0)</f>
        <v>0</v>
      </c>
      <c r="K1067" s="38">
        <f t="shared" si="172"/>
        <v>0</v>
      </c>
      <c r="L1067" s="38">
        <f t="shared" si="172"/>
        <v>0</v>
      </c>
      <c r="M1067" s="38">
        <f t="shared" si="172"/>
        <v>0</v>
      </c>
      <c r="N1067" s="38">
        <f t="shared" si="172"/>
        <v>0</v>
      </c>
      <c r="O1067" s="38">
        <f t="shared" si="172"/>
        <v>0</v>
      </c>
      <c r="P1067" s="38">
        <f t="shared" si="172"/>
        <v>0</v>
      </c>
      <c r="Q1067" s="38">
        <f t="shared" si="172"/>
        <v>0</v>
      </c>
      <c r="R1067" s="38">
        <f t="shared" si="172"/>
        <v>0</v>
      </c>
      <c r="S1067" s="7"/>
    </row>
    <row r="1068" spans="1:19" s="43" customFormat="1" ht="12" hidden="1" customHeight="1" x14ac:dyDescent="0.3">
      <c r="A1068" s="7"/>
      <c r="B1068" s="20"/>
      <c r="C1068" s="31" t="str">
        <f>'Asset Schedule'!C155</f>
        <v>Bus 147</v>
      </c>
      <c r="D1068" s="31"/>
      <c r="E1068" s="25">
        <f>'Asset Schedule'!Q155</f>
        <v>0</v>
      </c>
      <c r="F1068" s="27"/>
      <c r="G1068" s="27"/>
      <c r="H1068" s="27"/>
      <c r="I1068" s="31"/>
      <c r="J1068" s="38">
        <f t="shared" ref="J1068:R1068" si="173">IF(J157=1,$E1068,0)</f>
        <v>0</v>
      </c>
      <c r="K1068" s="38">
        <f t="shared" si="173"/>
        <v>0</v>
      </c>
      <c r="L1068" s="38">
        <f t="shared" si="173"/>
        <v>0</v>
      </c>
      <c r="M1068" s="38">
        <f t="shared" si="173"/>
        <v>0</v>
      </c>
      <c r="N1068" s="38">
        <f t="shared" si="173"/>
        <v>0</v>
      </c>
      <c r="O1068" s="38">
        <f t="shared" si="173"/>
        <v>0</v>
      </c>
      <c r="P1068" s="38">
        <f t="shared" si="173"/>
        <v>0</v>
      </c>
      <c r="Q1068" s="38">
        <f t="shared" si="173"/>
        <v>0</v>
      </c>
      <c r="R1068" s="38">
        <f t="shared" si="173"/>
        <v>0</v>
      </c>
      <c r="S1068" s="7"/>
    </row>
    <row r="1069" spans="1:19" s="43" customFormat="1" ht="12" hidden="1" customHeight="1" x14ac:dyDescent="0.3">
      <c r="A1069" s="7"/>
      <c r="B1069" s="20"/>
      <c r="C1069" s="31" t="str">
        <f>'Asset Schedule'!C156</f>
        <v>Bus 148</v>
      </c>
      <c r="D1069" s="31"/>
      <c r="E1069" s="25">
        <f>'Asset Schedule'!Q156</f>
        <v>0</v>
      </c>
      <c r="F1069" s="27"/>
      <c r="G1069" s="27"/>
      <c r="H1069" s="27"/>
      <c r="I1069" s="31"/>
      <c r="J1069" s="38">
        <f t="shared" ref="J1069:R1069" si="174">IF(J158=1,$E1069,0)</f>
        <v>0</v>
      </c>
      <c r="K1069" s="38">
        <f t="shared" si="174"/>
        <v>0</v>
      </c>
      <c r="L1069" s="38">
        <f t="shared" si="174"/>
        <v>0</v>
      </c>
      <c r="M1069" s="38">
        <f t="shared" si="174"/>
        <v>0</v>
      </c>
      <c r="N1069" s="38">
        <f t="shared" si="174"/>
        <v>0</v>
      </c>
      <c r="O1069" s="38">
        <f t="shared" si="174"/>
        <v>0</v>
      </c>
      <c r="P1069" s="38">
        <f t="shared" si="174"/>
        <v>0</v>
      </c>
      <c r="Q1069" s="38">
        <f t="shared" si="174"/>
        <v>0</v>
      </c>
      <c r="R1069" s="38">
        <f t="shared" si="174"/>
        <v>0</v>
      </c>
      <c r="S1069" s="7"/>
    </row>
    <row r="1070" spans="1:19" s="43" customFormat="1" ht="12" hidden="1" customHeight="1" x14ac:dyDescent="0.3">
      <c r="A1070" s="7"/>
      <c r="B1070" s="20"/>
      <c r="C1070" s="31" t="str">
        <f>'Asset Schedule'!C157</f>
        <v>Bus 149</v>
      </c>
      <c r="D1070" s="31"/>
      <c r="E1070" s="25">
        <f>'Asset Schedule'!Q157</f>
        <v>0</v>
      </c>
      <c r="F1070" s="27"/>
      <c r="G1070" s="27"/>
      <c r="H1070" s="27"/>
      <c r="I1070" s="31"/>
      <c r="J1070" s="38">
        <f t="shared" ref="J1070:R1070" si="175">IF(J159=1,$E1070,0)</f>
        <v>0</v>
      </c>
      <c r="K1070" s="38">
        <f t="shared" si="175"/>
        <v>0</v>
      </c>
      <c r="L1070" s="38">
        <f t="shared" si="175"/>
        <v>0</v>
      </c>
      <c r="M1070" s="38">
        <f t="shared" si="175"/>
        <v>0</v>
      </c>
      <c r="N1070" s="38">
        <f t="shared" si="175"/>
        <v>0</v>
      </c>
      <c r="O1070" s="38">
        <f t="shared" si="175"/>
        <v>0</v>
      </c>
      <c r="P1070" s="38">
        <f t="shared" si="175"/>
        <v>0</v>
      </c>
      <c r="Q1070" s="38">
        <f t="shared" si="175"/>
        <v>0</v>
      </c>
      <c r="R1070" s="38">
        <f t="shared" si="175"/>
        <v>0</v>
      </c>
      <c r="S1070" s="7"/>
    </row>
    <row r="1071" spans="1:19" s="43" customFormat="1" ht="12" hidden="1" customHeight="1" x14ac:dyDescent="0.3">
      <c r="A1071" s="7"/>
      <c r="B1071" s="20"/>
      <c r="C1071" s="31" t="str">
        <f>'Asset Schedule'!C158</f>
        <v>Bus 150</v>
      </c>
      <c r="D1071" s="31"/>
      <c r="E1071" s="25">
        <f>'Asset Schedule'!Q158</f>
        <v>0</v>
      </c>
      <c r="F1071" s="27"/>
      <c r="G1071" s="27"/>
      <c r="H1071" s="27"/>
      <c r="I1071" s="31"/>
      <c r="J1071" s="38">
        <f t="shared" ref="J1071:R1071" si="176">IF(J160=1,$E1071,0)</f>
        <v>0</v>
      </c>
      <c r="K1071" s="38">
        <f t="shared" si="176"/>
        <v>0</v>
      </c>
      <c r="L1071" s="38">
        <f t="shared" si="176"/>
        <v>0</v>
      </c>
      <c r="M1071" s="38">
        <f t="shared" si="176"/>
        <v>0</v>
      </c>
      <c r="N1071" s="38">
        <f t="shared" si="176"/>
        <v>0</v>
      </c>
      <c r="O1071" s="38">
        <f t="shared" si="176"/>
        <v>0</v>
      </c>
      <c r="P1071" s="38">
        <f t="shared" si="176"/>
        <v>0</v>
      </c>
      <c r="Q1071" s="38">
        <f t="shared" si="176"/>
        <v>0</v>
      </c>
      <c r="R1071" s="38">
        <f t="shared" si="176"/>
        <v>0</v>
      </c>
      <c r="S1071" s="7"/>
    </row>
    <row r="1072" spans="1:19" s="43" customFormat="1" ht="12" hidden="1" customHeight="1" x14ac:dyDescent="0.3">
      <c r="A1072" s="7"/>
      <c r="B1072" s="20"/>
      <c r="C1072" s="31" t="str">
        <f>'Asset Schedule'!C159</f>
        <v>Bus 151</v>
      </c>
      <c r="D1072" s="31"/>
      <c r="E1072" s="25">
        <f>'Asset Schedule'!Q159</f>
        <v>0</v>
      </c>
      <c r="F1072" s="27"/>
      <c r="G1072" s="27"/>
      <c r="H1072" s="27"/>
      <c r="I1072" s="31"/>
      <c r="J1072" s="38">
        <f t="shared" ref="J1072:R1072" si="177">IF(J161=1,$E1072,0)</f>
        <v>0</v>
      </c>
      <c r="K1072" s="38">
        <f t="shared" si="177"/>
        <v>0</v>
      </c>
      <c r="L1072" s="38">
        <f t="shared" si="177"/>
        <v>0</v>
      </c>
      <c r="M1072" s="38">
        <f t="shared" si="177"/>
        <v>0</v>
      </c>
      <c r="N1072" s="38">
        <f t="shared" si="177"/>
        <v>0</v>
      </c>
      <c r="O1072" s="38">
        <f t="shared" si="177"/>
        <v>0</v>
      </c>
      <c r="P1072" s="38">
        <f t="shared" si="177"/>
        <v>0</v>
      </c>
      <c r="Q1072" s="38">
        <f t="shared" si="177"/>
        <v>0</v>
      </c>
      <c r="R1072" s="38">
        <f t="shared" si="177"/>
        <v>0</v>
      </c>
      <c r="S1072" s="7"/>
    </row>
    <row r="1073" spans="1:19" s="43" customFormat="1" ht="12" hidden="1" customHeight="1" x14ac:dyDescent="0.3">
      <c r="A1073" s="7"/>
      <c r="B1073" s="20"/>
      <c r="C1073" s="31" t="str">
        <f>'Asset Schedule'!C160</f>
        <v>Bus 152</v>
      </c>
      <c r="D1073" s="31"/>
      <c r="E1073" s="25">
        <f>'Asset Schedule'!Q160</f>
        <v>0</v>
      </c>
      <c r="F1073" s="27"/>
      <c r="G1073" s="27"/>
      <c r="H1073" s="27"/>
      <c r="I1073" s="31"/>
      <c r="J1073" s="38">
        <f t="shared" ref="J1073:R1073" si="178">IF(J162=1,$E1073,0)</f>
        <v>0</v>
      </c>
      <c r="K1073" s="38">
        <f t="shared" si="178"/>
        <v>0</v>
      </c>
      <c r="L1073" s="38">
        <f t="shared" si="178"/>
        <v>0</v>
      </c>
      <c r="M1073" s="38">
        <f t="shared" si="178"/>
        <v>0</v>
      </c>
      <c r="N1073" s="38">
        <f t="shared" si="178"/>
        <v>0</v>
      </c>
      <c r="O1073" s="38">
        <f t="shared" si="178"/>
        <v>0</v>
      </c>
      <c r="P1073" s="38">
        <f t="shared" si="178"/>
        <v>0</v>
      </c>
      <c r="Q1073" s="38">
        <f t="shared" si="178"/>
        <v>0</v>
      </c>
      <c r="R1073" s="38">
        <f t="shared" si="178"/>
        <v>0</v>
      </c>
      <c r="S1073" s="7"/>
    </row>
    <row r="1074" spans="1:19" s="43" customFormat="1" ht="12" hidden="1" customHeight="1" x14ac:dyDescent="0.3">
      <c r="A1074" s="7"/>
      <c r="B1074" s="20"/>
      <c r="C1074" s="31" t="str">
        <f>'Asset Schedule'!C161</f>
        <v>Bus 153</v>
      </c>
      <c r="D1074" s="31"/>
      <c r="E1074" s="25">
        <f>'Asset Schedule'!Q161</f>
        <v>0</v>
      </c>
      <c r="F1074" s="27"/>
      <c r="G1074" s="27"/>
      <c r="H1074" s="27"/>
      <c r="I1074" s="31"/>
      <c r="J1074" s="38">
        <f t="shared" ref="J1074:R1074" si="179">IF(J163=1,$E1074,0)</f>
        <v>0</v>
      </c>
      <c r="K1074" s="38">
        <f t="shared" si="179"/>
        <v>0</v>
      </c>
      <c r="L1074" s="38">
        <f t="shared" si="179"/>
        <v>0</v>
      </c>
      <c r="M1074" s="38">
        <f t="shared" si="179"/>
        <v>0</v>
      </c>
      <c r="N1074" s="38">
        <f t="shared" si="179"/>
        <v>0</v>
      </c>
      <c r="O1074" s="38">
        <f t="shared" si="179"/>
        <v>0</v>
      </c>
      <c r="P1074" s="38">
        <f t="shared" si="179"/>
        <v>0</v>
      </c>
      <c r="Q1074" s="38">
        <f t="shared" si="179"/>
        <v>0</v>
      </c>
      <c r="R1074" s="38">
        <f t="shared" si="179"/>
        <v>0</v>
      </c>
      <c r="S1074" s="7"/>
    </row>
    <row r="1075" spans="1:19" s="43" customFormat="1" ht="12" hidden="1" customHeight="1" x14ac:dyDescent="0.3">
      <c r="A1075" s="7"/>
      <c r="B1075" s="20"/>
      <c r="C1075" s="31" t="str">
        <f>'Asset Schedule'!C162</f>
        <v>Bus 154</v>
      </c>
      <c r="D1075" s="31"/>
      <c r="E1075" s="25">
        <f>'Asset Schedule'!Q162</f>
        <v>0</v>
      </c>
      <c r="F1075" s="27"/>
      <c r="G1075" s="27"/>
      <c r="H1075" s="27"/>
      <c r="I1075" s="31"/>
      <c r="J1075" s="38">
        <f t="shared" ref="J1075:R1075" si="180">IF(J164=1,$E1075,0)</f>
        <v>0</v>
      </c>
      <c r="K1075" s="38">
        <f t="shared" si="180"/>
        <v>0</v>
      </c>
      <c r="L1075" s="38">
        <f t="shared" si="180"/>
        <v>0</v>
      </c>
      <c r="M1075" s="38">
        <f t="shared" si="180"/>
        <v>0</v>
      </c>
      <c r="N1075" s="38">
        <f t="shared" si="180"/>
        <v>0</v>
      </c>
      <c r="O1075" s="38">
        <f t="shared" si="180"/>
        <v>0</v>
      </c>
      <c r="P1075" s="38">
        <f t="shared" si="180"/>
        <v>0</v>
      </c>
      <c r="Q1075" s="38">
        <f t="shared" si="180"/>
        <v>0</v>
      </c>
      <c r="R1075" s="38">
        <f t="shared" si="180"/>
        <v>0</v>
      </c>
      <c r="S1075" s="7"/>
    </row>
    <row r="1076" spans="1:19" s="43" customFormat="1" ht="12" hidden="1" customHeight="1" x14ac:dyDescent="0.3">
      <c r="A1076" s="7"/>
      <c r="B1076" s="20"/>
      <c r="C1076" s="31" t="str">
        <f>'Asset Schedule'!C163</f>
        <v>Bus 155</v>
      </c>
      <c r="D1076" s="31"/>
      <c r="E1076" s="25">
        <f>'Asset Schedule'!Q163</f>
        <v>0</v>
      </c>
      <c r="F1076" s="27"/>
      <c r="G1076" s="27"/>
      <c r="H1076" s="27"/>
      <c r="I1076" s="31"/>
      <c r="J1076" s="38">
        <f t="shared" ref="J1076:R1076" si="181">IF(J165=1,$E1076,0)</f>
        <v>0</v>
      </c>
      <c r="K1076" s="38">
        <f t="shared" si="181"/>
        <v>0</v>
      </c>
      <c r="L1076" s="38">
        <f t="shared" si="181"/>
        <v>0</v>
      </c>
      <c r="M1076" s="38">
        <f t="shared" si="181"/>
        <v>0</v>
      </c>
      <c r="N1076" s="38">
        <f t="shared" si="181"/>
        <v>0</v>
      </c>
      <c r="O1076" s="38">
        <f t="shared" si="181"/>
        <v>0</v>
      </c>
      <c r="P1076" s="38">
        <f t="shared" si="181"/>
        <v>0</v>
      </c>
      <c r="Q1076" s="38">
        <f t="shared" si="181"/>
        <v>0</v>
      </c>
      <c r="R1076" s="38">
        <f t="shared" si="181"/>
        <v>0</v>
      </c>
      <c r="S1076" s="7"/>
    </row>
    <row r="1077" spans="1:19" s="43" customFormat="1" ht="12" hidden="1" customHeight="1" x14ac:dyDescent="0.3">
      <c r="A1077" s="7"/>
      <c r="B1077" s="20"/>
      <c r="C1077" s="31" t="str">
        <f>'Asset Schedule'!C164</f>
        <v>Bus 156</v>
      </c>
      <c r="D1077" s="31"/>
      <c r="E1077" s="25">
        <f>'Asset Schedule'!Q164</f>
        <v>0</v>
      </c>
      <c r="F1077" s="27"/>
      <c r="G1077" s="27"/>
      <c r="H1077" s="27"/>
      <c r="I1077" s="31"/>
      <c r="J1077" s="38">
        <f t="shared" ref="J1077:R1077" si="182">IF(J166=1,$E1077,0)</f>
        <v>0</v>
      </c>
      <c r="K1077" s="38">
        <f t="shared" si="182"/>
        <v>0</v>
      </c>
      <c r="L1077" s="38">
        <f t="shared" si="182"/>
        <v>0</v>
      </c>
      <c r="M1077" s="38">
        <f t="shared" si="182"/>
        <v>0</v>
      </c>
      <c r="N1077" s="38">
        <f t="shared" si="182"/>
        <v>0</v>
      </c>
      <c r="O1077" s="38">
        <f t="shared" si="182"/>
        <v>0</v>
      </c>
      <c r="P1077" s="38">
        <f t="shared" si="182"/>
        <v>0</v>
      </c>
      <c r="Q1077" s="38">
        <f t="shared" si="182"/>
        <v>0</v>
      </c>
      <c r="R1077" s="38">
        <f t="shared" si="182"/>
        <v>0</v>
      </c>
      <c r="S1077" s="7"/>
    </row>
    <row r="1078" spans="1:19" s="43" customFormat="1" ht="12" hidden="1" customHeight="1" x14ac:dyDescent="0.3">
      <c r="A1078" s="7"/>
      <c r="B1078" s="20"/>
      <c r="C1078" s="31" t="str">
        <f>'Asset Schedule'!C165</f>
        <v>Bus 157</v>
      </c>
      <c r="D1078" s="31"/>
      <c r="E1078" s="25">
        <f>'Asset Schedule'!Q165</f>
        <v>0</v>
      </c>
      <c r="F1078" s="27"/>
      <c r="G1078" s="27"/>
      <c r="H1078" s="27"/>
      <c r="I1078" s="31"/>
      <c r="J1078" s="38">
        <f t="shared" ref="J1078:R1078" si="183">IF(J167=1,$E1078,0)</f>
        <v>0</v>
      </c>
      <c r="K1078" s="38">
        <f t="shared" si="183"/>
        <v>0</v>
      </c>
      <c r="L1078" s="38">
        <f t="shared" si="183"/>
        <v>0</v>
      </c>
      <c r="M1078" s="38">
        <f t="shared" si="183"/>
        <v>0</v>
      </c>
      <c r="N1078" s="38">
        <f t="shared" si="183"/>
        <v>0</v>
      </c>
      <c r="O1078" s="38">
        <f t="shared" si="183"/>
        <v>0</v>
      </c>
      <c r="P1078" s="38">
        <f t="shared" si="183"/>
        <v>0</v>
      </c>
      <c r="Q1078" s="38">
        <f t="shared" si="183"/>
        <v>0</v>
      </c>
      <c r="R1078" s="38">
        <f t="shared" si="183"/>
        <v>0</v>
      </c>
      <c r="S1078" s="7"/>
    </row>
    <row r="1079" spans="1:19" s="43" customFormat="1" ht="12" hidden="1" customHeight="1" x14ac:dyDescent="0.3">
      <c r="A1079" s="7"/>
      <c r="B1079" s="20"/>
      <c r="C1079" s="31" t="str">
        <f>'Asset Schedule'!C166</f>
        <v>Bus 158</v>
      </c>
      <c r="D1079" s="31"/>
      <c r="E1079" s="25">
        <f>'Asset Schedule'!Q166</f>
        <v>0</v>
      </c>
      <c r="F1079" s="27"/>
      <c r="G1079" s="27"/>
      <c r="H1079" s="27"/>
      <c r="I1079" s="31"/>
      <c r="J1079" s="38">
        <f t="shared" ref="J1079:R1079" si="184">IF(J168=1,$E1079,0)</f>
        <v>0</v>
      </c>
      <c r="K1079" s="38">
        <f t="shared" si="184"/>
        <v>0</v>
      </c>
      <c r="L1079" s="38">
        <f t="shared" si="184"/>
        <v>0</v>
      </c>
      <c r="M1079" s="38">
        <f t="shared" si="184"/>
        <v>0</v>
      </c>
      <c r="N1079" s="38">
        <f t="shared" si="184"/>
        <v>0</v>
      </c>
      <c r="O1079" s="38">
        <f t="shared" si="184"/>
        <v>0</v>
      </c>
      <c r="P1079" s="38">
        <f t="shared" si="184"/>
        <v>0</v>
      </c>
      <c r="Q1079" s="38">
        <f t="shared" si="184"/>
        <v>0</v>
      </c>
      <c r="R1079" s="38">
        <f t="shared" si="184"/>
        <v>0</v>
      </c>
      <c r="S1079" s="7"/>
    </row>
    <row r="1080" spans="1:19" s="43" customFormat="1" ht="12" hidden="1" customHeight="1" x14ac:dyDescent="0.3">
      <c r="A1080" s="7"/>
      <c r="B1080" s="20"/>
      <c r="C1080" s="31" t="str">
        <f>'Asset Schedule'!C167</f>
        <v>Bus 159</v>
      </c>
      <c r="D1080" s="31"/>
      <c r="E1080" s="25">
        <f>'Asset Schedule'!Q167</f>
        <v>0</v>
      </c>
      <c r="F1080" s="27"/>
      <c r="G1080" s="27"/>
      <c r="H1080" s="27"/>
      <c r="I1080" s="31"/>
      <c r="J1080" s="38">
        <f t="shared" ref="J1080:R1080" si="185">IF(J169=1,$E1080,0)</f>
        <v>0</v>
      </c>
      <c r="K1080" s="38">
        <f t="shared" si="185"/>
        <v>0</v>
      </c>
      <c r="L1080" s="38">
        <f t="shared" si="185"/>
        <v>0</v>
      </c>
      <c r="M1080" s="38">
        <f t="shared" si="185"/>
        <v>0</v>
      </c>
      <c r="N1080" s="38">
        <f t="shared" si="185"/>
        <v>0</v>
      </c>
      <c r="O1080" s="38">
        <f t="shared" si="185"/>
        <v>0</v>
      </c>
      <c r="P1080" s="38">
        <f t="shared" si="185"/>
        <v>0</v>
      </c>
      <c r="Q1080" s="38">
        <f t="shared" si="185"/>
        <v>0</v>
      </c>
      <c r="R1080" s="38">
        <f t="shared" si="185"/>
        <v>0</v>
      </c>
      <c r="S1080" s="7"/>
    </row>
    <row r="1081" spans="1:19" s="43" customFormat="1" ht="12" hidden="1" customHeight="1" x14ac:dyDescent="0.3">
      <c r="A1081" s="7"/>
      <c r="B1081" s="20"/>
      <c r="C1081" s="31" t="str">
        <f>'Asset Schedule'!C168</f>
        <v>Bus 160</v>
      </c>
      <c r="D1081" s="31"/>
      <c r="E1081" s="25">
        <f>'Asset Schedule'!Q168</f>
        <v>0</v>
      </c>
      <c r="F1081" s="27"/>
      <c r="G1081" s="27"/>
      <c r="H1081" s="27"/>
      <c r="I1081" s="31"/>
      <c r="J1081" s="38">
        <f t="shared" ref="J1081:R1081" si="186">IF(J170=1,$E1081,0)</f>
        <v>0</v>
      </c>
      <c r="K1081" s="38">
        <f t="shared" si="186"/>
        <v>0</v>
      </c>
      <c r="L1081" s="38">
        <f t="shared" si="186"/>
        <v>0</v>
      </c>
      <c r="M1081" s="38">
        <f t="shared" si="186"/>
        <v>0</v>
      </c>
      <c r="N1081" s="38">
        <f t="shared" si="186"/>
        <v>0</v>
      </c>
      <c r="O1081" s="38">
        <f t="shared" si="186"/>
        <v>0</v>
      </c>
      <c r="P1081" s="38">
        <f t="shared" si="186"/>
        <v>0</v>
      </c>
      <c r="Q1081" s="38">
        <f t="shared" si="186"/>
        <v>0</v>
      </c>
      <c r="R1081" s="38">
        <f t="shared" si="186"/>
        <v>0</v>
      </c>
      <c r="S1081" s="7"/>
    </row>
    <row r="1082" spans="1:19" s="43" customFormat="1" ht="12" hidden="1" customHeight="1" x14ac:dyDescent="0.3">
      <c r="A1082" s="7"/>
      <c r="B1082" s="20"/>
      <c r="C1082" s="31" t="str">
        <f>'Asset Schedule'!C169</f>
        <v>Bus 161</v>
      </c>
      <c r="D1082" s="31"/>
      <c r="E1082" s="25">
        <f>'Asset Schedule'!Q169</f>
        <v>0</v>
      </c>
      <c r="F1082" s="27"/>
      <c r="G1082" s="27"/>
      <c r="H1082" s="27"/>
      <c r="I1082" s="31"/>
      <c r="J1082" s="38">
        <f t="shared" ref="J1082:R1082" si="187">IF(J171=1,$E1082,0)</f>
        <v>0</v>
      </c>
      <c r="K1082" s="38">
        <f t="shared" si="187"/>
        <v>0</v>
      </c>
      <c r="L1082" s="38">
        <f t="shared" si="187"/>
        <v>0</v>
      </c>
      <c r="M1082" s="38">
        <f t="shared" si="187"/>
        <v>0</v>
      </c>
      <c r="N1082" s="38">
        <f t="shared" si="187"/>
        <v>0</v>
      </c>
      <c r="O1082" s="38">
        <f t="shared" si="187"/>
        <v>0</v>
      </c>
      <c r="P1082" s="38">
        <f t="shared" si="187"/>
        <v>0</v>
      </c>
      <c r="Q1082" s="38">
        <f t="shared" si="187"/>
        <v>0</v>
      </c>
      <c r="R1082" s="38">
        <f t="shared" si="187"/>
        <v>0</v>
      </c>
      <c r="S1082" s="7"/>
    </row>
    <row r="1083" spans="1:19" s="43" customFormat="1" ht="12" hidden="1" customHeight="1" x14ac:dyDescent="0.3">
      <c r="A1083" s="7"/>
      <c r="B1083" s="20"/>
      <c r="C1083" s="31" t="str">
        <f>'Asset Schedule'!C170</f>
        <v>Bus 162</v>
      </c>
      <c r="D1083" s="31"/>
      <c r="E1083" s="25">
        <f>'Asset Schedule'!Q170</f>
        <v>0</v>
      </c>
      <c r="F1083" s="27"/>
      <c r="G1083" s="27"/>
      <c r="H1083" s="27"/>
      <c r="I1083" s="31"/>
      <c r="J1083" s="38">
        <f t="shared" ref="J1083:R1083" si="188">IF(J172=1,$E1083,0)</f>
        <v>0</v>
      </c>
      <c r="K1083" s="38">
        <f t="shared" si="188"/>
        <v>0</v>
      </c>
      <c r="L1083" s="38">
        <f t="shared" si="188"/>
        <v>0</v>
      </c>
      <c r="M1083" s="38">
        <f t="shared" si="188"/>
        <v>0</v>
      </c>
      <c r="N1083" s="38">
        <f t="shared" si="188"/>
        <v>0</v>
      </c>
      <c r="O1083" s="38">
        <f t="shared" si="188"/>
        <v>0</v>
      </c>
      <c r="P1083" s="38">
        <f t="shared" si="188"/>
        <v>0</v>
      </c>
      <c r="Q1083" s="38">
        <f t="shared" si="188"/>
        <v>0</v>
      </c>
      <c r="R1083" s="38">
        <f t="shared" si="188"/>
        <v>0</v>
      </c>
      <c r="S1083" s="7"/>
    </row>
    <row r="1084" spans="1:19" s="43" customFormat="1" ht="12" hidden="1" customHeight="1" x14ac:dyDescent="0.3">
      <c r="A1084" s="7"/>
      <c r="B1084" s="20"/>
      <c r="C1084" s="31" t="str">
        <f>'Asset Schedule'!C171</f>
        <v>Bus 163</v>
      </c>
      <c r="D1084" s="31"/>
      <c r="E1084" s="25">
        <f>'Asset Schedule'!Q171</f>
        <v>0</v>
      </c>
      <c r="F1084" s="27"/>
      <c r="G1084" s="27"/>
      <c r="H1084" s="27"/>
      <c r="I1084" s="31"/>
      <c r="J1084" s="38">
        <f t="shared" ref="J1084:R1084" si="189">IF(J173=1,$E1084,0)</f>
        <v>0</v>
      </c>
      <c r="K1084" s="38">
        <f t="shared" si="189"/>
        <v>0</v>
      </c>
      <c r="L1084" s="38">
        <f t="shared" si="189"/>
        <v>0</v>
      </c>
      <c r="M1084" s="38">
        <f t="shared" si="189"/>
        <v>0</v>
      </c>
      <c r="N1084" s="38">
        <f t="shared" si="189"/>
        <v>0</v>
      </c>
      <c r="O1084" s="38">
        <f t="shared" si="189"/>
        <v>0</v>
      </c>
      <c r="P1084" s="38">
        <f t="shared" si="189"/>
        <v>0</v>
      </c>
      <c r="Q1084" s="38">
        <f t="shared" si="189"/>
        <v>0</v>
      </c>
      <c r="R1084" s="38">
        <f t="shared" si="189"/>
        <v>0</v>
      </c>
      <c r="S1084" s="7"/>
    </row>
    <row r="1085" spans="1:19" s="43" customFormat="1" ht="12" hidden="1" customHeight="1" x14ac:dyDescent="0.3">
      <c r="A1085" s="7"/>
      <c r="B1085" s="20"/>
      <c r="C1085" s="31" t="str">
        <f>'Asset Schedule'!C172</f>
        <v>Bus 164</v>
      </c>
      <c r="D1085" s="31"/>
      <c r="E1085" s="25">
        <f>'Asset Schedule'!Q172</f>
        <v>0</v>
      </c>
      <c r="F1085" s="27"/>
      <c r="G1085" s="27"/>
      <c r="H1085" s="27"/>
      <c r="I1085" s="31"/>
      <c r="J1085" s="38">
        <f t="shared" ref="J1085:R1085" si="190">IF(J174=1,$E1085,0)</f>
        <v>0</v>
      </c>
      <c r="K1085" s="38">
        <f t="shared" si="190"/>
        <v>0</v>
      </c>
      <c r="L1085" s="38">
        <f t="shared" si="190"/>
        <v>0</v>
      </c>
      <c r="M1085" s="38">
        <f t="shared" si="190"/>
        <v>0</v>
      </c>
      <c r="N1085" s="38">
        <f t="shared" si="190"/>
        <v>0</v>
      </c>
      <c r="O1085" s="38">
        <f t="shared" si="190"/>
        <v>0</v>
      </c>
      <c r="P1085" s="38">
        <f t="shared" si="190"/>
        <v>0</v>
      </c>
      <c r="Q1085" s="38">
        <f t="shared" si="190"/>
        <v>0</v>
      </c>
      <c r="R1085" s="38">
        <f t="shared" si="190"/>
        <v>0</v>
      </c>
      <c r="S1085" s="7"/>
    </row>
    <row r="1086" spans="1:19" s="43" customFormat="1" ht="12" hidden="1" customHeight="1" x14ac:dyDescent="0.3">
      <c r="A1086" s="7"/>
      <c r="B1086" s="20"/>
      <c r="C1086" s="31" t="str">
        <f>'Asset Schedule'!C173</f>
        <v>Bus 165</v>
      </c>
      <c r="D1086" s="31"/>
      <c r="E1086" s="25">
        <f>'Asset Schedule'!Q173</f>
        <v>0</v>
      </c>
      <c r="F1086" s="27"/>
      <c r="G1086" s="27"/>
      <c r="H1086" s="27"/>
      <c r="I1086" s="31"/>
      <c r="J1086" s="38">
        <f t="shared" ref="J1086:R1086" si="191">IF(J175=1,$E1086,0)</f>
        <v>0</v>
      </c>
      <c r="K1086" s="38">
        <f t="shared" si="191"/>
        <v>0</v>
      </c>
      <c r="L1086" s="38">
        <f t="shared" si="191"/>
        <v>0</v>
      </c>
      <c r="M1086" s="38">
        <f t="shared" si="191"/>
        <v>0</v>
      </c>
      <c r="N1086" s="38">
        <f t="shared" si="191"/>
        <v>0</v>
      </c>
      <c r="O1086" s="38">
        <f t="shared" si="191"/>
        <v>0</v>
      </c>
      <c r="P1086" s="38">
        <f t="shared" si="191"/>
        <v>0</v>
      </c>
      <c r="Q1086" s="38">
        <f t="shared" si="191"/>
        <v>0</v>
      </c>
      <c r="R1086" s="38">
        <f t="shared" si="191"/>
        <v>0</v>
      </c>
      <c r="S1086" s="7"/>
    </row>
    <row r="1087" spans="1:19" s="43" customFormat="1" ht="12" hidden="1" customHeight="1" x14ac:dyDescent="0.3">
      <c r="A1087" s="7"/>
      <c r="B1087" s="20"/>
      <c r="C1087" s="31" t="str">
        <f>'Asset Schedule'!C174</f>
        <v>Bus 166</v>
      </c>
      <c r="D1087" s="31"/>
      <c r="E1087" s="25">
        <f>'Asset Schedule'!Q174</f>
        <v>0</v>
      </c>
      <c r="F1087" s="27"/>
      <c r="G1087" s="27"/>
      <c r="H1087" s="27"/>
      <c r="I1087" s="31"/>
      <c r="J1087" s="38">
        <f t="shared" ref="J1087:R1087" si="192">IF(J176=1,$E1087,0)</f>
        <v>0</v>
      </c>
      <c r="K1087" s="38">
        <f t="shared" si="192"/>
        <v>0</v>
      </c>
      <c r="L1087" s="38">
        <f t="shared" si="192"/>
        <v>0</v>
      </c>
      <c r="M1087" s="38">
        <f t="shared" si="192"/>
        <v>0</v>
      </c>
      <c r="N1087" s="38">
        <f t="shared" si="192"/>
        <v>0</v>
      </c>
      <c r="O1087" s="38">
        <f t="shared" si="192"/>
        <v>0</v>
      </c>
      <c r="P1087" s="38">
        <f t="shared" si="192"/>
        <v>0</v>
      </c>
      <c r="Q1087" s="38">
        <f t="shared" si="192"/>
        <v>0</v>
      </c>
      <c r="R1087" s="38">
        <f t="shared" si="192"/>
        <v>0</v>
      </c>
      <c r="S1087" s="7"/>
    </row>
    <row r="1088" spans="1:19" s="43" customFormat="1" ht="12" hidden="1" customHeight="1" x14ac:dyDescent="0.3">
      <c r="A1088" s="7"/>
      <c r="B1088" s="20"/>
      <c r="C1088" s="31" t="str">
        <f>'Asset Schedule'!C175</f>
        <v>Bus 167</v>
      </c>
      <c r="D1088" s="31"/>
      <c r="E1088" s="25">
        <f>'Asset Schedule'!Q175</f>
        <v>0</v>
      </c>
      <c r="F1088" s="27"/>
      <c r="G1088" s="27"/>
      <c r="H1088" s="27"/>
      <c r="I1088" s="31"/>
      <c r="J1088" s="38">
        <f t="shared" ref="J1088:R1088" si="193">IF(J177=1,$E1088,0)</f>
        <v>0</v>
      </c>
      <c r="K1088" s="38">
        <f t="shared" si="193"/>
        <v>0</v>
      </c>
      <c r="L1088" s="38">
        <f t="shared" si="193"/>
        <v>0</v>
      </c>
      <c r="M1088" s="38">
        <f t="shared" si="193"/>
        <v>0</v>
      </c>
      <c r="N1088" s="38">
        <f t="shared" si="193"/>
        <v>0</v>
      </c>
      <c r="O1088" s="38">
        <f t="shared" si="193"/>
        <v>0</v>
      </c>
      <c r="P1088" s="38">
        <f t="shared" si="193"/>
        <v>0</v>
      </c>
      <c r="Q1088" s="38">
        <f t="shared" si="193"/>
        <v>0</v>
      </c>
      <c r="R1088" s="38">
        <f t="shared" si="193"/>
        <v>0</v>
      </c>
      <c r="S1088" s="7"/>
    </row>
    <row r="1089" spans="1:19" s="43" customFormat="1" ht="12" hidden="1" customHeight="1" x14ac:dyDescent="0.3">
      <c r="A1089" s="7"/>
      <c r="B1089" s="20"/>
      <c r="C1089" s="31" t="str">
        <f>'Asset Schedule'!C176</f>
        <v>Bus 168</v>
      </c>
      <c r="D1089" s="31"/>
      <c r="E1089" s="25">
        <f>'Asset Schedule'!Q176</f>
        <v>0</v>
      </c>
      <c r="F1089" s="27"/>
      <c r="G1089" s="27"/>
      <c r="H1089" s="27"/>
      <c r="I1089" s="31"/>
      <c r="J1089" s="38">
        <f t="shared" ref="J1089:R1089" si="194">IF(J178=1,$E1089,0)</f>
        <v>0</v>
      </c>
      <c r="K1089" s="38">
        <f t="shared" si="194"/>
        <v>0</v>
      </c>
      <c r="L1089" s="38">
        <f t="shared" si="194"/>
        <v>0</v>
      </c>
      <c r="M1089" s="38">
        <f t="shared" si="194"/>
        <v>0</v>
      </c>
      <c r="N1089" s="38">
        <f t="shared" si="194"/>
        <v>0</v>
      </c>
      <c r="O1089" s="38">
        <f t="shared" si="194"/>
        <v>0</v>
      </c>
      <c r="P1089" s="38">
        <f t="shared" si="194"/>
        <v>0</v>
      </c>
      <c r="Q1089" s="38">
        <f t="shared" si="194"/>
        <v>0</v>
      </c>
      <c r="R1089" s="38">
        <f t="shared" si="194"/>
        <v>0</v>
      </c>
      <c r="S1089" s="7"/>
    </row>
    <row r="1090" spans="1:19" s="43" customFormat="1" ht="12" hidden="1" customHeight="1" x14ac:dyDescent="0.3">
      <c r="A1090" s="7"/>
      <c r="B1090" s="20"/>
      <c r="C1090" s="31" t="str">
        <f>'Asset Schedule'!C177</f>
        <v>Bus 169</v>
      </c>
      <c r="D1090" s="31"/>
      <c r="E1090" s="25">
        <f>'Asset Schedule'!Q177</f>
        <v>0</v>
      </c>
      <c r="F1090" s="27"/>
      <c r="G1090" s="27"/>
      <c r="H1090" s="27"/>
      <c r="I1090" s="31"/>
      <c r="J1090" s="38">
        <f t="shared" ref="J1090:R1090" si="195">IF(J179=1,$E1090,0)</f>
        <v>0</v>
      </c>
      <c r="K1090" s="38">
        <f t="shared" si="195"/>
        <v>0</v>
      </c>
      <c r="L1090" s="38">
        <f t="shared" si="195"/>
        <v>0</v>
      </c>
      <c r="M1090" s="38">
        <f t="shared" si="195"/>
        <v>0</v>
      </c>
      <c r="N1090" s="38">
        <f t="shared" si="195"/>
        <v>0</v>
      </c>
      <c r="O1090" s="38">
        <f t="shared" si="195"/>
        <v>0</v>
      </c>
      <c r="P1090" s="38">
        <f t="shared" si="195"/>
        <v>0</v>
      </c>
      <c r="Q1090" s="38">
        <f t="shared" si="195"/>
        <v>0</v>
      </c>
      <c r="R1090" s="38">
        <f t="shared" si="195"/>
        <v>0</v>
      </c>
      <c r="S1090" s="7"/>
    </row>
    <row r="1091" spans="1:19" s="43" customFormat="1" ht="12" hidden="1" customHeight="1" x14ac:dyDescent="0.3">
      <c r="A1091" s="7"/>
      <c r="B1091" s="20"/>
      <c r="C1091" s="31" t="str">
        <f>'Asset Schedule'!C178</f>
        <v>Bus 170</v>
      </c>
      <c r="D1091" s="31"/>
      <c r="E1091" s="25">
        <f>'Asset Schedule'!Q178</f>
        <v>0</v>
      </c>
      <c r="F1091" s="27"/>
      <c r="G1091" s="27"/>
      <c r="H1091" s="27"/>
      <c r="I1091" s="31"/>
      <c r="J1091" s="38">
        <f t="shared" ref="J1091:R1091" si="196">IF(J180=1,$E1091,0)</f>
        <v>0</v>
      </c>
      <c r="K1091" s="38">
        <f t="shared" si="196"/>
        <v>0</v>
      </c>
      <c r="L1091" s="38">
        <f t="shared" si="196"/>
        <v>0</v>
      </c>
      <c r="M1091" s="38">
        <f t="shared" si="196"/>
        <v>0</v>
      </c>
      <c r="N1091" s="38">
        <f t="shared" si="196"/>
        <v>0</v>
      </c>
      <c r="O1091" s="38">
        <f t="shared" si="196"/>
        <v>0</v>
      </c>
      <c r="P1091" s="38">
        <f t="shared" si="196"/>
        <v>0</v>
      </c>
      <c r="Q1091" s="38">
        <f t="shared" si="196"/>
        <v>0</v>
      </c>
      <c r="R1091" s="38">
        <f t="shared" si="196"/>
        <v>0</v>
      </c>
      <c r="S1091" s="7"/>
    </row>
    <row r="1092" spans="1:19" s="43" customFormat="1" ht="12" hidden="1" customHeight="1" x14ac:dyDescent="0.3">
      <c r="A1092" s="7"/>
      <c r="B1092" s="20"/>
      <c r="C1092" s="31" t="str">
        <f>'Asset Schedule'!C179</f>
        <v>Bus 171</v>
      </c>
      <c r="D1092" s="31"/>
      <c r="E1092" s="25">
        <f>'Asset Schedule'!Q179</f>
        <v>0</v>
      </c>
      <c r="F1092" s="27"/>
      <c r="G1092" s="27"/>
      <c r="H1092" s="27"/>
      <c r="I1092" s="31"/>
      <c r="J1092" s="38">
        <f t="shared" ref="J1092:R1092" si="197">IF(J181=1,$E1092,0)</f>
        <v>0</v>
      </c>
      <c r="K1092" s="38">
        <f t="shared" si="197"/>
        <v>0</v>
      </c>
      <c r="L1092" s="38">
        <f t="shared" si="197"/>
        <v>0</v>
      </c>
      <c r="M1092" s="38">
        <f t="shared" si="197"/>
        <v>0</v>
      </c>
      <c r="N1092" s="38">
        <f t="shared" si="197"/>
        <v>0</v>
      </c>
      <c r="O1092" s="38">
        <f t="shared" si="197"/>
        <v>0</v>
      </c>
      <c r="P1092" s="38">
        <f t="shared" si="197"/>
        <v>0</v>
      </c>
      <c r="Q1092" s="38">
        <f t="shared" si="197"/>
        <v>0</v>
      </c>
      <c r="R1092" s="38">
        <f t="shared" si="197"/>
        <v>0</v>
      </c>
      <c r="S1092" s="7"/>
    </row>
    <row r="1093" spans="1:19" s="43" customFormat="1" ht="12" hidden="1" customHeight="1" x14ac:dyDescent="0.3">
      <c r="A1093" s="7"/>
      <c r="B1093" s="20"/>
      <c r="C1093" s="31" t="str">
        <f>'Asset Schedule'!C180</f>
        <v>Bus 172</v>
      </c>
      <c r="D1093" s="31"/>
      <c r="E1093" s="25">
        <f>'Asset Schedule'!Q180</f>
        <v>0</v>
      </c>
      <c r="F1093" s="27"/>
      <c r="G1093" s="27"/>
      <c r="H1093" s="27"/>
      <c r="I1093" s="31"/>
      <c r="J1093" s="38">
        <f t="shared" ref="J1093:R1093" si="198">IF(J182=1,$E1093,0)</f>
        <v>0</v>
      </c>
      <c r="K1093" s="38">
        <f t="shared" si="198"/>
        <v>0</v>
      </c>
      <c r="L1093" s="38">
        <f t="shared" si="198"/>
        <v>0</v>
      </c>
      <c r="M1093" s="38">
        <f t="shared" si="198"/>
        <v>0</v>
      </c>
      <c r="N1093" s="38">
        <f t="shared" si="198"/>
        <v>0</v>
      </c>
      <c r="O1093" s="38">
        <f t="shared" si="198"/>
        <v>0</v>
      </c>
      <c r="P1093" s="38">
        <f t="shared" si="198"/>
        <v>0</v>
      </c>
      <c r="Q1093" s="38">
        <f t="shared" si="198"/>
        <v>0</v>
      </c>
      <c r="R1093" s="38">
        <f t="shared" si="198"/>
        <v>0</v>
      </c>
      <c r="S1093" s="7"/>
    </row>
    <row r="1094" spans="1:19" s="43" customFormat="1" ht="12" hidden="1" customHeight="1" x14ac:dyDescent="0.3">
      <c r="A1094" s="7"/>
      <c r="B1094" s="20"/>
      <c r="C1094" s="31" t="str">
        <f>'Asset Schedule'!C181</f>
        <v>Bus 173</v>
      </c>
      <c r="D1094" s="31"/>
      <c r="E1094" s="25">
        <f>'Asset Schedule'!Q181</f>
        <v>0</v>
      </c>
      <c r="F1094" s="27"/>
      <c r="G1094" s="27"/>
      <c r="H1094" s="27"/>
      <c r="I1094" s="31"/>
      <c r="J1094" s="38">
        <f t="shared" ref="J1094:R1094" si="199">IF(J183=1,$E1094,0)</f>
        <v>0</v>
      </c>
      <c r="K1094" s="38">
        <f t="shared" si="199"/>
        <v>0</v>
      </c>
      <c r="L1094" s="38">
        <f t="shared" si="199"/>
        <v>0</v>
      </c>
      <c r="M1094" s="38">
        <f t="shared" si="199"/>
        <v>0</v>
      </c>
      <c r="N1094" s="38">
        <f t="shared" si="199"/>
        <v>0</v>
      </c>
      <c r="O1094" s="38">
        <f t="shared" si="199"/>
        <v>0</v>
      </c>
      <c r="P1094" s="38">
        <f t="shared" si="199"/>
        <v>0</v>
      </c>
      <c r="Q1094" s="38">
        <f t="shared" si="199"/>
        <v>0</v>
      </c>
      <c r="R1094" s="38">
        <f t="shared" si="199"/>
        <v>0</v>
      </c>
      <c r="S1094" s="7"/>
    </row>
    <row r="1095" spans="1:19" s="43" customFormat="1" ht="12" hidden="1" customHeight="1" x14ac:dyDescent="0.3">
      <c r="A1095" s="7"/>
      <c r="B1095" s="20"/>
      <c r="C1095" s="31" t="str">
        <f>'Asset Schedule'!C182</f>
        <v>Bus 174</v>
      </c>
      <c r="D1095" s="31"/>
      <c r="E1095" s="25">
        <f>'Asset Schedule'!Q182</f>
        <v>0</v>
      </c>
      <c r="F1095" s="27"/>
      <c r="G1095" s="27"/>
      <c r="H1095" s="27"/>
      <c r="I1095" s="31"/>
      <c r="J1095" s="38">
        <f t="shared" ref="J1095:R1095" si="200">IF(J184=1,$E1095,0)</f>
        <v>0</v>
      </c>
      <c r="K1095" s="38">
        <f t="shared" si="200"/>
        <v>0</v>
      </c>
      <c r="L1095" s="38">
        <f t="shared" si="200"/>
        <v>0</v>
      </c>
      <c r="M1095" s="38">
        <f t="shared" si="200"/>
        <v>0</v>
      </c>
      <c r="N1095" s="38">
        <f t="shared" si="200"/>
        <v>0</v>
      </c>
      <c r="O1095" s="38">
        <f t="shared" si="200"/>
        <v>0</v>
      </c>
      <c r="P1095" s="38">
        <f t="shared" si="200"/>
        <v>0</v>
      </c>
      <c r="Q1095" s="38">
        <f t="shared" si="200"/>
        <v>0</v>
      </c>
      <c r="R1095" s="38">
        <f t="shared" si="200"/>
        <v>0</v>
      </c>
      <c r="S1095" s="7"/>
    </row>
    <row r="1096" spans="1:19" s="43" customFormat="1" ht="12" hidden="1" customHeight="1" x14ac:dyDescent="0.3">
      <c r="A1096" s="7"/>
      <c r="B1096" s="20"/>
      <c r="C1096" s="31" t="str">
        <f>'Asset Schedule'!C183</f>
        <v>Bus 175</v>
      </c>
      <c r="D1096" s="31"/>
      <c r="E1096" s="25">
        <f>'Asset Schedule'!Q183</f>
        <v>0</v>
      </c>
      <c r="F1096" s="27"/>
      <c r="G1096" s="27"/>
      <c r="H1096" s="27"/>
      <c r="I1096" s="31"/>
      <c r="J1096" s="38">
        <f t="shared" ref="J1096:R1096" si="201">IF(J185=1,$E1096,0)</f>
        <v>0</v>
      </c>
      <c r="K1096" s="38">
        <f t="shared" si="201"/>
        <v>0</v>
      </c>
      <c r="L1096" s="38">
        <f t="shared" si="201"/>
        <v>0</v>
      </c>
      <c r="M1096" s="38">
        <f t="shared" si="201"/>
        <v>0</v>
      </c>
      <c r="N1096" s="38">
        <f t="shared" si="201"/>
        <v>0</v>
      </c>
      <c r="O1096" s="38">
        <f t="shared" si="201"/>
        <v>0</v>
      </c>
      <c r="P1096" s="38">
        <f t="shared" si="201"/>
        <v>0</v>
      </c>
      <c r="Q1096" s="38">
        <f t="shared" si="201"/>
        <v>0</v>
      </c>
      <c r="R1096" s="38">
        <f t="shared" si="201"/>
        <v>0</v>
      </c>
      <c r="S1096" s="7"/>
    </row>
    <row r="1097" spans="1:19" s="43" customFormat="1" ht="12" hidden="1" customHeight="1" x14ac:dyDescent="0.3">
      <c r="A1097" s="7"/>
      <c r="B1097" s="20"/>
      <c r="C1097" s="31" t="str">
        <f>'Asset Schedule'!C184</f>
        <v>Bus 176</v>
      </c>
      <c r="D1097" s="31"/>
      <c r="E1097" s="25">
        <f>'Asset Schedule'!Q184</f>
        <v>0</v>
      </c>
      <c r="F1097" s="27"/>
      <c r="G1097" s="27"/>
      <c r="H1097" s="27"/>
      <c r="I1097" s="31"/>
      <c r="J1097" s="38">
        <f t="shared" ref="J1097:R1097" si="202">IF(J186=1,$E1097,0)</f>
        <v>0</v>
      </c>
      <c r="K1097" s="38">
        <f t="shared" si="202"/>
        <v>0</v>
      </c>
      <c r="L1097" s="38">
        <f t="shared" si="202"/>
        <v>0</v>
      </c>
      <c r="M1097" s="38">
        <f t="shared" si="202"/>
        <v>0</v>
      </c>
      <c r="N1097" s="38">
        <f t="shared" si="202"/>
        <v>0</v>
      </c>
      <c r="O1097" s="38">
        <f t="shared" si="202"/>
        <v>0</v>
      </c>
      <c r="P1097" s="38">
        <f t="shared" si="202"/>
        <v>0</v>
      </c>
      <c r="Q1097" s="38">
        <f t="shared" si="202"/>
        <v>0</v>
      </c>
      <c r="R1097" s="38">
        <f t="shared" si="202"/>
        <v>0</v>
      </c>
      <c r="S1097" s="7"/>
    </row>
    <row r="1098" spans="1:19" s="43" customFormat="1" ht="12" hidden="1" customHeight="1" x14ac:dyDescent="0.3">
      <c r="A1098" s="7"/>
      <c r="B1098" s="20"/>
      <c r="C1098" s="31" t="str">
        <f>'Asset Schedule'!C185</f>
        <v>Bus 177</v>
      </c>
      <c r="D1098" s="31"/>
      <c r="E1098" s="25">
        <f>'Asset Schedule'!Q185</f>
        <v>0</v>
      </c>
      <c r="F1098" s="27"/>
      <c r="G1098" s="27"/>
      <c r="H1098" s="27"/>
      <c r="I1098" s="31"/>
      <c r="J1098" s="38">
        <f t="shared" ref="J1098:R1098" si="203">IF(J187=1,$E1098,0)</f>
        <v>0</v>
      </c>
      <c r="K1098" s="38">
        <f t="shared" si="203"/>
        <v>0</v>
      </c>
      <c r="L1098" s="38">
        <f t="shared" si="203"/>
        <v>0</v>
      </c>
      <c r="M1098" s="38">
        <f t="shared" si="203"/>
        <v>0</v>
      </c>
      <c r="N1098" s="38">
        <f t="shared" si="203"/>
        <v>0</v>
      </c>
      <c r="O1098" s="38">
        <f t="shared" si="203"/>
        <v>0</v>
      </c>
      <c r="P1098" s="38">
        <f t="shared" si="203"/>
        <v>0</v>
      </c>
      <c r="Q1098" s="38">
        <f t="shared" si="203"/>
        <v>0</v>
      </c>
      <c r="R1098" s="38">
        <f t="shared" si="203"/>
        <v>0</v>
      </c>
      <c r="S1098" s="7"/>
    </row>
    <row r="1099" spans="1:19" s="43" customFormat="1" ht="12" hidden="1" customHeight="1" x14ac:dyDescent="0.3">
      <c r="A1099" s="7"/>
      <c r="B1099" s="20"/>
      <c r="C1099" s="31" t="str">
        <f>'Asset Schedule'!C186</f>
        <v>Bus 178</v>
      </c>
      <c r="D1099" s="31"/>
      <c r="E1099" s="25">
        <f>'Asset Schedule'!Q186</f>
        <v>0</v>
      </c>
      <c r="F1099" s="27"/>
      <c r="G1099" s="27"/>
      <c r="H1099" s="27"/>
      <c r="I1099" s="31"/>
      <c r="J1099" s="38">
        <f t="shared" ref="J1099:R1099" si="204">IF(J188=1,$E1099,0)</f>
        <v>0</v>
      </c>
      <c r="K1099" s="38">
        <f t="shared" si="204"/>
        <v>0</v>
      </c>
      <c r="L1099" s="38">
        <f t="shared" si="204"/>
        <v>0</v>
      </c>
      <c r="M1099" s="38">
        <f t="shared" si="204"/>
        <v>0</v>
      </c>
      <c r="N1099" s="38">
        <f t="shared" si="204"/>
        <v>0</v>
      </c>
      <c r="O1099" s="38">
        <f t="shared" si="204"/>
        <v>0</v>
      </c>
      <c r="P1099" s="38">
        <f t="shared" si="204"/>
        <v>0</v>
      </c>
      <c r="Q1099" s="38">
        <f t="shared" si="204"/>
        <v>0</v>
      </c>
      <c r="R1099" s="38">
        <f t="shared" si="204"/>
        <v>0</v>
      </c>
      <c r="S1099" s="7"/>
    </row>
    <row r="1100" spans="1:19" s="43" customFormat="1" ht="12" hidden="1" customHeight="1" x14ac:dyDescent="0.3">
      <c r="A1100" s="7"/>
      <c r="B1100" s="20"/>
      <c r="C1100" s="31" t="str">
        <f>'Asset Schedule'!C187</f>
        <v>Bus 179</v>
      </c>
      <c r="D1100" s="31"/>
      <c r="E1100" s="25">
        <f>'Asset Schedule'!Q187</f>
        <v>0</v>
      </c>
      <c r="F1100" s="27"/>
      <c r="G1100" s="27"/>
      <c r="H1100" s="27"/>
      <c r="I1100" s="31"/>
      <c r="J1100" s="38">
        <f t="shared" ref="J1100:R1100" si="205">IF(J189=1,$E1100,0)</f>
        <v>0</v>
      </c>
      <c r="K1100" s="38">
        <f t="shared" si="205"/>
        <v>0</v>
      </c>
      <c r="L1100" s="38">
        <f t="shared" si="205"/>
        <v>0</v>
      </c>
      <c r="M1100" s="38">
        <f t="shared" si="205"/>
        <v>0</v>
      </c>
      <c r="N1100" s="38">
        <f t="shared" si="205"/>
        <v>0</v>
      </c>
      <c r="O1100" s="38">
        <f t="shared" si="205"/>
        <v>0</v>
      </c>
      <c r="P1100" s="38">
        <f t="shared" si="205"/>
        <v>0</v>
      </c>
      <c r="Q1100" s="38">
        <f t="shared" si="205"/>
        <v>0</v>
      </c>
      <c r="R1100" s="38">
        <f t="shared" si="205"/>
        <v>0</v>
      </c>
      <c r="S1100" s="7"/>
    </row>
    <row r="1101" spans="1:19" s="43" customFormat="1" ht="12" hidden="1" customHeight="1" x14ac:dyDescent="0.3">
      <c r="A1101" s="7"/>
      <c r="B1101" s="20"/>
      <c r="C1101" s="31" t="str">
        <f>'Asset Schedule'!C188</f>
        <v>Bus 180</v>
      </c>
      <c r="D1101" s="31"/>
      <c r="E1101" s="25">
        <f>'Asset Schedule'!Q188</f>
        <v>0</v>
      </c>
      <c r="F1101" s="27"/>
      <c r="G1101" s="27"/>
      <c r="H1101" s="27"/>
      <c r="I1101" s="31"/>
      <c r="J1101" s="38">
        <f t="shared" ref="J1101:R1101" si="206">IF(J190=1,$E1101,0)</f>
        <v>0</v>
      </c>
      <c r="K1101" s="38">
        <f t="shared" si="206"/>
        <v>0</v>
      </c>
      <c r="L1101" s="38">
        <f t="shared" si="206"/>
        <v>0</v>
      </c>
      <c r="M1101" s="38">
        <f t="shared" si="206"/>
        <v>0</v>
      </c>
      <c r="N1101" s="38">
        <f t="shared" si="206"/>
        <v>0</v>
      </c>
      <c r="O1101" s="38">
        <f t="shared" si="206"/>
        <v>0</v>
      </c>
      <c r="P1101" s="38">
        <f t="shared" si="206"/>
        <v>0</v>
      </c>
      <c r="Q1101" s="38">
        <f t="shared" si="206"/>
        <v>0</v>
      </c>
      <c r="R1101" s="38">
        <f t="shared" si="206"/>
        <v>0</v>
      </c>
      <c r="S1101" s="7"/>
    </row>
    <row r="1102" spans="1:19" s="43" customFormat="1" ht="12" hidden="1" customHeight="1" x14ac:dyDescent="0.3">
      <c r="A1102" s="7"/>
      <c r="B1102" s="20"/>
      <c r="C1102" s="31" t="str">
        <f>'Asset Schedule'!C189</f>
        <v>Bus 181</v>
      </c>
      <c r="D1102" s="31"/>
      <c r="E1102" s="25">
        <f>'Asset Schedule'!Q189</f>
        <v>0</v>
      </c>
      <c r="F1102" s="27"/>
      <c r="G1102" s="27"/>
      <c r="H1102" s="27"/>
      <c r="I1102" s="31"/>
      <c r="J1102" s="38">
        <f t="shared" ref="J1102:R1102" si="207">IF(J191=1,$E1102,0)</f>
        <v>0</v>
      </c>
      <c r="K1102" s="38">
        <f t="shared" si="207"/>
        <v>0</v>
      </c>
      <c r="L1102" s="38">
        <f t="shared" si="207"/>
        <v>0</v>
      </c>
      <c r="M1102" s="38">
        <f t="shared" si="207"/>
        <v>0</v>
      </c>
      <c r="N1102" s="38">
        <f t="shared" si="207"/>
        <v>0</v>
      </c>
      <c r="O1102" s="38">
        <f t="shared" si="207"/>
        <v>0</v>
      </c>
      <c r="P1102" s="38">
        <f t="shared" si="207"/>
        <v>0</v>
      </c>
      <c r="Q1102" s="38">
        <f t="shared" si="207"/>
        <v>0</v>
      </c>
      <c r="R1102" s="38">
        <f t="shared" si="207"/>
        <v>0</v>
      </c>
      <c r="S1102" s="7"/>
    </row>
    <row r="1103" spans="1:19" s="43" customFormat="1" ht="12" hidden="1" customHeight="1" x14ac:dyDescent="0.3">
      <c r="A1103" s="7"/>
      <c r="B1103" s="20"/>
      <c r="C1103" s="31" t="str">
        <f>'Asset Schedule'!C190</f>
        <v>Bus 182</v>
      </c>
      <c r="D1103" s="31"/>
      <c r="E1103" s="25">
        <f>'Asset Schedule'!Q190</f>
        <v>0</v>
      </c>
      <c r="F1103" s="27"/>
      <c r="G1103" s="27"/>
      <c r="H1103" s="27"/>
      <c r="I1103" s="31"/>
      <c r="J1103" s="38">
        <f t="shared" ref="J1103:R1103" si="208">IF(J192=1,$E1103,0)</f>
        <v>0</v>
      </c>
      <c r="K1103" s="38">
        <f t="shared" si="208"/>
        <v>0</v>
      </c>
      <c r="L1103" s="38">
        <f t="shared" si="208"/>
        <v>0</v>
      </c>
      <c r="M1103" s="38">
        <f t="shared" si="208"/>
        <v>0</v>
      </c>
      <c r="N1103" s="38">
        <f t="shared" si="208"/>
        <v>0</v>
      </c>
      <c r="O1103" s="38">
        <f t="shared" si="208"/>
        <v>0</v>
      </c>
      <c r="P1103" s="38">
        <f t="shared" si="208"/>
        <v>0</v>
      </c>
      <c r="Q1103" s="38">
        <f t="shared" si="208"/>
        <v>0</v>
      </c>
      <c r="R1103" s="38">
        <f t="shared" si="208"/>
        <v>0</v>
      </c>
      <c r="S1103" s="7"/>
    </row>
    <row r="1104" spans="1:19" s="43" customFormat="1" ht="12" hidden="1" customHeight="1" x14ac:dyDescent="0.3">
      <c r="A1104" s="7"/>
      <c r="B1104" s="20"/>
      <c r="C1104" s="31" t="str">
        <f>'Asset Schedule'!C191</f>
        <v>Bus 183</v>
      </c>
      <c r="D1104" s="31"/>
      <c r="E1104" s="25">
        <f>'Asset Schedule'!Q191</f>
        <v>0</v>
      </c>
      <c r="F1104" s="27"/>
      <c r="G1104" s="27"/>
      <c r="H1104" s="27"/>
      <c r="I1104" s="31"/>
      <c r="J1104" s="38">
        <f t="shared" ref="J1104:R1104" si="209">IF(J193=1,$E1104,0)</f>
        <v>0</v>
      </c>
      <c r="K1104" s="38">
        <f t="shared" si="209"/>
        <v>0</v>
      </c>
      <c r="L1104" s="38">
        <f t="shared" si="209"/>
        <v>0</v>
      </c>
      <c r="M1104" s="38">
        <f t="shared" si="209"/>
        <v>0</v>
      </c>
      <c r="N1104" s="38">
        <f t="shared" si="209"/>
        <v>0</v>
      </c>
      <c r="O1104" s="38">
        <f t="shared" si="209"/>
        <v>0</v>
      </c>
      <c r="P1104" s="38">
        <f t="shared" si="209"/>
        <v>0</v>
      </c>
      <c r="Q1104" s="38">
        <f t="shared" si="209"/>
        <v>0</v>
      </c>
      <c r="R1104" s="38">
        <f t="shared" si="209"/>
        <v>0</v>
      </c>
      <c r="S1104" s="7"/>
    </row>
    <row r="1105" spans="1:19" s="43" customFormat="1" ht="12" hidden="1" customHeight="1" x14ac:dyDescent="0.3">
      <c r="A1105" s="7"/>
      <c r="B1105" s="20"/>
      <c r="C1105" s="31" t="str">
        <f>'Asset Schedule'!C192</f>
        <v>Bus 184</v>
      </c>
      <c r="D1105" s="31"/>
      <c r="E1105" s="25">
        <f>'Asset Schedule'!Q192</f>
        <v>0</v>
      </c>
      <c r="F1105" s="27"/>
      <c r="G1105" s="27"/>
      <c r="H1105" s="27"/>
      <c r="I1105" s="31"/>
      <c r="J1105" s="38">
        <f t="shared" ref="J1105:R1105" si="210">IF(J194=1,$E1105,0)</f>
        <v>0</v>
      </c>
      <c r="K1105" s="38">
        <f t="shared" si="210"/>
        <v>0</v>
      </c>
      <c r="L1105" s="38">
        <f t="shared" si="210"/>
        <v>0</v>
      </c>
      <c r="M1105" s="38">
        <f t="shared" si="210"/>
        <v>0</v>
      </c>
      <c r="N1105" s="38">
        <f t="shared" si="210"/>
        <v>0</v>
      </c>
      <c r="O1105" s="38">
        <f t="shared" si="210"/>
        <v>0</v>
      </c>
      <c r="P1105" s="38">
        <f t="shared" si="210"/>
        <v>0</v>
      </c>
      <c r="Q1105" s="38">
        <f t="shared" si="210"/>
        <v>0</v>
      </c>
      <c r="R1105" s="38">
        <f t="shared" si="210"/>
        <v>0</v>
      </c>
      <c r="S1105" s="7"/>
    </row>
    <row r="1106" spans="1:19" s="43" customFormat="1" ht="12" hidden="1" customHeight="1" x14ac:dyDescent="0.3">
      <c r="A1106" s="7"/>
      <c r="B1106" s="20"/>
      <c r="C1106" s="31" t="str">
        <f>'Asset Schedule'!C193</f>
        <v>Bus 185</v>
      </c>
      <c r="D1106" s="31"/>
      <c r="E1106" s="25">
        <f>'Asset Schedule'!Q193</f>
        <v>0</v>
      </c>
      <c r="F1106" s="27"/>
      <c r="G1106" s="27"/>
      <c r="H1106" s="27"/>
      <c r="I1106" s="31"/>
      <c r="J1106" s="38">
        <f t="shared" ref="J1106:R1106" si="211">IF(J195=1,$E1106,0)</f>
        <v>0</v>
      </c>
      <c r="K1106" s="38">
        <f t="shared" si="211"/>
        <v>0</v>
      </c>
      <c r="L1106" s="38">
        <f t="shared" si="211"/>
        <v>0</v>
      </c>
      <c r="M1106" s="38">
        <f t="shared" si="211"/>
        <v>0</v>
      </c>
      <c r="N1106" s="38">
        <f t="shared" si="211"/>
        <v>0</v>
      </c>
      <c r="O1106" s="38">
        <f t="shared" si="211"/>
        <v>0</v>
      </c>
      <c r="P1106" s="38">
        <f t="shared" si="211"/>
        <v>0</v>
      </c>
      <c r="Q1106" s="38">
        <f t="shared" si="211"/>
        <v>0</v>
      </c>
      <c r="R1106" s="38">
        <f t="shared" si="211"/>
        <v>0</v>
      </c>
      <c r="S1106" s="7"/>
    </row>
    <row r="1107" spans="1:19" s="43" customFormat="1" ht="12" hidden="1" customHeight="1" x14ac:dyDescent="0.3">
      <c r="A1107" s="7"/>
      <c r="B1107" s="20"/>
      <c r="C1107" s="31" t="str">
        <f>'Asset Schedule'!C194</f>
        <v>Bus 186</v>
      </c>
      <c r="D1107" s="31"/>
      <c r="E1107" s="25">
        <f>'Asset Schedule'!Q194</f>
        <v>0</v>
      </c>
      <c r="F1107" s="27"/>
      <c r="G1107" s="27"/>
      <c r="H1107" s="27"/>
      <c r="I1107" s="31"/>
      <c r="J1107" s="38">
        <f t="shared" ref="J1107:R1107" si="212">IF(J196=1,$E1107,0)</f>
        <v>0</v>
      </c>
      <c r="K1107" s="38">
        <f t="shared" si="212"/>
        <v>0</v>
      </c>
      <c r="L1107" s="38">
        <f t="shared" si="212"/>
        <v>0</v>
      </c>
      <c r="M1107" s="38">
        <f t="shared" si="212"/>
        <v>0</v>
      </c>
      <c r="N1107" s="38">
        <f t="shared" si="212"/>
        <v>0</v>
      </c>
      <c r="O1107" s="38">
        <f t="shared" si="212"/>
        <v>0</v>
      </c>
      <c r="P1107" s="38">
        <f t="shared" si="212"/>
        <v>0</v>
      </c>
      <c r="Q1107" s="38">
        <f t="shared" si="212"/>
        <v>0</v>
      </c>
      <c r="R1107" s="38">
        <f t="shared" si="212"/>
        <v>0</v>
      </c>
      <c r="S1107" s="7"/>
    </row>
    <row r="1108" spans="1:19" s="43" customFormat="1" ht="12" hidden="1" customHeight="1" x14ac:dyDescent="0.3">
      <c r="A1108" s="7"/>
      <c r="B1108" s="20"/>
      <c r="C1108" s="31" t="str">
        <f>'Asset Schedule'!C195</f>
        <v>Bus 187</v>
      </c>
      <c r="D1108" s="31"/>
      <c r="E1108" s="25">
        <f>'Asset Schedule'!Q195</f>
        <v>0</v>
      </c>
      <c r="F1108" s="27"/>
      <c r="G1108" s="27"/>
      <c r="H1108" s="27"/>
      <c r="I1108" s="31"/>
      <c r="J1108" s="38">
        <f t="shared" ref="J1108:R1108" si="213">IF(J197=1,$E1108,0)</f>
        <v>0</v>
      </c>
      <c r="K1108" s="38">
        <f t="shared" si="213"/>
        <v>0</v>
      </c>
      <c r="L1108" s="38">
        <f t="shared" si="213"/>
        <v>0</v>
      </c>
      <c r="M1108" s="38">
        <f t="shared" si="213"/>
        <v>0</v>
      </c>
      <c r="N1108" s="38">
        <f t="shared" si="213"/>
        <v>0</v>
      </c>
      <c r="O1108" s="38">
        <f t="shared" si="213"/>
        <v>0</v>
      </c>
      <c r="P1108" s="38">
        <f t="shared" si="213"/>
        <v>0</v>
      </c>
      <c r="Q1108" s="38">
        <f t="shared" si="213"/>
        <v>0</v>
      </c>
      <c r="R1108" s="38">
        <f t="shared" si="213"/>
        <v>0</v>
      </c>
      <c r="S1108" s="7"/>
    </row>
    <row r="1109" spans="1:19" s="43" customFormat="1" ht="12" hidden="1" customHeight="1" x14ac:dyDescent="0.3">
      <c r="A1109" s="7"/>
      <c r="B1109" s="20"/>
      <c r="C1109" s="31" t="str">
        <f>'Asset Schedule'!C196</f>
        <v>Bus 188</v>
      </c>
      <c r="D1109" s="31"/>
      <c r="E1109" s="25">
        <f>'Asset Schedule'!Q196</f>
        <v>0</v>
      </c>
      <c r="F1109" s="27"/>
      <c r="G1109" s="27"/>
      <c r="H1109" s="27"/>
      <c r="I1109" s="31"/>
      <c r="J1109" s="38">
        <f t="shared" ref="J1109:R1109" si="214">IF(J198=1,$E1109,0)</f>
        <v>0</v>
      </c>
      <c r="K1109" s="38">
        <f t="shared" si="214"/>
        <v>0</v>
      </c>
      <c r="L1109" s="38">
        <f t="shared" si="214"/>
        <v>0</v>
      </c>
      <c r="M1109" s="38">
        <f t="shared" si="214"/>
        <v>0</v>
      </c>
      <c r="N1109" s="38">
        <f t="shared" si="214"/>
        <v>0</v>
      </c>
      <c r="O1109" s="38">
        <f t="shared" si="214"/>
        <v>0</v>
      </c>
      <c r="P1109" s="38">
        <f t="shared" si="214"/>
        <v>0</v>
      </c>
      <c r="Q1109" s="38">
        <f t="shared" si="214"/>
        <v>0</v>
      </c>
      <c r="R1109" s="38">
        <f t="shared" si="214"/>
        <v>0</v>
      </c>
      <c r="S1109" s="7"/>
    </row>
    <row r="1110" spans="1:19" s="43" customFormat="1" ht="12" hidden="1" customHeight="1" x14ac:dyDescent="0.3">
      <c r="A1110" s="7"/>
      <c r="B1110" s="20"/>
      <c r="C1110" s="31" t="str">
        <f>'Asset Schedule'!C197</f>
        <v>Bus 189</v>
      </c>
      <c r="D1110" s="31"/>
      <c r="E1110" s="25">
        <f>'Asset Schedule'!Q197</f>
        <v>0</v>
      </c>
      <c r="F1110" s="27"/>
      <c r="G1110" s="27"/>
      <c r="H1110" s="27"/>
      <c r="I1110" s="31"/>
      <c r="J1110" s="38">
        <f t="shared" ref="J1110:R1110" si="215">IF(J199=1,$E1110,0)</f>
        <v>0</v>
      </c>
      <c r="K1110" s="38">
        <f t="shared" si="215"/>
        <v>0</v>
      </c>
      <c r="L1110" s="38">
        <f t="shared" si="215"/>
        <v>0</v>
      </c>
      <c r="M1110" s="38">
        <f t="shared" si="215"/>
        <v>0</v>
      </c>
      <c r="N1110" s="38">
        <f t="shared" si="215"/>
        <v>0</v>
      </c>
      <c r="O1110" s="38">
        <f t="shared" si="215"/>
        <v>0</v>
      </c>
      <c r="P1110" s="38">
        <f t="shared" si="215"/>
        <v>0</v>
      </c>
      <c r="Q1110" s="38">
        <f t="shared" si="215"/>
        <v>0</v>
      </c>
      <c r="R1110" s="38">
        <f t="shared" si="215"/>
        <v>0</v>
      </c>
      <c r="S1110" s="7"/>
    </row>
    <row r="1111" spans="1:19" s="43" customFormat="1" ht="12" hidden="1" customHeight="1" x14ac:dyDescent="0.3">
      <c r="A1111" s="7"/>
      <c r="B1111" s="20"/>
      <c r="C1111" s="31" t="str">
        <f>'Asset Schedule'!C198</f>
        <v>Bus 190</v>
      </c>
      <c r="D1111" s="31"/>
      <c r="E1111" s="25">
        <f>'Asset Schedule'!Q198</f>
        <v>0</v>
      </c>
      <c r="F1111" s="27"/>
      <c r="G1111" s="27"/>
      <c r="H1111" s="27"/>
      <c r="I1111" s="31"/>
      <c r="J1111" s="38">
        <f t="shared" ref="J1111:R1111" si="216">IF(J200=1,$E1111,0)</f>
        <v>0</v>
      </c>
      <c r="K1111" s="38">
        <f t="shared" si="216"/>
        <v>0</v>
      </c>
      <c r="L1111" s="38">
        <f t="shared" si="216"/>
        <v>0</v>
      </c>
      <c r="M1111" s="38">
        <f t="shared" si="216"/>
        <v>0</v>
      </c>
      <c r="N1111" s="38">
        <f t="shared" si="216"/>
        <v>0</v>
      </c>
      <c r="O1111" s="38">
        <f t="shared" si="216"/>
        <v>0</v>
      </c>
      <c r="P1111" s="38">
        <f t="shared" si="216"/>
        <v>0</v>
      </c>
      <c r="Q1111" s="38">
        <f t="shared" si="216"/>
        <v>0</v>
      </c>
      <c r="R1111" s="38">
        <f t="shared" si="216"/>
        <v>0</v>
      </c>
      <c r="S1111" s="7"/>
    </row>
    <row r="1112" spans="1:19" s="43" customFormat="1" ht="12" hidden="1" customHeight="1" x14ac:dyDescent="0.3">
      <c r="A1112" s="7"/>
      <c r="B1112" s="20"/>
      <c r="C1112" s="31" t="str">
        <f>'Asset Schedule'!C199</f>
        <v>Bus 191</v>
      </c>
      <c r="D1112" s="31"/>
      <c r="E1112" s="25">
        <f>'Asset Schedule'!Q199</f>
        <v>0</v>
      </c>
      <c r="F1112" s="27"/>
      <c r="G1112" s="27"/>
      <c r="H1112" s="27"/>
      <c r="I1112" s="31"/>
      <c r="J1112" s="38">
        <f t="shared" ref="J1112:R1112" si="217">IF(J201=1,$E1112,0)</f>
        <v>0</v>
      </c>
      <c r="K1112" s="38">
        <f t="shared" si="217"/>
        <v>0</v>
      </c>
      <c r="L1112" s="38">
        <f t="shared" si="217"/>
        <v>0</v>
      </c>
      <c r="M1112" s="38">
        <f t="shared" si="217"/>
        <v>0</v>
      </c>
      <c r="N1112" s="38">
        <f t="shared" si="217"/>
        <v>0</v>
      </c>
      <c r="O1112" s="38">
        <f t="shared" si="217"/>
        <v>0</v>
      </c>
      <c r="P1112" s="38">
        <f t="shared" si="217"/>
        <v>0</v>
      </c>
      <c r="Q1112" s="38">
        <f t="shared" si="217"/>
        <v>0</v>
      </c>
      <c r="R1112" s="38">
        <f t="shared" si="217"/>
        <v>0</v>
      </c>
      <c r="S1112" s="7"/>
    </row>
    <row r="1113" spans="1:19" s="43" customFormat="1" ht="12" hidden="1" customHeight="1" x14ac:dyDescent="0.3">
      <c r="A1113" s="7"/>
      <c r="B1113" s="20"/>
      <c r="C1113" s="31" t="str">
        <f>'Asset Schedule'!C200</f>
        <v>Bus 192</v>
      </c>
      <c r="D1113" s="31"/>
      <c r="E1113" s="25">
        <f>'Asset Schedule'!Q200</f>
        <v>0</v>
      </c>
      <c r="F1113" s="27"/>
      <c r="G1113" s="27"/>
      <c r="H1113" s="27"/>
      <c r="I1113" s="31"/>
      <c r="J1113" s="38">
        <f t="shared" ref="J1113:R1113" si="218">IF(J202=1,$E1113,0)</f>
        <v>0</v>
      </c>
      <c r="K1113" s="38">
        <f t="shared" si="218"/>
        <v>0</v>
      </c>
      <c r="L1113" s="38">
        <f t="shared" si="218"/>
        <v>0</v>
      </c>
      <c r="M1113" s="38">
        <f t="shared" si="218"/>
        <v>0</v>
      </c>
      <c r="N1113" s="38">
        <f t="shared" si="218"/>
        <v>0</v>
      </c>
      <c r="O1113" s="38">
        <f t="shared" si="218"/>
        <v>0</v>
      </c>
      <c r="P1113" s="38">
        <f t="shared" si="218"/>
        <v>0</v>
      </c>
      <c r="Q1113" s="38">
        <f t="shared" si="218"/>
        <v>0</v>
      </c>
      <c r="R1113" s="38">
        <f t="shared" si="218"/>
        <v>0</v>
      </c>
      <c r="S1113" s="7"/>
    </row>
    <row r="1114" spans="1:19" s="43" customFormat="1" ht="12" hidden="1" customHeight="1" x14ac:dyDescent="0.3">
      <c r="A1114" s="7"/>
      <c r="B1114" s="20"/>
      <c r="C1114" s="31" t="str">
        <f>'Asset Schedule'!C201</f>
        <v>Bus 193</v>
      </c>
      <c r="D1114" s="31"/>
      <c r="E1114" s="25">
        <f>'Asset Schedule'!Q201</f>
        <v>0</v>
      </c>
      <c r="F1114" s="27"/>
      <c r="G1114" s="27"/>
      <c r="H1114" s="27"/>
      <c r="I1114" s="31"/>
      <c r="J1114" s="38">
        <f t="shared" ref="J1114:R1114" si="219">IF(J203=1,$E1114,0)</f>
        <v>0</v>
      </c>
      <c r="K1114" s="38">
        <f t="shared" si="219"/>
        <v>0</v>
      </c>
      <c r="L1114" s="38">
        <f t="shared" si="219"/>
        <v>0</v>
      </c>
      <c r="M1114" s="38">
        <f t="shared" si="219"/>
        <v>0</v>
      </c>
      <c r="N1114" s="38">
        <f t="shared" si="219"/>
        <v>0</v>
      </c>
      <c r="O1114" s="38">
        <f t="shared" si="219"/>
        <v>0</v>
      </c>
      <c r="P1114" s="38">
        <f t="shared" si="219"/>
        <v>0</v>
      </c>
      <c r="Q1114" s="38">
        <f t="shared" si="219"/>
        <v>0</v>
      </c>
      <c r="R1114" s="38">
        <f t="shared" si="219"/>
        <v>0</v>
      </c>
      <c r="S1114" s="7"/>
    </row>
    <row r="1115" spans="1:19" s="43" customFormat="1" ht="12" hidden="1" customHeight="1" x14ac:dyDescent="0.3">
      <c r="A1115" s="7"/>
      <c r="B1115" s="20"/>
      <c r="C1115" s="31" t="str">
        <f>'Asset Schedule'!C202</f>
        <v>Bus 194</v>
      </c>
      <c r="D1115" s="31"/>
      <c r="E1115" s="25">
        <f>'Asset Schedule'!Q202</f>
        <v>0</v>
      </c>
      <c r="F1115" s="27"/>
      <c r="G1115" s="27"/>
      <c r="H1115" s="27"/>
      <c r="I1115" s="31"/>
      <c r="J1115" s="38">
        <f t="shared" ref="J1115:R1115" si="220">IF(J204=1,$E1115,0)</f>
        <v>0</v>
      </c>
      <c r="K1115" s="38">
        <f t="shared" si="220"/>
        <v>0</v>
      </c>
      <c r="L1115" s="38">
        <f t="shared" si="220"/>
        <v>0</v>
      </c>
      <c r="M1115" s="38">
        <f t="shared" si="220"/>
        <v>0</v>
      </c>
      <c r="N1115" s="38">
        <f t="shared" si="220"/>
        <v>0</v>
      </c>
      <c r="O1115" s="38">
        <f t="shared" si="220"/>
        <v>0</v>
      </c>
      <c r="P1115" s="38">
        <f t="shared" si="220"/>
        <v>0</v>
      </c>
      <c r="Q1115" s="38">
        <f t="shared" si="220"/>
        <v>0</v>
      </c>
      <c r="R1115" s="38">
        <f t="shared" si="220"/>
        <v>0</v>
      </c>
      <c r="S1115" s="7"/>
    </row>
    <row r="1116" spans="1:19" s="43" customFormat="1" ht="12" hidden="1" customHeight="1" x14ac:dyDescent="0.3">
      <c r="A1116" s="7"/>
      <c r="B1116" s="20"/>
      <c r="C1116" s="31" t="str">
        <f>'Asset Schedule'!C203</f>
        <v>Bus 195</v>
      </c>
      <c r="D1116" s="31"/>
      <c r="E1116" s="25">
        <f>'Asset Schedule'!Q203</f>
        <v>0</v>
      </c>
      <c r="F1116" s="27"/>
      <c r="G1116" s="27"/>
      <c r="H1116" s="27"/>
      <c r="I1116" s="31"/>
      <c r="J1116" s="38">
        <f t="shared" ref="J1116:R1116" si="221">IF(J205=1,$E1116,0)</f>
        <v>0</v>
      </c>
      <c r="K1116" s="38">
        <f t="shared" si="221"/>
        <v>0</v>
      </c>
      <c r="L1116" s="38">
        <f t="shared" si="221"/>
        <v>0</v>
      </c>
      <c r="M1116" s="38">
        <f t="shared" si="221"/>
        <v>0</v>
      </c>
      <c r="N1116" s="38">
        <f t="shared" si="221"/>
        <v>0</v>
      </c>
      <c r="O1116" s="38">
        <f t="shared" si="221"/>
        <v>0</v>
      </c>
      <c r="P1116" s="38">
        <f t="shared" si="221"/>
        <v>0</v>
      </c>
      <c r="Q1116" s="38">
        <f t="shared" si="221"/>
        <v>0</v>
      </c>
      <c r="R1116" s="38">
        <f t="shared" si="221"/>
        <v>0</v>
      </c>
      <c r="S1116" s="7"/>
    </row>
    <row r="1117" spans="1:19" s="43" customFormat="1" ht="12" hidden="1" customHeight="1" x14ac:dyDescent="0.3">
      <c r="A1117" s="7"/>
      <c r="B1117" s="20"/>
      <c r="C1117" s="31" t="str">
        <f>'Asset Schedule'!C204</f>
        <v>Bus 196</v>
      </c>
      <c r="D1117" s="31"/>
      <c r="E1117" s="25">
        <f>'Asset Schedule'!Q204</f>
        <v>0</v>
      </c>
      <c r="F1117" s="27"/>
      <c r="G1117" s="27"/>
      <c r="H1117" s="27"/>
      <c r="I1117" s="31"/>
      <c r="J1117" s="38">
        <f t="shared" ref="J1117:R1117" si="222">IF(J206=1,$E1117,0)</f>
        <v>0</v>
      </c>
      <c r="K1117" s="38">
        <f t="shared" si="222"/>
        <v>0</v>
      </c>
      <c r="L1117" s="38">
        <f t="shared" si="222"/>
        <v>0</v>
      </c>
      <c r="M1117" s="38">
        <f t="shared" si="222"/>
        <v>0</v>
      </c>
      <c r="N1117" s="38">
        <f t="shared" si="222"/>
        <v>0</v>
      </c>
      <c r="O1117" s="38">
        <f t="shared" si="222"/>
        <v>0</v>
      </c>
      <c r="P1117" s="38">
        <f t="shared" si="222"/>
        <v>0</v>
      </c>
      <c r="Q1117" s="38">
        <f t="shared" si="222"/>
        <v>0</v>
      </c>
      <c r="R1117" s="38">
        <f t="shared" si="222"/>
        <v>0</v>
      </c>
      <c r="S1117" s="7"/>
    </row>
    <row r="1118" spans="1:19" s="43" customFormat="1" ht="12" hidden="1" customHeight="1" x14ac:dyDescent="0.3">
      <c r="A1118" s="7"/>
      <c r="B1118" s="20"/>
      <c r="C1118" s="31" t="str">
        <f>'Asset Schedule'!C205</f>
        <v>Bus 197</v>
      </c>
      <c r="D1118" s="31"/>
      <c r="E1118" s="25">
        <f>'Asset Schedule'!Q205</f>
        <v>0</v>
      </c>
      <c r="F1118" s="27"/>
      <c r="G1118" s="27"/>
      <c r="H1118" s="27"/>
      <c r="I1118" s="31"/>
      <c r="J1118" s="38">
        <f t="shared" ref="J1118:R1118" si="223">IF(J207=1,$E1118,0)</f>
        <v>0</v>
      </c>
      <c r="K1118" s="38">
        <f t="shared" si="223"/>
        <v>0</v>
      </c>
      <c r="L1118" s="38">
        <f t="shared" si="223"/>
        <v>0</v>
      </c>
      <c r="M1118" s="38">
        <f t="shared" si="223"/>
        <v>0</v>
      </c>
      <c r="N1118" s="38">
        <f t="shared" si="223"/>
        <v>0</v>
      </c>
      <c r="O1118" s="38">
        <f t="shared" si="223"/>
        <v>0</v>
      </c>
      <c r="P1118" s="38">
        <f t="shared" si="223"/>
        <v>0</v>
      </c>
      <c r="Q1118" s="38">
        <f t="shared" si="223"/>
        <v>0</v>
      </c>
      <c r="R1118" s="38">
        <f t="shared" si="223"/>
        <v>0</v>
      </c>
      <c r="S1118" s="7"/>
    </row>
    <row r="1119" spans="1:19" s="43" customFormat="1" ht="12" hidden="1" customHeight="1" x14ac:dyDescent="0.3">
      <c r="A1119" s="7"/>
      <c r="B1119" s="20"/>
      <c r="C1119" s="31" t="str">
        <f>'Asset Schedule'!C206</f>
        <v>Bus 198</v>
      </c>
      <c r="D1119" s="31"/>
      <c r="E1119" s="25">
        <f>'Asset Schedule'!Q206</f>
        <v>0</v>
      </c>
      <c r="F1119" s="27"/>
      <c r="G1119" s="27"/>
      <c r="H1119" s="27"/>
      <c r="I1119" s="31"/>
      <c r="J1119" s="38">
        <f t="shared" ref="J1119:R1119" si="224">IF(J208=1,$E1119,0)</f>
        <v>0</v>
      </c>
      <c r="K1119" s="38">
        <f t="shared" si="224"/>
        <v>0</v>
      </c>
      <c r="L1119" s="38">
        <f t="shared" si="224"/>
        <v>0</v>
      </c>
      <c r="M1119" s="38">
        <f t="shared" si="224"/>
        <v>0</v>
      </c>
      <c r="N1119" s="38">
        <f t="shared" si="224"/>
        <v>0</v>
      </c>
      <c r="O1119" s="38">
        <f t="shared" si="224"/>
        <v>0</v>
      </c>
      <c r="P1119" s="38">
        <f t="shared" si="224"/>
        <v>0</v>
      </c>
      <c r="Q1119" s="38">
        <f t="shared" si="224"/>
        <v>0</v>
      </c>
      <c r="R1119" s="38">
        <f t="shared" si="224"/>
        <v>0</v>
      </c>
      <c r="S1119" s="7"/>
    </row>
    <row r="1120" spans="1:19" s="43" customFormat="1" ht="12" hidden="1" customHeight="1" x14ac:dyDescent="0.3">
      <c r="A1120" s="7"/>
      <c r="B1120" s="20"/>
      <c r="C1120" s="31" t="str">
        <f>'Asset Schedule'!C207</f>
        <v>Bus 199</v>
      </c>
      <c r="D1120" s="31"/>
      <c r="E1120" s="25">
        <f>'Asset Schedule'!Q207</f>
        <v>0</v>
      </c>
      <c r="F1120" s="27"/>
      <c r="G1120" s="27"/>
      <c r="H1120" s="27"/>
      <c r="I1120" s="31"/>
      <c r="J1120" s="38">
        <f t="shared" ref="J1120:R1120" si="225">IF(J209=1,$E1120,0)</f>
        <v>0</v>
      </c>
      <c r="K1120" s="38">
        <f t="shared" si="225"/>
        <v>0</v>
      </c>
      <c r="L1120" s="38">
        <f t="shared" si="225"/>
        <v>0</v>
      </c>
      <c r="M1120" s="38">
        <f t="shared" si="225"/>
        <v>0</v>
      </c>
      <c r="N1120" s="38">
        <f t="shared" si="225"/>
        <v>0</v>
      </c>
      <c r="O1120" s="38">
        <f t="shared" si="225"/>
        <v>0</v>
      </c>
      <c r="P1120" s="38">
        <f t="shared" si="225"/>
        <v>0</v>
      </c>
      <c r="Q1120" s="38">
        <f t="shared" si="225"/>
        <v>0</v>
      </c>
      <c r="R1120" s="38">
        <f t="shared" si="225"/>
        <v>0</v>
      </c>
      <c r="S1120" s="7"/>
    </row>
    <row r="1121" spans="1:19" s="43" customFormat="1" ht="12" hidden="1" customHeight="1" x14ac:dyDescent="0.3">
      <c r="A1121" s="7"/>
      <c r="B1121" s="20"/>
      <c r="C1121" s="31" t="str">
        <f>'Asset Schedule'!C208</f>
        <v>Bus 200</v>
      </c>
      <c r="D1121" s="31"/>
      <c r="E1121" s="25">
        <f>'Asset Schedule'!Q208</f>
        <v>0</v>
      </c>
      <c r="F1121" s="27"/>
      <c r="G1121" s="27"/>
      <c r="H1121" s="27"/>
      <c r="I1121" s="31"/>
      <c r="J1121" s="38">
        <f t="shared" ref="J1121:R1121" si="226">IF(J210=1,$E1121,0)</f>
        <v>0</v>
      </c>
      <c r="K1121" s="38">
        <f t="shared" si="226"/>
        <v>0</v>
      </c>
      <c r="L1121" s="38">
        <f t="shared" si="226"/>
        <v>0</v>
      </c>
      <c r="M1121" s="38">
        <f t="shared" si="226"/>
        <v>0</v>
      </c>
      <c r="N1121" s="38">
        <f t="shared" si="226"/>
        <v>0</v>
      </c>
      <c r="O1121" s="38">
        <f t="shared" si="226"/>
        <v>0</v>
      </c>
      <c r="P1121" s="38">
        <f t="shared" si="226"/>
        <v>0</v>
      </c>
      <c r="Q1121" s="38">
        <f t="shared" si="226"/>
        <v>0</v>
      </c>
      <c r="R1121" s="38">
        <f t="shared" si="226"/>
        <v>0</v>
      </c>
      <c r="S1121" s="7"/>
    </row>
    <row r="1122" spans="1:19" s="43" customFormat="1" ht="12" hidden="1" customHeight="1" x14ac:dyDescent="0.3">
      <c r="A1122" s="7"/>
      <c r="B1122" s="20"/>
      <c r="C1122" s="31" t="str">
        <f>'Asset Schedule'!C209</f>
        <v>[Spare]</v>
      </c>
      <c r="D1122" s="31"/>
      <c r="E1122" s="25">
        <f>'Asset Schedule'!Q209</f>
        <v>0</v>
      </c>
      <c r="F1122" s="27"/>
      <c r="G1122" s="27"/>
      <c r="H1122" s="27"/>
      <c r="I1122" s="31"/>
      <c r="J1122" s="38">
        <f t="shared" ref="J1122:R1122" si="227">IF(J211=1,$E1122,0)</f>
        <v>0</v>
      </c>
      <c r="K1122" s="38">
        <f t="shared" si="227"/>
        <v>0</v>
      </c>
      <c r="L1122" s="38">
        <f t="shared" si="227"/>
        <v>0</v>
      </c>
      <c r="M1122" s="38">
        <f t="shared" si="227"/>
        <v>0</v>
      </c>
      <c r="N1122" s="38">
        <f t="shared" si="227"/>
        <v>0</v>
      </c>
      <c r="O1122" s="38">
        <f t="shared" si="227"/>
        <v>0</v>
      </c>
      <c r="P1122" s="38">
        <f t="shared" si="227"/>
        <v>0</v>
      </c>
      <c r="Q1122" s="38">
        <f t="shared" si="227"/>
        <v>0</v>
      </c>
      <c r="R1122" s="38">
        <f t="shared" si="227"/>
        <v>0</v>
      </c>
      <c r="S1122" s="7"/>
    </row>
    <row r="1123" spans="1:19" s="43" customFormat="1" ht="12" hidden="1" customHeight="1" x14ac:dyDescent="0.3">
      <c r="A1123" s="7"/>
      <c r="B1123" s="20"/>
      <c r="C1123" s="31" t="str">
        <f>'Asset Schedule'!C210</f>
        <v>[Spare]</v>
      </c>
      <c r="D1123" s="31"/>
      <c r="E1123" s="25">
        <f>'Asset Schedule'!Q210</f>
        <v>0</v>
      </c>
      <c r="F1123" s="27"/>
      <c r="G1123" s="27"/>
      <c r="H1123" s="27"/>
      <c r="I1123" s="31"/>
      <c r="J1123" s="38">
        <f t="shared" ref="J1123:R1123" si="228">IF(J212=1,$E1123,0)</f>
        <v>0</v>
      </c>
      <c r="K1123" s="38">
        <f t="shared" si="228"/>
        <v>0</v>
      </c>
      <c r="L1123" s="38">
        <f t="shared" si="228"/>
        <v>0</v>
      </c>
      <c r="M1123" s="38">
        <f t="shared" si="228"/>
        <v>0</v>
      </c>
      <c r="N1123" s="38">
        <f t="shared" si="228"/>
        <v>0</v>
      </c>
      <c r="O1123" s="38">
        <f t="shared" si="228"/>
        <v>0</v>
      </c>
      <c r="P1123" s="38">
        <f t="shared" si="228"/>
        <v>0</v>
      </c>
      <c r="Q1123" s="38">
        <f t="shared" si="228"/>
        <v>0</v>
      </c>
      <c r="R1123" s="38">
        <f t="shared" si="228"/>
        <v>0</v>
      </c>
      <c r="S1123" s="7"/>
    </row>
    <row r="1124" spans="1:19" s="43" customFormat="1" ht="12" hidden="1" customHeight="1" x14ac:dyDescent="0.3">
      <c r="A1124" s="7"/>
      <c r="B1124" s="20"/>
      <c r="C1124" s="31" t="str">
        <f>'Asset Schedule'!C211</f>
        <v>[Spare]</v>
      </c>
      <c r="D1124" s="31"/>
      <c r="E1124" s="25">
        <f>'Asset Schedule'!Q211</f>
        <v>0</v>
      </c>
      <c r="F1124" s="27"/>
      <c r="G1124" s="27"/>
      <c r="H1124" s="27"/>
      <c r="I1124" s="31"/>
      <c r="J1124" s="38">
        <f t="shared" ref="J1124:R1124" si="229">IF(J213=1,$E1124,0)</f>
        <v>0</v>
      </c>
      <c r="K1124" s="38">
        <f t="shared" si="229"/>
        <v>0</v>
      </c>
      <c r="L1124" s="38">
        <f t="shared" si="229"/>
        <v>0</v>
      </c>
      <c r="M1124" s="38">
        <f t="shared" si="229"/>
        <v>0</v>
      </c>
      <c r="N1124" s="38">
        <f t="shared" si="229"/>
        <v>0</v>
      </c>
      <c r="O1124" s="38">
        <f t="shared" si="229"/>
        <v>0</v>
      </c>
      <c r="P1124" s="38">
        <f t="shared" si="229"/>
        <v>0</v>
      </c>
      <c r="Q1124" s="38">
        <f t="shared" si="229"/>
        <v>0</v>
      </c>
      <c r="R1124" s="38">
        <f t="shared" si="229"/>
        <v>0</v>
      </c>
      <c r="S1124" s="7"/>
    </row>
    <row r="1125" spans="1:19" s="43" customFormat="1" ht="12" hidden="1" customHeight="1" x14ac:dyDescent="0.3">
      <c r="A1125" s="7"/>
      <c r="B1125" s="20"/>
      <c r="C1125" s="31" t="str">
        <f>'Asset Schedule'!C212</f>
        <v>[Spare]</v>
      </c>
      <c r="D1125" s="31"/>
      <c r="E1125" s="25">
        <f>'Asset Schedule'!Q212</f>
        <v>0</v>
      </c>
      <c r="F1125" s="27"/>
      <c r="G1125" s="27"/>
      <c r="H1125" s="27"/>
      <c r="I1125" s="31"/>
      <c r="J1125" s="38">
        <f t="shared" ref="J1125:R1125" si="230">IF(J214=1,$E1125,0)</f>
        <v>0</v>
      </c>
      <c r="K1125" s="38">
        <f t="shared" si="230"/>
        <v>0</v>
      </c>
      <c r="L1125" s="38">
        <f t="shared" si="230"/>
        <v>0</v>
      </c>
      <c r="M1125" s="38">
        <f t="shared" si="230"/>
        <v>0</v>
      </c>
      <c r="N1125" s="38">
        <f t="shared" si="230"/>
        <v>0</v>
      </c>
      <c r="O1125" s="38">
        <f t="shared" si="230"/>
        <v>0</v>
      </c>
      <c r="P1125" s="38">
        <f t="shared" si="230"/>
        <v>0</v>
      </c>
      <c r="Q1125" s="38">
        <f t="shared" si="230"/>
        <v>0</v>
      </c>
      <c r="R1125" s="38">
        <f t="shared" si="230"/>
        <v>0</v>
      </c>
      <c r="S1125" s="7"/>
    </row>
    <row r="1126" spans="1:19" s="43" customFormat="1" ht="12" hidden="1" customHeight="1" x14ac:dyDescent="0.3">
      <c r="A1126" s="7"/>
      <c r="B1126" s="20"/>
      <c r="C1126" s="31" t="str">
        <f>'Asset Schedule'!C213</f>
        <v>[Spare]</v>
      </c>
      <c r="D1126" s="31"/>
      <c r="E1126" s="25">
        <f>'Asset Schedule'!Q213</f>
        <v>0</v>
      </c>
      <c r="F1126" s="27"/>
      <c r="G1126" s="27"/>
      <c r="H1126" s="27"/>
      <c r="I1126" s="31"/>
      <c r="J1126" s="38">
        <f t="shared" ref="J1126:R1126" si="231">IF(J215=1,$E1126,0)</f>
        <v>0</v>
      </c>
      <c r="K1126" s="38">
        <f t="shared" si="231"/>
        <v>0</v>
      </c>
      <c r="L1126" s="38">
        <f t="shared" si="231"/>
        <v>0</v>
      </c>
      <c r="M1126" s="38">
        <f t="shared" si="231"/>
        <v>0</v>
      </c>
      <c r="N1126" s="38">
        <f t="shared" si="231"/>
        <v>0</v>
      </c>
      <c r="O1126" s="38">
        <f t="shared" si="231"/>
        <v>0</v>
      </c>
      <c r="P1126" s="38">
        <f t="shared" si="231"/>
        <v>0</v>
      </c>
      <c r="Q1126" s="38">
        <f t="shared" si="231"/>
        <v>0</v>
      </c>
      <c r="R1126" s="38">
        <f t="shared" si="231"/>
        <v>0</v>
      </c>
      <c r="S1126" s="7"/>
    </row>
    <row r="1127" spans="1:19" s="43" customFormat="1" ht="12" hidden="1" customHeight="1" x14ac:dyDescent="0.3">
      <c r="A1127" s="7"/>
      <c r="B1127" s="20"/>
      <c r="C1127" s="31" t="str">
        <f>'Asset Schedule'!C214</f>
        <v>[Spare]</v>
      </c>
      <c r="D1127" s="31"/>
      <c r="E1127" s="25">
        <f>'Asset Schedule'!Q214</f>
        <v>0</v>
      </c>
      <c r="F1127" s="27"/>
      <c r="G1127" s="27"/>
      <c r="H1127" s="27"/>
      <c r="I1127" s="31"/>
      <c r="J1127" s="38">
        <f t="shared" ref="J1127:R1127" si="232">IF(J216=1,$E1127,0)</f>
        <v>0</v>
      </c>
      <c r="K1127" s="38">
        <f t="shared" si="232"/>
        <v>0</v>
      </c>
      <c r="L1127" s="38">
        <f t="shared" si="232"/>
        <v>0</v>
      </c>
      <c r="M1127" s="38">
        <f t="shared" si="232"/>
        <v>0</v>
      </c>
      <c r="N1127" s="38">
        <f t="shared" si="232"/>
        <v>0</v>
      </c>
      <c r="O1127" s="38">
        <f t="shared" si="232"/>
        <v>0</v>
      </c>
      <c r="P1127" s="38">
        <f t="shared" si="232"/>
        <v>0</v>
      </c>
      <c r="Q1127" s="38">
        <f t="shared" si="232"/>
        <v>0</v>
      </c>
      <c r="R1127" s="38">
        <f t="shared" si="232"/>
        <v>0</v>
      </c>
      <c r="S1127" s="7"/>
    </row>
    <row r="1128" spans="1:19" s="43" customFormat="1" ht="12" hidden="1" customHeight="1" x14ac:dyDescent="0.3">
      <c r="A1128" s="7"/>
      <c r="B1128" s="20"/>
      <c r="C1128" s="31" t="str">
        <f>'Asset Schedule'!C215</f>
        <v>[Spare]</v>
      </c>
      <c r="D1128" s="31"/>
      <c r="E1128" s="25">
        <f>'Asset Schedule'!Q215</f>
        <v>0</v>
      </c>
      <c r="F1128" s="27"/>
      <c r="G1128" s="27"/>
      <c r="H1128" s="27"/>
      <c r="I1128" s="31"/>
      <c r="J1128" s="38">
        <f t="shared" ref="J1128:R1128" si="233">IF(J217=1,$E1128,0)</f>
        <v>0</v>
      </c>
      <c r="K1128" s="38">
        <f t="shared" si="233"/>
        <v>0</v>
      </c>
      <c r="L1128" s="38">
        <f t="shared" si="233"/>
        <v>0</v>
      </c>
      <c r="M1128" s="38">
        <f t="shared" si="233"/>
        <v>0</v>
      </c>
      <c r="N1128" s="38">
        <f t="shared" si="233"/>
        <v>0</v>
      </c>
      <c r="O1128" s="38">
        <f t="shared" si="233"/>
        <v>0</v>
      </c>
      <c r="P1128" s="38">
        <f t="shared" si="233"/>
        <v>0</v>
      </c>
      <c r="Q1128" s="38">
        <f t="shared" si="233"/>
        <v>0</v>
      </c>
      <c r="R1128" s="38">
        <f t="shared" si="233"/>
        <v>0</v>
      </c>
      <c r="S1128" s="7"/>
    </row>
    <row r="1129" spans="1:19" s="43" customFormat="1" ht="12" hidden="1" customHeight="1" x14ac:dyDescent="0.3">
      <c r="A1129" s="7"/>
      <c r="B1129" s="20"/>
      <c r="C1129" s="31" t="str">
        <f>'Asset Schedule'!C216</f>
        <v>[Spare]</v>
      </c>
      <c r="D1129" s="31"/>
      <c r="E1129" s="25">
        <f>'Asset Schedule'!Q216</f>
        <v>0</v>
      </c>
      <c r="F1129" s="27"/>
      <c r="G1129" s="27"/>
      <c r="H1129" s="27"/>
      <c r="I1129" s="31"/>
      <c r="J1129" s="38">
        <f t="shared" ref="J1129:R1129" si="234">IF(J218=1,$E1129,0)</f>
        <v>0</v>
      </c>
      <c r="K1129" s="38">
        <f t="shared" si="234"/>
        <v>0</v>
      </c>
      <c r="L1129" s="38">
        <f t="shared" si="234"/>
        <v>0</v>
      </c>
      <c r="M1129" s="38">
        <f t="shared" si="234"/>
        <v>0</v>
      </c>
      <c r="N1129" s="38">
        <f t="shared" si="234"/>
        <v>0</v>
      </c>
      <c r="O1129" s="38">
        <f t="shared" si="234"/>
        <v>0</v>
      </c>
      <c r="P1129" s="38">
        <f t="shared" si="234"/>
        <v>0</v>
      </c>
      <c r="Q1129" s="38">
        <f t="shared" si="234"/>
        <v>0</v>
      </c>
      <c r="R1129" s="38">
        <f t="shared" si="234"/>
        <v>0</v>
      </c>
      <c r="S1129" s="7"/>
    </row>
    <row r="1130" spans="1:19" s="43" customFormat="1" ht="12" hidden="1" customHeight="1" x14ac:dyDescent="0.3">
      <c r="A1130" s="7"/>
      <c r="B1130" s="20"/>
      <c r="C1130" s="31" t="str">
        <f>'Asset Schedule'!C217</f>
        <v>[Spare]</v>
      </c>
      <c r="D1130" s="31"/>
      <c r="E1130" s="25">
        <f>'Asset Schedule'!Q217</f>
        <v>0</v>
      </c>
      <c r="F1130" s="27"/>
      <c r="G1130" s="27"/>
      <c r="H1130" s="27"/>
      <c r="I1130" s="31"/>
      <c r="J1130" s="38">
        <f t="shared" ref="J1130:R1130" si="235">IF(J219=1,$E1130,0)</f>
        <v>0</v>
      </c>
      <c r="K1130" s="38">
        <f t="shared" si="235"/>
        <v>0</v>
      </c>
      <c r="L1130" s="38">
        <f t="shared" si="235"/>
        <v>0</v>
      </c>
      <c r="M1130" s="38">
        <f t="shared" si="235"/>
        <v>0</v>
      </c>
      <c r="N1130" s="38">
        <f t="shared" si="235"/>
        <v>0</v>
      </c>
      <c r="O1130" s="38">
        <f t="shared" si="235"/>
        <v>0</v>
      </c>
      <c r="P1130" s="38">
        <f t="shared" si="235"/>
        <v>0</v>
      </c>
      <c r="Q1130" s="38">
        <f t="shared" si="235"/>
        <v>0</v>
      </c>
      <c r="R1130" s="38">
        <f t="shared" si="235"/>
        <v>0</v>
      </c>
      <c r="S1130" s="7"/>
    </row>
    <row r="1131" spans="1:19" s="43" customFormat="1" ht="12" hidden="1" customHeight="1" x14ac:dyDescent="0.3">
      <c r="A1131" s="7"/>
      <c r="B1131" s="20"/>
      <c r="C1131" s="31" t="str">
        <f>'Asset Schedule'!C218</f>
        <v>[Spare]</v>
      </c>
      <c r="D1131" s="31"/>
      <c r="E1131" s="25">
        <f>'Asset Schedule'!Q218</f>
        <v>0</v>
      </c>
      <c r="F1131" s="27"/>
      <c r="G1131" s="27"/>
      <c r="H1131" s="27"/>
      <c r="I1131" s="31"/>
      <c r="J1131" s="38">
        <f t="shared" ref="J1131:R1131" si="236">IF(J220=1,$E1131,0)</f>
        <v>0</v>
      </c>
      <c r="K1131" s="38">
        <f t="shared" si="236"/>
        <v>0</v>
      </c>
      <c r="L1131" s="38">
        <f t="shared" si="236"/>
        <v>0</v>
      </c>
      <c r="M1131" s="38">
        <f t="shared" si="236"/>
        <v>0</v>
      </c>
      <c r="N1131" s="38">
        <f t="shared" si="236"/>
        <v>0</v>
      </c>
      <c r="O1131" s="38">
        <f t="shared" si="236"/>
        <v>0</v>
      </c>
      <c r="P1131" s="38">
        <f t="shared" si="236"/>
        <v>0</v>
      </c>
      <c r="Q1131" s="38">
        <f t="shared" si="236"/>
        <v>0</v>
      </c>
      <c r="R1131" s="38">
        <f t="shared" si="236"/>
        <v>0</v>
      </c>
      <c r="S1131" s="7"/>
    </row>
    <row r="1132" spans="1:19" s="43" customFormat="1" ht="12" hidden="1" customHeight="1" x14ac:dyDescent="0.3">
      <c r="A1132" s="7"/>
      <c r="B1132" s="20"/>
      <c r="C1132" s="31" t="str">
        <f>'Asset Schedule'!C219</f>
        <v>[Spare]</v>
      </c>
      <c r="D1132" s="31"/>
      <c r="E1132" s="25">
        <f>'Asset Schedule'!Q219</f>
        <v>0</v>
      </c>
      <c r="F1132" s="27"/>
      <c r="G1132" s="27"/>
      <c r="H1132" s="27"/>
      <c r="I1132" s="31"/>
      <c r="J1132" s="38">
        <f t="shared" ref="J1132:R1132" si="237">IF(J221=1,$E1132,0)</f>
        <v>0</v>
      </c>
      <c r="K1132" s="38">
        <f t="shared" si="237"/>
        <v>0</v>
      </c>
      <c r="L1132" s="38">
        <f t="shared" si="237"/>
        <v>0</v>
      </c>
      <c r="M1132" s="38">
        <f t="shared" si="237"/>
        <v>0</v>
      </c>
      <c r="N1132" s="38">
        <f t="shared" si="237"/>
        <v>0</v>
      </c>
      <c r="O1132" s="38">
        <f t="shared" si="237"/>
        <v>0</v>
      </c>
      <c r="P1132" s="38">
        <f t="shared" si="237"/>
        <v>0</v>
      </c>
      <c r="Q1132" s="38">
        <f t="shared" si="237"/>
        <v>0</v>
      </c>
      <c r="R1132" s="38">
        <f t="shared" si="237"/>
        <v>0</v>
      </c>
      <c r="S1132" s="7"/>
    </row>
    <row r="1133" spans="1:19" s="43" customFormat="1" ht="12" hidden="1" customHeight="1" x14ac:dyDescent="0.3">
      <c r="A1133" s="7"/>
      <c r="B1133" s="20"/>
      <c r="C1133" s="31" t="str">
        <f>'Asset Schedule'!C220</f>
        <v>[Spare]</v>
      </c>
      <c r="D1133" s="31"/>
      <c r="E1133" s="25">
        <f>'Asset Schedule'!Q220</f>
        <v>0</v>
      </c>
      <c r="F1133" s="27"/>
      <c r="G1133" s="27"/>
      <c r="H1133" s="27"/>
      <c r="I1133" s="31"/>
      <c r="J1133" s="38">
        <f t="shared" ref="J1133:R1133" si="238">IF(J222=1,$E1133,0)</f>
        <v>0</v>
      </c>
      <c r="K1133" s="38">
        <f t="shared" si="238"/>
        <v>0</v>
      </c>
      <c r="L1133" s="38">
        <f t="shared" si="238"/>
        <v>0</v>
      </c>
      <c r="M1133" s="38">
        <f t="shared" si="238"/>
        <v>0</v>
      </c>
      <c r="N1133" s="38">
        <f t="shared" si="238"/>
        <v>0</v>
      </c>
      <c r="O1133" s="38">
        <f t="shared" si="238"/>
        <v>0</v>
      </c>
      <c r="P1133" s="38">
        <f t="shared" si="238"/>
        <v>0</v>
      </c>
      <c r="Q1133" s="38">
        <f t="shared" si="238"/>
        <v>0</v>
      </c>
      <c r="R1133" s="38">
        <f t="shared" si="238"/>
        <v>0</v>
      </c>
      <c r="S1133" s="7"/>
    </row>
    <row r="1134" spans="1:19" s="43" customFormat="1" ht="12" hidden="1" customHeight="1" x14ac:dyDescent="0.3">
      <c r="A1134" s="7"/>
      <c r="B1134" s="20"/>
      <c r="C1134" s="31" t="str">
        <f>'Asset Schedule'!C221</f>
        <v>[Spare]</v>
      </c>
      <c r="D1134" s="31"/>
      <c r="E1134" s="25">
        <f>'Asset Schedule'!Q221</f>
        <v>0</v>
      </c>
      <c r="F1134" s="27"/>
      <c r="G1134" s="27"/>
      <c r="H1134" s="27"/>
      <c r="I1134" s="31"/>
      <c r="J1134" s="38">
        <f t="shared" ref="J1134:R1134" si="239">IF(J223=1,$E1134,0)</f>
        <v>0</v>
      </c>
      <c r="K1134" s="38">
        <f t="shared" si="239"/>
        <v>0</v>
      </c>
      <c r="L1134" s="38">
        <f t="shared" si="239"/>
        <v>0</v>
      </c>
      <c r="M1134" s="38">
        <f t="shared" si="239"/>
        <v>0</v>
      </c>
      <c r="N1134" s="38">
        <f t="shared" si="239"/>
        <v>0</v>
      </c>
      <c r="O1134" s="38">
        <f t="shared" si="239"/>
        <v>0</v>
      </c>
      <c r="P1134" s="38">
        <f t="shared" si="239"/>
        <v>0</v>
      </c>
      <c r="Q1134" s="38">
        <f t="shared" si="239"/>
        <v>0</v>
      </c>
      <c r="R1134" s="38">
        <f t="shared" si="239"/>
        <v>0</v>
      </c>
      <c r="S1134" s="7"/>
    </row>
    <row r="1135" spans="1:19" s="43" customFormat="1" ht="12" hidden="1" customHeight="1" x14ac:dyDescent="0.3">
      <c r="A1135" s="7"/>
      <c r="B1135" s="20"/>
      <c r="C1135" s="31" t="str">
        <f>'Asset Schedule'!C222</f>
        <v>[Spare]</v>
      </c>
      <c r="D1135" s="31"/>
      <c r="E1135" s="25">
        <f>'Asset Schedule'!Q222</f>
        <v>0</v>
      </c>
      <c r="F1135" s="27"/>
      <c r="G1135" s="27"/>
      <c r="H1135" s="27"/>
      <c r="I1135" s="31"/>
      <c r="J1135" s="38">
        <f t="shared" ref="J1135:R1135" si="240">IF(J224=1,$E1135,0)</f>
        <v>0</v>
      </c>
      <c r="K1135" s="38">
        <f t="shared" si="240"/>
        <v>0</v>
      </c>
      <c r="L1135" s="38">
        <f t="shared" si="240"/>
        <v>0</v>
      </c>
      <c r="M1135" s="38">
        <f t="shared" si="240"/>
        <v>0</v>
      </c>
      <c r="N1135" s="38">
        <f t="shared" si="240"/>
        <v>0</v>
      </c>
      <c r="O1135" s="38">
        <f t="shared" si="240"/>
        <v>0</v>
      </c>
      <c r="P1135" s="38">
        <f t="shared" si="240"/>
        <v>0</v>
      </c>
      <c r="Q1135" s="38">
        <f t="shared" si="240"/>
        <v>0</v>
      </c>
      <c r="R1135" s="38">
        <f t="shared" si="240"/>
        <v>0</v>
      </c>
      <c r="S1135" s="7"/>
    </row>
    <row r="1136" spans="1:19" s="43" customFormat="1" ht="12" hidden="1" customHeight="1" x14ac:dyDescent="0.3">
      <c r="A1136" s="7"/>
      <c r="B1136" s="20"/>
      <c r="C1136" s="31" t="str">
        <f>'Asset Schedule'!C223</f>
        <v>[Spare]</v>
      </c>
      <c r="D1136" s="31"/>
      <c r="E1136" s="25">
        <f>'Asset Schedule'!Q223</f>
        <v>0</v>
      </c>
      <c r="F1136" s="27"/>
      <c r="G1136" s="27"/>
      <c r="H1136" s="27"/>
      <c r="I1136" s="31"/>
      <c r="J1136" s="38">
        <f t="shared" ref="J1136:R1136" si="241">IF(J225=1,$E1136,0)</f>
        <v>0</v>
      </c>
      <c r="K1136" s="38">
        <f t="shared" si="241"/>
        <v>0</v>
      </c>
      <c r="L1136" s="38">
        <f t="shared" si="241"/>
        <v>0</v>
      </c>
      <c r="M1136" s="38">
        <f t="shared" si="241"/>
        <v>0</v>
      </c>
      <c r="N1136" s="38">
        <f t="shared" si="241"/>
        <v>0</v>
      </c>
      <c r="O1136" s="38">
        <f t="shared" si="241"/>
        <v>0</v>
      </c>
      <c r="P1136" s="38">
        <f t="shared" si="241"/>
        <v>0</v>
      </c>
      <c r="Q1136" s="38">
        <f t="shared" si="241"/>
        <v>0</v>
      </c>
      <c r="R1136" s="38">
        <f t="shared" si="241"/>
        <v>0</v>
      </c>
      <c r="S1136" s="7"/>
    </row>
    <row r="1137" spans="1:19" s="43" customFormat="1" ht="12" hidden="1" customHeight="1" x14ac:dyDescent="0.3">
      <c r="A1137" s="7"/>
      <c r="B1137" s="20"/>
      <c r="C1137" s="31" t="str">
        <f>'Asset Schedule'!C224</f>
        <v>[Spare]</v>
      </c>
      <c r="D1137" s="31"/>
      <c r="E1137" s="25">
        <f>'Asset Schedule'!Q224</f>
        <v>0</v>
      </c>
      <c r="F1137" s="27"/>
      <c r="G1137" s="27"/>
      <c r="H1137" s="27"/>
      <c r="I1137" s="31"/>
      <c r="J1137" s="38">
        <f t="shared" ref="J1137:R1137" si="242">IF(J226=1,$E1137,0)</f>
        <v>0</v>
      </c>
      <c r="K1137" s="38">
        <f t="shared" si="242"/>
        <v>0</v>
      </c>
      <c r="L1137" s="38">
        <f t="shared" si="242"/>
        <v>0</v>
      </c>
      <c r="M1137" s="38">
        <f t="shared" si="242"/>
        <v>0</v>
      </c>
      <c r="N1137" s="38">
        <f t="shared" si="242"/>
        <v>0</v>
      </c>
      <c r="O1137" s="38">
        <f t="shared" si="242"/>
        <v>0</v>
      </c>
      <c r="P1137" s="38">
        <f t="shared" si="242"/>
        <v>0</v>
      </c>
      <c r="Q1137" s="38">
        <f t="shared" si="242"/>
        <v>0</v>
      </c>
      <c r="R1137" s="38">
        <f t="shared" si="242"/>
        <v>0</v>
      </c>
      <c r="S1137" s="7"/>
    </row>
    <row r="1138" spans="1:19" s="43" customFormat="1" ht="12" hidden="1" customHeight="1" x14ac:dyDescent="0.3">
      <c r="A1138" s="7"/>
      <c r="B1138" s="20"/>
      <c r="C1138" s="31" t="str">
        <f>'Asset Schedule'!C225</f>
        <v>[Spare]</v>
      </c>
      <c r="D1138" s="31"/>
      <c r="E1138" s="25">
        <f>'Asset Schedule'!Q225</f>
        <v>0</v>
      </c>
      <c r="F1138" s="27"/>
      <c r="G1138" s="27"/>
      <c r="H1138" s="27"/>
      <c r="I1138" s="31"/>
      <c r="J1138" s="38">
        <f t="shared" ref="J1138:R1138" si="243">IF(J227=1,$E1138,0)</f>
        <v>0</v>
      </c>
      <c r="K1138" s="38">
        <f t="shared" si="243"/>
        <v>0</v>
      </c>
      <c r="L1138" s="38">
        <f t="shared" si="243"/>
        <v>0</v>
      </c>
      <c r="M1138" s="38">
        <f t="shared" si="243"/>
        <v>0</v>
      </c>
      <c r="N1138" s="38">
        <f t="shared" si="243"/>
        <v>0</v>
      </c>
      <c r="O1138" s="38">
        <f t="shared" si="243"/>
        <v>0</v>
      </c>
      <c r="P1138" s="38">
        <f t="shared" si="243"/>
        <v>0</v>
      </c>
      <c r="Q1138" s="38">
        <f t="shared" si="243"/>
        <v>0</v>
      </c>
      <c r="R1138" s="38">
        <f t="shared" si="243"/>
        <v>0</v>
      </c>
      <c r="S1138" s="7"/>
    </row>
    <row r="1139" spans="1:19" s="43" customFormat="1" ht="12" hidden="1" customHeight="1" x14ac:dyDescent="0.3">
      <c r="A1139" s="7"/>
      <c r="B1139" s="20"/>
      <c r="C1139" s="31" t="str">
        <f>'Asset Schedule'!C226</f>
        <v>[Spare]</v>
      </c>
      <c r="D1139" s="31"/>
      <c r="E1139" s="25">
        <f>'Asset Schedule'!Q226</f>
        <v>0</v>
      </c>
      <c r="F1139" s="27"/>
      <c r="G1139" s="27"/>
      <c r="H1139" s="27"/>
      <c r="I1139" s="31"/>
      <c r="J1139" s="38">
        <f t="shared" ref="J1139:R1139" si="244">IF(J228=1,$E1139,0)</f>
        <v>0</v>
      </c>
      <c r="K1139" s="38">
        <f t="shared" si="244"/>
        <v>0</v>
      </c>
      <c r="L1139" s="38">
        <f t="shared" si="244"/>
        <v>0</v>
      </c>
      <c r="M1139" s="38">
        <f t="shared" si="244"/>
        <v>0</v>
      </c>
      <c r="N1139" s="38">
        <f t="shared" si="244"/>
        <v>0</v>
      </c>
      <c r="O1139" s="38">
        <f t="shared" si="244"/>
        <v>0</v>
      </c>
      <c r="P1139" s="38">
        <f t="shared" si="244"/>
        <v>0</v>
      </c>
      <c r="Q1139" s="38">
        <f t="shared" si="244"/>
        <v>0</v>
      </c>
      <c r="R1139" s="38">
        <f t="shared" si="244"/>
        <v>0</v>
      </c>
      <c r="S1139" s="7"/>
    </row>
    <row r="1140" spans="1:19" s="43" customFormat="1" ht="12" hidden="1" customHeight="1" x14ac:dyDescent="0.3">
      <c r="A1140" s="7"/>
      <c r="B1140" s="20"/>
      <c r="C1140" s="31" t="str">
        <f>'Asset Schedule'!C227</f>
        <v>[Spare]</v>
      </c>
      <c r="D1140" s="31"/>
      <c r="E1140" s="25">
        <f>'Asset Schedule'!Q227</f>
        <v>0</v>
      </c>
      <c r="F1140" s="27"/>
      <c r="G1140" s="27"/>
      <c r="H1140" s="27"/>
      <c r="I1140" s="31"/>
      <c r="J1140" s="38">
        <f t="shared" ref="J1140:R1140" si="245">IF(J229=1,$E1140,0)</f>
        <v>0</v>
      </c>
      <c r="K1140" s="38">
        <f t="shared" si="245"/>
        <v>0</v>
      </c>
      <c r="L1140" s="38">
        <f t="shared" si="245"/>
        <v>0</v>
      </c>
      <c r="M1140" s="38">
        <f t="shared" si="245"/>
        <v>0</v>
      </c>
      <c r="N1140" s="38">
        <f t="shared" si="245"/>
        <v>0</v>
      </c>
      <c r="O1140" s="38">
        <f t="shared" si="245"/>
        <v>0</v>
      </c>
      <c r="P1140" s="38">
        <f t="shared" si="245"/>
        <v>0</v>
      </c>
      <c r="Q1140" s="38">
        <f t="shared" si="245"/>
        <v>0</v>
      </c>
      <c r="R1140" s="38">
        <f t="shared" si="245"/>
        <v>0</v>
      </c>
      <c r="S1140" s="7"/>
    </row>
    <row r="1141" spans="1:19" s="43" customFormat="1" ht="12" customHeight="1" x14ac:dyDescent="0.3">
      <c r="A1141" s="7"/>
      <c r="B1141" s="20"/>
      <c r="C1141" s="31" t="str">
        <f>'Asset Schedule'!C228</f>
        <v>[Spare]</v>
      </c>
      <c r="D1141" s="31"/>
      <c r="E1141" s="25">
        <f>'Asset Schedule'!Q228</f>
        <v>0</v>
      </c>
      <c r="F1141" s="27"/>
      <c r="G1141" s="27"/>
      <c r="H1141" s="27"/>
      <c r="I1141" s="31"/>
      <c r="J1141" s="38">
        <f t="shared" ref="J1141:R1141" si="246">IF(J230=1,$E1141,0)</f>
        <v>0</v>
      </c>
      <c r="K1141" s="38">
        <f t="shared" si="246"/>
        <v>0</v>
      </c>
      <c r="L1141" s="38">
        <f t="shared" si="246"/>
        <v>0</v>
      </c>
      <c r="M1141" s="38">
        <f t="shared" si="246"/>
        <v>0</v>
      </c>
      <c r="N1141" s="38">
        <f t="shared" si="246"/>
        <v>0</v>
      </c>
      <c r="O1141" s="38">
        <f t="shared" si="246"/>
        <v>0</v>
      </c>
      <c r="P1141" s="38">
        <f t="shared" si="246"/>
        <v>0</v>
      </c>
      <c r="Q1141" s="38">
        <f t="shared" si="246"/>
        <v>0</v>
      </c>
      <c r="R1141" s="38">
        <f t="shared" si="246"/>
        <v>0</v>
      </c>
      <c r="S1141" s="7"/>
    </row>
    <row r="1142" spans="1:19" s="43" customFormat="1" ht="12" customHeight="1" x14ac:dyDescent="0.3">
      <c r="A1142" s="7"/>
      <c r="B1142" s="20"/>
      <c r="C1142" s="31"/>
      <c r="D1142" s="31"/>
      <c r="E1142" s="31"/>
      <c r="F1142" s="31"/>
      <c r="G1142" s="31"/>
      <c r="H1142" s="31"/>
      <c r="I1142" s="31"/>
      <c r="J1142" s="38"/>
      <c r="K1142" s="38"/>
      <c r="L1142" s="38"/>
      <c r="M1142" s="38"/>
      <c r="N1142" s="38"/>
      <c r="O1142" s="38"/>
      <c r="P1142" s="38"/>
      <c r="Q1142" s="38"/>
      <c r="R1142" s="38"/>
      <c r="S1142" s="7"/>
    </row>
    <row r="1143" spans="1:19" s="43" customFormat="1" ht="12" customHeight="1" x14ac:dyDescent="0.3">
      <c r="A1143" s="7"/>
      <c r="B1143" s="20"/>
      <c r="C1143" s="30" t="s">
        <v>227</v>
      </c>
      <c r="D1143" s="30"/>
      <c r="E1143" s="31"/>
      <c r="F1143" s="31"/>
      <c r="G1143" s="31"/>
      <c r="H1143" s="31"/>
      <c r="I1143" s="31"/>
      <c r="J1143" s="42">
        <f t="shared" ref="J1143:R1143" si="247">SUMIF($G$11:$G$230,"PVR",J922:J1141)</f>
        <v>0</v>
      </c>
      <c r="K1143" s="42">
        <f t="shared" si="247"/>
        <v>0</v>
      </c>
      <c r="L1143" s="42">
        <f t="shared" si="247"/>
        <v>0</v>
      </c>
      <c r="M1143" s="42">
        <f t="shared" si="247"/>
        <v>0</v>
      </c>
      <c r="N1143" s="42">
        <f t="shared" si="247"/>
        <v>0</v>
      </c>
      <c r="O1143" s="42">
        <f t="shared" si="247"/>
        <v>0</v>
      </c>
      <c r="P1143" s="42">
        <f t="shared" si="247"/>
        <v>0</v>
      </c>
      <c r="Q1143" s="42">
        <f t="shared" si="247"/>
        <v>0</v>
      </c>
      <c r="R1143" s="42">
        <f t="shared" si="247"/>
        <v>0</v>
      </c>
      <c r="S1143" s="7"/>
    </row>
    <row r="1144" spans="1:19" s="43" customFormat="1" ht="12" customHeight="1" x14ac:dyDescent="0.3">
      <c r="A1144" s="7"/>
      <c r="B1144" s="20"/>
      <c r="C1144" s="31"/>
      <c r="D1144" s="31"/>
      <c r="E1144" s="31"/>
      <c r="F1144" s="31"/>
      <c r="G1144" s="31"/>
      <c r="H1144" s="31"/>
      <c r="I1144" s="31"/>
      <c r="J1144" s="38"/>
      <c r="K1144" s="38"/>
      <c r="L1144" s="38"/>
      <c r="M1144" s="38"/>
      <c r="N1144" s="38"/>
      <c r="O1144" s="38"/>
      <c r="P1144" s="38"/>
      <c r="Q1144" s="38"/>
      <c r="R1144" s="38"/>
      <c r="S1144" s="7"/>
    </row>
    <row r="1145" spans="1:19" s="33" customFormat="1" ht="12" customHeight="1" x14ac:dyDescent="0.3">
      <c r="A1145" s="3"/>
      <c r="B1145" s="22" t="s">
        <v>365</v>
      </c>
      <c r="C1145" s="22"/>
      <c r="D1145" s="22"/>
      <c r="E1145" s="24"/>
      <c r="F1145" s="24"/>
      <c r="G1145" s="23"/>
      <c r="H1145" s="23"/>
      <c r="I1145" s="23"/>
      <c r="J1145" s="23"/>
      <c r="K1145" s="23"/>
      <c r="L1145" s="23"/>
      <c r="M1145" s="23"/>
      <c r="N1145" s="23"/>
      <c r="O1145" s="23"/>
      <c r="P1145" s="23"/>
      <c r="Q1145" s="23"/>
      <c r="R1145" s="23"/>
      <c r="S1145" s="7"/>
    </row>
    <row r="1146" spans="1:19" s="43" customFormat="1" ht="12" customHeight="1" x14ac:dyDescent="0.3">
      <c r="A1146" s="3"/>
      <c r="B1146" s="6"/>
      <c r="C1146" s="3"/>
      <c r="D1146" s="3"/>
      <c r="E1146" s="6"/>
      <c r="F1146" s="6"/>
      <c r="G1146" s="6"/>
      <c r="H1146" s="6"/>
      <c r="I1146" s="6"/>
      <c r="J1146" s="6"/>
      <c r="K1146" s="6"/>
      <c r="L1146" s="6"/>
      <c r="M1146" s="6"/>
      <c r="N1146" s="6"/>
      <c r="O1146" s="6"/>
      <c r="P1146" s="6"/>
      <c r="Q1146" s="6"/>
      <c r="R1146" s="6"/>
      <c r="S1146" s="7"/>
    </row>
    <row r="1147" spans="1:19" s="43" customFormat="1" ht="14.25" customHeight="1" x14ac:dyDescent="0.3">
      <c r="A1147" s="3"/>
      <c r="B1147" s="6"/>
      <c r="C1147" s="161" t="s">
        <v>23</v>
      </c>
      <c r="D1147" s="31"/>
      <c r="E1147" s="161" t="s">
        <v>830</v>
      </c>
      <c r="F1147" s="27"/>
      <c r="G1147" s="27"/>
      <c r="H1147" s="27"/>
      <c r="I1147" s="27"/>
      <c r="J1147" s="38"/>
      <c r="K1147" s="38"/>
      <c r="L1147" s="38"/>
      <c r="M1147" s="38"/>
      <c r="N1147" s="38"/>
      <c r="O1147" s="38"/>
      <c r="P1147" s="38"/>
      <c r="Q1147" s="38"/>
      <c r="R1147" s="38"/>
      <c r="S1147" s="7"/>
    </row>
    <row r="1148" spans="1:19" s="43" customFormat="1" ht="12" customHeight="1" x14ac:dyDescent="0.3">
      <c r="A1148" s="7"/>
      <c r="B1148" s="20"/>
      <c r="C1148" s="31" t="str">
        <f>'Asset Schedule'!C233</f>
        <v>Bus 1</v>
      </c>
      <c r="D1148" s="31"/>
      <c r="E1148" s="25">
        <f>'Asset Schedule'!Q233</f>
        <v>0</v>
      </c>
      <c r="F1148" s="27"/>
      <c r="G1148" s="27"/>
      <c r="H1148" s="27"/>
      <c r="I1148" s="31"/>
      <c r="J1148" s="38">
        <f>IF(J238=1,$E1148,0)</f>
        <v>0</v>
      </c>
      <c r="K1148" s="38">
        <f t="shared" ref="K1148:R1148" si="248">IF(K238=1,$E1148,0)</f>
        <v>0</v>
      </c>
      <c r="L1148" s="38">
        <f t="shared" si="248"/>
        <v>0</v>
      </c>
      <c r="M1148" s="38">
        <f t="shared" si="248"/>
        <v>0</v>
      </c>
      <c r="N1148" s="38">
        <f t="shared" si="248"/>
        <v>0</v>
      </c>
      <c r="O1148" s="38">
        <f t="shared" si="248"/>
        <v>0</v>
      </c>
      <c r="P1148" s="38">
        <f t="shared" si="248"/>
        <v>0</v>
      </c>
      <c r="Q1148" s="38">
        <f t="shared" si="248"/>
        <v>0</v>
      </c>
      <c r="R1148" s="38">
        <f t="shared" si="248"/>
        <v>0</v>
      </c>
      <c r="S1148" s="7"/>
    </row>
    <row r="1149" spans="1:19" s="43" customFormat="1" ht="12" customHeight="1" x14ac:dyDescent="0.3">
      <c r="A1149" s="7"/>
      <c r="B1149" s="20"/>
      <c r="C1149" s="31" t="str">
        <f>'Asset Schedule'!C234</f>
        <v>Bus 2</v>
      </c>
      <c r="D1149" s="31"/>
      <c r="E1149" s="25">
        <f>'Asset Schedule'!Q234</f>
        <v>0</v>
      </c>
      <c r="F1149" s="27"/>
      <c r="G1149" s="27"/>
      <c r="H1149" s="27"/>
      <c r="I1149" s="31"/>
      <c r="J1149" s="38">
        <f t="shared" ref="J1149:R1149" si="249">IF(J239=1,$E1149,0)</f>
        <v>0</v>
      </c>
      <c r="K1149" s="38">
        <f t="shared" si="249"/>
        <v>0</v>
      </c>
      <c r="L1149" s="38">
        <f t="shared" si="249"/>
        <v>0</v>
      </c>
      <c r="M1149" s="38">
        <f t="shared" si="249"/>
        <v>0</v>
      </c>
      <c r="N1149" s="38">
        <f t="shared" si="249"/>
        <v>0</v>
      </c>
      <c r="O1149" s="38">
        <f t="shared" si="249"/>
        <v>0</v>
      </c>
      <c r="P1149" s="38">
        <f t="shared" si="249"/>
        <v>0</v>
      </c>
      <c r="Q1149" s="38">
        <f t="shared" si="249"/>
        <v>0</v>
      </c>
      <c r="R1149" s="38">
        <f t="shared" si="249"/>
        <v>0</v>
      </c>
      <c r="S1149" s="7"/>
    </row>
    <row r="1150" spans="1:19" s="43" customFormat="1" ht="12" customHeight="1" x14ac:dyDescent="0.3">
      <c r="A1150" s="7"/>
      <c r="B1150" s="20"/>
      <c r="C1150" s="31" t="str">
        <f>'Asset Schedule'!C235</f>
        <v>Bus 3</v>
      </c>
      <c r="D1150" s="31"/>
      <c r="E1150" s="25">
        <f>'Asset Schedule'!Q235</f>
        <v>0</v>
      </c>
      <c r="F1150" s="27"/>
      <c r="G1150" s="27"/>
      <c r="H1150" s="27"/>
      <c r="I1150" s="31"/>
      <c r="J1150" s="38">
        <f t="shared" ref="J1150:R1150" si="250">IF(J240=1,$E1150,0)</f>
        <v>0</v>
      </c>
      <c r="K1150" s="38">
        <f t="shared" si="250"/>
        <v>0</v>
      </c>
      <c r="L1150" s="38">
        <f t="shared" si="250"/>
        <v>0</v>
      </c>
      <c r="M1150" s="38">
        <f t="shared" si="250"/>
        <v>0</v>
      </c>
      <c r="N1150" s="38">
        <f t="shared" si="250"/>
        <v>0</v>
      </c>
      <c r="O1150" s="38">
        <f t="shared" si="250"/>
        <v>0</v>
      </c>
      <c r="P1150" s="38">
        <f t="shared" si="250"/>
        <v>0</v>
      </c>
      <c r="Q1150" s="38">
        <f t="shared" si="250"/>
        <v>0</v>
      </c>
      <c r="R1150" s="38">
        <f t="shared" si="250"/>
        <v>0</v>
      </c>
      <c r="S1150" s="7"/>
    </row>
    <row r="1151" spans="1:19" s="43" customFormat="1" ht="12" customHeight="1" x14ac:dyDescent="0.3">
      <c r="A1151" s="7"/>
      <c r="B1151" s="20"/>
      <c r="C1151" s="31" t="str">
        <f>'Asset Schedule'!C236</f>
        <v>Bus 4</v>
      </c>
      <c r="D1151" s="31"/>
      <c r="E1151" s="25">
        <f>'Asset Schedule'!Q236</f>
        <v>0</v>
      </c>
      <c r="F1151" s="27"/>
      <c r="G1151" s="27"/>
      <c r="H1151" s="27"/>
      <c r="I1151" s="31"/>
      <c r="J1151" s="38">
        <f t="shared" ref="J1151:R1151" si="251">IF(J241=1,$E1151,0)</f>
        <v>0</v>
      </c>
      <c r="K1151" s="38">
        <f t="shared" si="251"/>
        <v>0</v>
      </c>
      <c r="L1151" s="38">
        <f t="shared" si="251"/>
        <v>0</v>
      </c>
      <c r="M1151" s="38">
        <f t="shared" si="251"/>
        <v>0</v>
      </c>
      <c r="N1151" s="38">
        <f t="shared" si="251"/>
        <v>0</v>
      </c>
      <c r="O1151" s="38">
        <f t="shared" si="251"/>
        <v>0</v>
      </c>
      <c r="P1151" s="38">
        <f t="shared" si="251"/>
        <v>0</v>
      </c>
      <c r="Q1151" s="38">
        <f t="shared" si="251"/>
        <v>0</v>
      </c>
      <c r="R1151" s="38">
        <f t="shared" si="251"/>
        <v>0</v>
      </c>
      <c r="S1151" s="7"/>
    </row>
    <row r="1152" spans="1:19" s="43" customFormat="1" ht="12" customHeight="1" x14ac:dyDescent="0.3">
      <c r="A1152" s="7"/>
      <c r="B1152" s="20"/>
      <c r="C1152" s="31" t="str">
        <f>'Asset Schedule'!C237</f>
        <v>Bus 5</v>
      </c>
      <c r="D1152" s="31"/>
      <c r="E1152" s="25">
        <f>'Asset Schedule'!Q237</f>
        <v>0</v>
      </c>
      <c r="F1152" s="27"/>
      <c r="G1152" s="27"/>
      <c r="H1152" s="27"/>
      <c r="I1152" s="31"/>
      <c r="J1152" s="38">
        <f t="shared" ref="J1152:R1152" si="252">IF(J242=1,$E1152,0)</f>
        <v>0</v>
      </c>
      <c r="K1152" s="38">
        <f t="shared" si="252"/>
        <v>0</v>
      </c>
      <c r="L1152" s="38">
        <f t="shared" si="252"/>
        <v>0</v>
      </c>
      <c r="M1152" s="38">
        <f t="shared" si="252"/>
        <v>0</v>
      </c>
      <c r="N1152" s="38">
        <f t="shared" si="252"/>
        <v>0</v>
      </c>
      <c r="O1152" s="38">
        <f t="shared" si="252"/>
        <v>0</v>
      </c>
      <c r="P1152" s="38">
        <f t="shared" si="252"/>
        <v>0</v>
      </c>
      <c r="Q1152" s="38">
        <f t="shared" si="252"/>
        <v>0</v>
      </c>
      <c r="R1152" s="38">
        <f t="shared" si="252"/>
        <v>0</v>
      </c>
      <c r="S1152" s="7"/>
    </row>
    <row r="1153" spans="1:19" s="43" customFormat="1" ht="12" customHeight="1" x14ac:dyDescent="0.3">
      <c r="A1153" s="7"/>
      <c r="B1153" s="20"/>
      <c r="C1153" s="31" t="str">
        <f>'Asset Schedule'!C238</f>
        <v>Bus 6</v>
      </c>
      <c r="D1153" s="31"/>
      <c r="E1153" s="25">
        <f>'Asset Schedule'!Q238</f>
        <v>0</v>
      </c>
      <c r="F1153" s="27"/>
      <c r="G1153" s="27"/>
      <c r="H1153" s="27"/>
      <c r="I1153" s="31"/>
      <c r="J1153" s="38">
        <f t="shared" ref="J1153:R1153" si="253">IF(J243=1,$E1153,0)</f>
        <v>0</v>
      </c>
      <c r="K1153" s="38">
        <f t="shared" si="253"/>
        <v>0</v>
      </c>
      <c r="L1153" s="38">
        <f t="shared" si="253"/>
        <v>0</v>
      </c>
      <c r="M1153" s="38">
        <f t="shared" si="253"/>
        <v>0</v>
      </c>
      <c r="N1153" s="38">
        <f t="shared" si="253"/>
        <v>0</v>
      </c>
      <c r="O1153" s="38">
        <f t="shared" si="253"/>
        <v>0</v>
      </c>
      <c r="P1153" s="38">
        <f t="shared" si="253"/>
        <v>0</v>
      </c>
      <c r="Q1153" s="38">
        <f t="shared" si="253"/>
        <v>0</v>
      </c>
      <c r="R1153" s="38">
        <f t="shared" si="253"/>
        <v>0</v>
      </c>
      <c r="S1153" s="7"/>
    </row>
    <row r="1154" spans="1:19" s="43" customFormat="1" ht="12" customHeight="1" x14ac:dyDescent="0.3">
      <c r="A1154" s="7"/>
      <c r="B1154" s="20"/>
      <c r="C1154" s="31" t="str">
        <f>'Asset Schedule'!C239</f>
        <v>Bus 7</v>
      </c>
      <c r="D1154" s="31"/>
      <c r="E1154" s="25">
        <f>'Asset Schedule'!Q239</f>
        <v>0</v>
      </c>
      <c r="F1154" s="27"/>
      <c r="G1154" s="27"/>
      <c r="H1154" s="27"/>
      <c r="I1154" s="31"/>
      <c r="J1154" s="38">
        <f t="shared" ref="J1154:R1154" si="254">IF(J244=1,$E1154,0)</f>
        <v>0</v>
      </c>
      <c r="K1154" s="38">
        <f t="shared" si="254"/>
        <v>0</v>
      </c>
      <c r="L1154" s="38">
        <f t="shared" si="254"/>
        <v>0</v>
      </c>
      <c r="M1154" s="38">
        <f t="shared" si="254"/>
        <v>0</v>
      </c>
      <c r="N1154" s="38">
        <f t="shared" si="254"/>
        <v>0</v>
      </c>
      <c r="O1154" s="38">
        <f t="shared" si="254"/>
        <v>0</v>
      </c>
      <c r="P1154" s="38">
        <f t="shared" si="254"/>
        <v>0</v>
      </c>
      <c r="Q1154" s="38">
        <f t="shared" si="254"/>
        <v>0</v>
      </c>
      <c r="R1154" s="38">
        <f t="shared" si="254"/>
        <v>0</v>
      </c>
      <c r="S1154" s="7"/>
    </row>
    <row r="1155" spans="1:19" s="43" customFormat="1" ht="12" customHeight="1" x14ac:dyDescent="0.3">
      <c r="A1155" s="7"/>
      <c r="B1155" s="20"/>
      <c r="C1155" s="31" t="str">
        <f>'Asset Schedule'!C240</f>
        <v>Bus 8</v>
      </c>
      <c r="D1155" s="31"/>
      <c r="E1155" s="25">
        <f>'Asset Schedule'!Q240</f>
        <v>0</v>
      </c>
      <c r="F1155" s="27"/>
      <c r="G1155" s="27"/>
      <c r="H1155" s="27"/>
      <c r="I1155" s="31"/>
      <c r="J1155" s="38">
        <f t="shared" ref="J1155:R1155" si="255">IF(J245=1,$E1155,0)</f>
        <v>0</v>
      </c>
      <c r="K1155" s="38">
        <f t="shared" si="255"/>
        <v>0</v>
      </c>
      <c r="L1155" s="38">
        <f t="shared" si="255"/>
        <v>0</v>
      </c>
      <c r="M1155" s="38">
        <f t="shared" si="255"/>
        <v>0</v>
      </c>
      <c r="N1155" s="38">
        <f t="shared" si="255"/>
        <v>0</v>
      </c>
      <c r="O1155" s="38">
        <f t="shared" si="255"/>
        <v>0</v>
      </c>
      <c r="P1155" s="38">
        <f t="shared" si="255"/>
        <v>0</v>
      </c>
      <c r="Q1155" s="38">
        <f t="shared" si="255"/>
        <v>0</v>
      </c>
      <c r="R1155" s="38">
        <f t="shared" si="255"/>
        <v>0</v>
      </c>
      <c r="S1155" s="7"/>
    </row>
    <row r="1156" spans="1:19" s="43" customFormat="1" ht="12" customHeight="1" x14ac:dyDescent="0.3">
      <c r="A1156" s="7"/>
      <c r="B1156" s="20"/>
      <c r="C1156" s="31" t="str">
        <f>'Asset Schedule'!C241</f>
        <v>Bus 9</v>
      </c>
      <c r="D1156" s="31"/>
      <c r="E1156" s="25">
        <f>'Asset Schedule'!Q241</f>
        <v>0</v>
      </c>
      <c r="F1156" s="27"/>
      <c r="G1156" s="27"/>
      <c r="H1156" s="27"/>
      <c r="I1156" s="31"/>
      <c r="J1156" s="38">
        <f t="shared" ref="J1156:R1156" si="256">IF(J246=1,$E1156,0)</f>
        <v>0</v>
      </c>
      <c r="K1156" s="38">
        <f t="shared" si="256"/>
        <v>0</v>
      </c>
      <c r="L1156" s="38">
        <f t="shared" si="256"/>
        <v>0</v>
      </c>
      <c r="M1156" s="38">
        <f t="shared" si="256"/>
        <v>0</v>
      </c>
      <c r="N1156" s="38">
        <f t="shared" si="256"/>
        <v>0</v>
      </c>
      <c r="O1156" s="38">
        <f t="shared" si="256"/>
        <v>0</v>
      </c>
      <c r="P1156" s="38">
        <f t="shared" si="256"/>
        <v>0</v>
      </c>
      <c r="Q1156" s="38">
        <f t="shared" si="256"/>
        <v>0</v>
      </c>
      <c r="R1156" s="38">
        <f t="shared" si="256"/>
        <v>0</v>
      </c>
      <c r="S1156" s="7"/>
    </row>
    <row r="1157" spans="1:19" s="43" customFormat="1" ht="12" customHeight="1" x14ac:dyDescent="0.3">
      <c r="A1157" s="7"/>
      <c r="B1157" s="20"/>
      <c r="C1157" s="31" t="str">
        <f>'Asset Schedule'!C242</f>
        <v>Bus 10</v>
      </c>
      <c r="D1157" s="31"/>
      <c r="E1157" s="25">
        <f>'Asset Schedule'!Q242</f>
        <v>0</v>
      </c>
      <c r="F1157" s="27"/>
      <c r="G1157" s="27"/>
      <c r="H1157" s="27"/>
      <c r="I1157" s="31"/>
      <c r="J1157" s="38">
        <f t="shared" ref="J1157:R1157" si="257">IF(J247=1,$E1157,0)</f>
        <v>0</v>
      </c>
      <c r="K1157" s="38">
        <f t="shared" si="257"/>
        <v>0</v>
      </c>
      <c r="L1157" s="38">
        <f t="shared" si="257"/>
        <v>0</v>
      </c>
      <c r="M1157" s="38">
        <f t="shared" si="257"/>
        <v>0</v>
      </c>
      <c r="N1157" s="38">
        <f t="shared" si="257"/>
        <v>0</v>
      </c>
      <c r="O1157" s="38">
        <f t="shared" si="257"/>
        <v>0</v>
      </c>
      <c r="P1157" s="38">
        <f t="shared" si="257"/>
        <v>0</v>
      </c>
      <c r="Q1157" s="38">
        <f t="shared" si="257"/>
        <v>0</v>
      </c>
      <c r="R1157" s="38">
        <f t="shared" si="257"/>
        <v>0</v>
      </c>
      <c r="S1157" s="7"/>
    </row>
    <row r="1158" spans="1:19" s="43" customFormat="1" ht="12" customHeight="1" x14ac:dyDescent="0.3">
      <c r="A1158" s="7"/>
      <c r="B1158" s="20"/>
      <c r="C1158" s="31" t="str">
        <f>'Asset Schedule'!C243</f>
        <v>Bus 11</v>
      </c>
      <c r="D1158" s="31"/>
      <c r="E1158" s="25">
        <f>'Asset Schedule'!Q243</f>
        <v>0</v>
      </c>
      <c r="F1158" s="27"/>
      <c r="G1158" s="27"/>
      <c r="H1158" s="27"/>
      <c r="I1158" s="31"/>
      <c r="J1158" s="38">
        <f t="shared" ref="J1158:R1158" si="258">IF(J248=1,$E1158,0)</f>
        <v>0</v>
      </c>
      <c r="K1158" s="38">
        <f t="shared" si="258"/>
        <v>0</v>
      </c>
      <c r="L1158" s="38">
        <f t="shared" si="258"/>
        <v>0</v>
      </c>
      <c r="M1158" s="38">
        <f t="shared" si="258"/>
        <v>0</v>
      </c>
      <c r="N1158" s="38">
        <f t="shared" si="258"/>
        <v>0</v>
      </c>
      <c r="O1158" s="38">
        <f t="shared" si="258"/>
        <v>0</v>
      </c>
      <c r="P1158" s="38">
        <f t="shared" si="258"/>
        <v>0</v>
      </c>
      <c r="Q1158" s="38">
        <f t="shared" si="258"/>
        <v>0</v>
      </c>
      <c r="R1158" s="38">
        <f t="shared" si="258"/>
        <v>0</v>
      </c>
      <c r="S1158" s="7"/>
    </row>
    <row r="1159" spans="1:19" s="43" customFormat="1" ht="12" customHeight="1" x14ac:dyDescent="0.3">
      <c r="A1159" s="7"/>
      <c r="B1159" s="20"/>
      <c r="C1159" s="31" t="str">
        <f>'Asset Schedule'!C244</f>
        <v>Bus 12</v>
      </c>
      <c r="D1159" s="31"/>
      <c r="E1159" s="25">
        <f>'Asset Schedule'!Q244</f>
        <v>0</v>
      </c>
      <c r="F1159" s="27"/>
      <c r="G1159" s="27"/>
      <c r="H1159" s="27"/>
      <c r="I1159" s="31"/>
      <c r="J1159" s="38">
        <f t="shared" ref="J1159:R1159" si="259">IF(J249=1,$E1159,0)</f>
        <v>0</v>
      </c>
      <c r="K1159" s="38">
        <f t="shared" si="259"/>
        <v>0</v>
      </c>
      <c r="L1159" s="38">
        <f t="shared" si="259"/>
        <v>0</v>
      </c>
      <c r="M1159" s="38">
        <f t="shared" si="259"/>
        <v>0</v>
      </c>
      <c r="N1159" s="38">
        <f t="shared" si="259"/>
        <v>0</v>
      </c>
      <c r="O1159" s="38">
        <f t="shared" si="259"/>
        <v>0</v>
      </c>
      <c r="P1159" s="38">
        <f t="shared" si="259"/>
        <v>0</v>
      </c>
      <c r="Q1159" s="38">
        <f t="shared" si="259"/>
        <v>0</v>
      </c>
      <c r="R1159" s="38">
        <f t="shared" si="259"/>
        <v>0</v>
      </c>
      <c r="S1159" s="7"/>
    </row>
    <row r="1160" spans="1:19" s="43" customFormat="1" ht="12" customHeight="1" x14ac:dyDescent="0.3">
      <c r="A1160" s="7"/>
      <c r="B1160" s="20"/>
      <c r="C1160" s="31" t="str">
        <f>'Asset Schedule'!C245</f>
        <v>Bus 13</v>
      </c>
      <c r="D1160" s="31"/>
      <c r="E1160" s="25">
        <f>'Asset Schedule'!Q245</f>
        <v>0</v>
      </c>
      <c r="F1160" s="27"/>
      <c r="G1160" s="27"/>
      <c r="H1160" s="27"/>
      <c r="I1160" s="31"/>
      <c r="J1160" s="38">
        <f t="shared" ref="J1160:R1160" si="260">IF(J250=1,$E1160,0)</f>
        <v>0</v>
      </c>
      <c r="K1160" s="38">
        <f t="shared" si="260"/>
        <v>0</v>
      </c>
      <c r="L1160" s="38">
        <f t="shared" si="260"/>
        <v>0</v>
      </c>
      <c r="M1160" s="38">
        <f t="shared" si="260"/>
        <v>0</v>
      </c>
      <c r="N1160" s="38">
        <f t="shared" si="260"/>
        <v>0</v>
      </c>
      <c r="O1160" s="38">
        <f t="shared" si="260"/>
        <v>0</v>
      </c>
      <c r="P1160" s="38">
        <f t="shared" si="260"/>
        <v>0</v>
      </c>
      <c r="Q1160" s="38">
        <f t="shared" si="260"/>
        <v>0</v>
      </c>
      <c r="R1160" s="38">
        <f t="shared" si="260"/>
        <v>0</v>
      </c>
      <c r="S1160" s="7"/>
    </row>
    <row r="1161" spans="1:19" s="43" customFormat="1" ht="12" customHeight="1" x14ac:dyDescent="0.3">
      <c r="A1161" s="7"/>
      <c r="B1161" s="20"/>
      <c r="C1161" s="31" t="str">
        <f>'Asset Schedule'!C246</f>
        <v>Bus 14</v>
      </c>
      <c r="D1161" s="31"/>
      <c r="E1161" s="25">
        <f>'Asset Schedule'!Q246</f>
        <v>0</v>
      </c>
      <c r="F1161" s="27"/>
      <c r="G1161" s="27"/>
      <c r="H1161" s="27"/>
      <c r="I1161" s="31"/>
      <c r="J1161" s="38">
        <f t="shared" ref="J1161:R1161" si="261">IF(J251=1,$E1161,0)</f>
        <v>0</v>
      </c>
      <c r="K1161" s="38">
        <f t="shared" si="261"/>
        <v>0</v>
      </c>
      <c r="L1161" s="38">
        <f t="shared" si="261"/>
        <v>0</v>
      </c>
      <c r="M1161" s="38">
        <f t="shared" si="261"/>
        <v>0</v>
      </c>
      <c r="N1161" s="38">
        <f t="shared" si="261"/>
        <v>0</v>
      </c>
      <c r="O1161" s="38">
        <f t="shared" si="261"/>
        <v>0</v>
      </c>
      <c r="P1161" s="38">
        <f t="shared" si="261"/>
        <v>0</v>
      </c>
      <c r="Q1161" s="38">
        <f t="shared" si="261"/>
        <v>0</v>
      </c>
      <c r="R1161" s="38">
        <f t="shared" si="261"/>
        <v>0</v>
      </c>
      <c r="S1161" s="7"/>
    </row>
    <row r="1162" spans="1:19" s="43" customFormat="1" ht="12" customHeight="1" x14ac:dyDescent="0.3">
      <c r="A1162" s="7"/>
      <c r="B1162" s="20"/>
      <c r="C1162" s="31" t="str">
        <f>'Asset Schedule'!C247</f>
        <v>Bus 15</v>
      </c>
      <c r="D1162" s="31"/>
      <c r="E1162" s="25">
        <f>'Asset Schedule'!Q247</f>
        <v>0</v>
      </c>
      <c r="F1162" s="27"/>
      <c r="G1162" s="27"/>
      <c r="H1162" s="27"/>
      <c r="I1162" s="31"/>
      <c r="J1162" s="38">
        <f t="shared" ref="J1162:R1162" si="262">IF(J252=1,$E1162,0)</f>
        <v>0</v>
      </c>
      <c r="K1162" s="38">
        <f t="shared" si="262"/>
        <v>0</v>
      </c>
      <c r="L1162" s="38">
        <f t="shared" si="262"/>
        <v>0</v>
      </c>
      <c r="M1162" s="38">
        <f t="shared" si="262"/>
        <v>0</v>
      </c>
      <c r="N1162" s="38">
        <f t="shared" si="262"/>
        <v>0</v>
      </c>
      <c r="O1162" s="38">
        <f t="shared" si="262"/>
        <v>0</v>
      </c>
      <c r="P1162" s="38">
        <f t="shared" si="262"/>
        <v>0</v>
      </c>
      <c r="Q1162" s="38">
        <f t="shared" si="262"/>
        <v>0</v>
      </c>
      <c r="R1162" s="38">
        <f t="shared" si="262"/>
        <v>0</v>
      </c>
      <c r="S1162" s="7"/>
    </row>
    <row r="1163" spans="1:19" s="43" customFormat="1" ht="12" customHeight="1" x14ac:dyDescent="0.3">
      <c r="A1163" s="7"/>
      <c r="B1163" s="20"/>
      <c r="C1163" s="31" t="str">
        <f>'Asset Schedule'!C248</f>
        <v>Bus 16</v>
      </c>
      <c r="D1163" s="31"/>
      <c r="E1163" s="25">
        <f>'Asset Schedule'!Q248</f>
        <v>0</v>
      </c>
      <c r="F1163" s="27"/>
      <c r="G1163" s="27"/>
      <c r="H1163" s="27"/>
      <c r="I1163" s="31"/>
      <c r="J1163" s="38">
        <f t="shared" ref="J1163:R1163" si="263">IF(J253=1,$E1163,0)</f>
        <v>0</v>
      </c>
      <c r="K1163" s="38">
        <f t="shared" si="263"/>
        <v>0</v>
      </c>
      <c r="L1163" s="38">
        <f t="shared" si="263"/>
        <v>0</v>
      </c>
      <c r="M1163" s="38">
        <f t="shared" si="263"/>
        <v>0</v>
      </c>
      <c r="N1163" s="38">
        <f t="shared" si="263"/>
        <v>0</v>
      </c>
      <c r="O1163" s="38">
        <f t="shared" si="263"/>
        <v>0</v>
      </c>
      <c r="P1163" s="38">
        <f t="shared" si="263"/>
        <v>0</v>
      </c>
      <c r="Q1163" s="38">
        <f t="shared" si="263"/>
        <v>0</v>
      </c>
      <c r="R1163" s="38">
        <f t="shared" si="263"/>
        <v>0</v>
      </c>
      <c r="S1163" s="7"/>
    </row>
    <row r="1164" spans="1:19" s="43" customFormat="1" ht="12" customHeight="1" x14ac:dyDescent="0.3">
      <c r="A1164" s="7"/>
      <c r="B1164" s="20"/>
      <c r="C1164" s="31" t="str">
        <f>'Asset Schedule'!C249</f>
        <v>Bus 17</v>
      </c>
      <c r="D1164" s="31"/>
      <c r="E1164" s="25">
        <f>'Asset Schedule'!Q249</f>
        <v>0</v>
      </c>
      <c r="F1164" s="27"/>
      <c r="G1164" s="27"/>
      <c r="H1164" s="27"/>
      <c r="I1164" s="31"/>
      <c r="J1164" s="38">
        <f t="shared" ref="J1164:R1164" si="264">IF(J254=1,$E1164,0)</f>
        <v>0</v>
      </c>
      <c r="K1164" s="38">
        <f t="shared" si="264"/>
        <v>0</v>
      </c>
      <c r="L1164" s="38">
        <f t="shared" si="264"/>
        <v>0</v>
      </c>
      <c r="M1164" s="38">
        <f t="shared" si="264"/>
        <v>0</v>
      </c>
      <c r="N1164" s="38">
        <f t="shared" si="264"/>
        <v>0</v>
      </c>
      <c r="O1164" s="38">
        <f t="shared" si="264"/>
        <v>0</v>
      </c>
      <c r="P1164" s="38">
        <f t="shared" si="264"/>
        <v>0</v>
      </c>
      <c r="Q1164" s="38">
        <f t="shared" si="264"/>
        <v>0</v>
      </c>
      <c r="R1164" s="38">
        <f t="shared" si="264"/>
        <v>0</v>
      </c>
      <c r="S1164" s="7"/>
    </row>
    <row r="1165" spans="1:19" s="43" customFormat="1" ht="12" customHeight="1" x14ac:dyDescent="0.3">
      <c r="A1165" s="7"/>
      <c r="B1165" s="20"/>
      <c r="C1165" s="31" t="str">
        <f>'Asset Schedule'!C250</f>
        <v>Bus 18</v>
      </c>
      <c r="D1165" s="31"/>
      <c r="E1165" s="25">
        <f>'Asset Schedule'!Q250</f>
        <v>0</v>
      </c>
      <c r="F1165" s="27"/>
      <c r="G1165" s="27"/>
      <c r="H1165" s="27"/>
      <c r="I1165" s="31"/>
      <c r="J1165" s="38">
        <f t="shared" ref="J1165:R1165" si="265">IF(J255=1,$E1165,0)</f>
        <v>0</v>
      </c>
      <c r="K1165" s="38">
        <f t="shared" si="265"/>
        <v>0</v>
      </c>
      <c r="L1165" s="38">
        <f t="shared" si="265"/>
        <v>0</v>
      </c>
      <c r="M1165" s="38">
        <f t="shared" si="265"/>
        <v>0</v>
      </c>
      <c r="N1165" s="38">
        <f t="shared" si="265"/>
        <v>0</v>
      </c>
      <c r="O1165" s="38">
        <f t="shared" si="265"/>
        <v>0</v>
      </c>
      <c r="P1165" s="38">
        <f t="shared" si="265"/>
        <v>0</v>
      </c>
      <c r="Q1165" s="38">
        <f t="shared" si="265"/>
        <v>0</v>
      </c>
      <c r="R1165" s="38">
        <f t="shared" si="265"/>
        <v>0</v>
      </c>
      <c r="S1165" s="7"/>
    </row>
    <row r="1166" spans="1:19" s="43" customFormat="1" ht="12" customHeight="1" x14ac:dyDescent="0.3">
      <c r="A1166" s="7"/>
      <c r="B1166" s="20"/>
      <c r="C1166" s="31" t="str">
        <f>'Asset Schedule'!C251</f>
        <v>Bus 19</v>
      </c>
      <c r="D1166" s="31"/>
      <c r="E1166" s="25">
        <f>'Asset Schedule'!Q251</f>
        <v>0</v>
      </c>
      <c r="F1166" s="27"/>
      <c r="G1166" s="27"/>
      <c r="H1166" s="27"/>
      <c r="I1166" s="31"/>
      <c r="J1166" s="38">
        <f t="shared" ref="J1166:R1166" si="266">IF(J256=1,$E1166,0)</f>
        <v>0</v>
      </c>
      <c r="K1166" s="38">
        <f t="shared" si="266"/>
        <v>0</v>
      </c>
      <c r="L1166" s="38">
        <f t="shared" si="266"/>
        <v>0</v>
      </c>
      <c r="M1166" s="38">
        <f t="shared" si="266"/>
        <v>0</v>
      </c>
      <c r="N1166" s="38">
        <f t="shared" si="266"/>
        <v>0</v>
      </c>
      <c r="O1166" s="38">
        <f t="shared" si="266"/>
        <v>0</v>
      </c>
      <c r="P1166" s="38">
        <f t="shared" si="266"/>
        <v>0</v>
      </c>
      <c r="Q1166" s="38">
        <f t="shared" si="266"/>
        <v>0</v>
      </c>
      <c r="R1166" s="38">
        <f t="shared" si="266"/>
        <v>0</v>
      </c>
      <c r="S1166" s="7"/>
    </row>
    <row r="1167" spans="1:19" s="43" customFormat="1" ht="12" customHeight="1" x14ac:dyDescent="0.3">
      <c r="A1167" s="7"/>
      <c r="B1167" s="20"/>
      <c r="C1167" s="31" t="str">
        <f>'Asset Schedule'!C252</f>
        <v>Bus 20</v>
      </c>
      <c r="D1167" s="31"/>
      <c r="E1167" s="25">
        <f>'Asset Schedule'!Q252</f>
        <v>0</v>
      </c>
      <c r="F1167" s="27"/>
      <c r="G1167" s="27"/>
      <c r="H1167" s="27"/>
      <c r="I1167" s="31"/>
      <c r="J1167" s="38">
        <f t="shared" ref="J1167:R1167" si="267">IF(J257=1,$E1167,0)</f>
        <v>0</v>
      </c>
      <c r="K1167" s="38">
        <f t="shared" si="267"/>
        <v>0</v>
      </c>
      <c r="L1167" s="38">
        <f t="shared" si="267"/>
        <v>0</v>
      </c>
      <c r="M1167" s="38">
        <f t="shared" si="267"/>
        <v>0</v>
      </c>
      <c r="N1167" s="38">
        <f t="shared" si="267"/>
        <v>0</v>
      </c>
      <c r="O1167" s="38">
        <f t="shared" si="267"/>
        <v>0</v>
      </c>
      <c r="P1167" s="38">
        <f t="shared" si="267"/>
        <v>0</v>
      </c>
      <c r="Q1167" s="38">
        <f t="shared" si="267"/>
        <v>0</v>
      </c>
      <c r="R1167" s="38">
        <f t="shared" si="267"/>
        <v>0</v>
      </c>
      <c r="S1167" s="7"/>
    </row>
    <row r="1168" spans="1:19" s="43" customFormat="1" ht="12" customHeight="1" x14ac:dyDescent="0.3">
      <c r="A1168" s="7"/>
      <c r="B1168" s="20"/>
      <c r="C1168" s="31" t="str">
        <f>'Asset Schedule'!C253</f>
        <v>Bus 21</v>
      </c>
      <c r="D1168" s="31"/>
      <c r="E1168" s="25">
        <f>'Asset Schedule'!Q253</f>
        <v>0</v>
      </c>
      <c r="F1168" s="27"/>
      <c r="G1168" s="27"/>
      <c r="H1168" s="27"/>
      <c r="I1168" s="31"/>
      <c r="J1168" s="38">
        <f t="shared" ref="J1168:R1168" si="268">IF(J258=1,$E1168,0)</f>
        <v>0</v>
      </c>
      <c r="K1168" s="38">
        <f t="shared" si="268"/>
        <v>0</v>
      </c>
      <c r="L1168" s="38">
        <f t="shared" si="268"/>
        <v>0</v>
      </c>
      <c r="M1168" s="38">
        <f t="shared" si="268"/>
        <v>0</v>
      </c>
      <c r="N1168" s="38">
        <f t="shared" si="268"/>
        <v>0</v>
      </c>
      <c r="O1168" s="38">
        <f t="shared" si="268"/>
        <v>0</v>
      </c>
      <c r="P1168" s="38">
        <f t="shared" si="268"/>
        <v>0</v>
      </c>
      <c r="Q1168" s="38">
        <f t="shared" si="268"/>
        <v>0</v>
      </c>
      <c r="R1168" s="38">
        <f t="shared" si="268"/>
        <v>0</v>
      </c>
      <c r="S1168" s="7"/>
    </row>
    <row r="1169" spans="1:19" s="43" customFormat="1" ht="12" customHeight="1" x14ac:dyDescent="0.3">
      <c r="A1169" s="7"/>
      <c r="B1169" s="20"/>
      <c r="C1169" s="31" t="str">
        <f>'Asset Schedule'!C254</f>
        <v>Bus 22</v>
      </c>
      <c r="D1169" s="31"/>
      <c r="E1169" s="25">
        <f>'Asset Schedule'!Q254</f>
        <v>0</v>
      </c>
      <c r="F1169" s="27"/>
      <c r="G1169" s="27"/>
      <c r="H1169" s="27"/>
      <c r="I1169" s="31"/>
      <c r="J1169" s="38">
        <f t="shared" ref="J1169:R1169" si="269">IF(J259=1,$E1169,0)</f>
        <v>0</v>
      </c>
      <c r="K1169" s="38">
        <f t="shared" si="269"/>
        <v>0</v>
      </c>
      <c r="L1169" s="38">
        <f t="shared" si="269"/>
        <v>0</v>
      </c>
      <c r="M1169" s="38">
        <f t="shared" si="269"/>
        <v>0</v>
      </c>
      <c r="N1169" s="38">
        <f t="shared" si="269"/>
        <v>0</v>
      </c>
      <c r="O1169" s="38">
        <f t="shared" si="269"/>
        <v>0</v>
      </c>
      <c r="P1169" s="38">
        <f t="shared" si="269"/>
        <v>0</v>
      </c>
      <c r="Q1169" s="38">
        <f t="shared" si="269"/>
        <v>0</v>
      </c>
      <c r="R1169" s="38">
        <f t="shared" si="269"/>
        <v>0</v>
      </c>
      <c r="S1169" s="7"/>
    </row>
    <row r="1170" spans="1:19" s="43" customFormat="1" ht="12" customHeight="1" x14ac:dyDescent="0.3">
      <c r="A1170" s="7"/>
      <c r="B1170" s="20"/>
      <c r="C1170" s="31" t="str">
        <f>'Asset Schedule'!C255</f>
        <v>Bus 23</v>
      </c>
      <c r="D1170" s="31"/>
      <c r="E1170" s="25">
        <f>'Asset Schedule'!Q255</f>
        <v>0</v>
      </c>
      <c r="F1170" s="27"/>
      <c r="G1170" s="27"/>
      <c r="H1170" s="27"/>
      <c r="I1170" s="31"/>
      <c r="J1170" s="38">
        <f t="shared" ref="J1170:R1170" si="270">IF(J260=1,$E1170,0)</f>
        <v>0</v>
      </c>
      <c r="K1170" s="38">
        <f t="shared" si="270"/>
        <v>0</v>
      </c>
      <c r="L1170" s="38">
        <f t="shared" si="270"/>
        <v>0</v>
      </c>
      <c r="M1170" s="38">
        <f t="shared" si="270"/>
        <v>0</v>
      </c>
      <c r="N1170" s="38">
        <f t="shared" si="270"/>
        <v>0</v>
      </c>
      <c r="O1170" s="38">
        <f t="shared" si="270"/>
        <v>0</v>
      </c>
      <c r="P1170" s="38">
        <f t="shared" si="270"/>
        <v>0</v>
      </c>
      <c r="Q1170" s="38">
        <f t="shared" si="270"/>
        <v>0</v>
      </c>
      <c r="R1170" s="38">
        <f t="shared" si="270"/>
        <v>0</v>
      </c>
      <c r="S1170" s="7"/>
    </row>
    <row r="1171" spans="1:19" s="43" customFormat="1" ht="12" customHeight="1" x14ac:dyDescent="0.3">
      <c r="A1171" s="7"/>
      <c r="B1171" s="20"/>
      <c r="C1171" s="31" t="str">
        <f>'Asset Schedule'!C256</f>
        <v>Bus 24</v>
      </c>
      <c r="D1171" s="31"/>
      <c r="E1171" s="25">
        <f>'Asset Schedule'!Q256</f>
        <v>0</v>
      </c>
      <c r="F1171" s="27"/>
      <c r="G1171" s="27"/>
      <c r="H1171" s="27"/>
      <c r="I1171" s="31"/>
      <c r="J1171" s="38">
        <f t="shared" ref="J1171:R1171" si="271">IF(J261=1,$E1171,0)</f>
        <v>0</v>
      </c>
      <c r="K1171" s="38">
        <f t="shared" si="271"/>
        <v>0</v>
      </c>
      <c r="L1171" s="38">
        <f t="shared" si="271"/>
        <v>0</v>
      </c>
      <c r="M1171" s="38">
        <f t="shared" si="271"/>
        <v>0</v>
      </c>
      <c r="N1171" s="38">
        <f t="shared" si="271"/>
        <v>0</v>
      </c>
      <c r="O1171" s="38">
        <f t="shared" si="271"/>
        <v>0</v>
      </c>
      <c r="P1171" s="38">
        <f t="shared" si="271"/>
        <v>0</v>
      </c>
      <c r="Q1171" s="38">
        <f t="shared" si="271"/>
        <v>0</v>
      </c>
      <c r="R1171" s="38">
        <f t="shared" si="271"/>
        <v>0</v>
      </c>
      <c r="S1171" s="7"/>
    </row>
    <row r="1172" spans="1:19" s="43" customFormat="1" ht="12" customHeight="1" x14ac:dyDescent="0.3">
      <c r="A1172" s="7"/>
      <c r="B1172" s="20"/>
      <c r="C1172" s="31" t="str">
        <f>'Asset Schedule'!C257</f>
        <v>Bus 25</v>
      </c>
      <c r="D1172" s="31"/>
      <c r="E1172" s="25">
        <f>'Asset Schedule'!Q257</f>
        <v>0</v>
      </c>
      <c r="F1172" s="27"/>
      <c r="G1172" s="27"/>
      <c r="H1172" s="27"/>
      <c r="I1172" s="31"/>
      <c r="J1172" s="38">
        <f t="shared" ref="J1172:R1172" si="272">IF(J262=1,$E1172,0)</f>
        <v>0</v>
      </c>
      <c r="K1172" s="38">
        <f t="shared" si="272"/>
        <v>0</v>
      </c>
      <c r="L1172" s="38">
        <f t="shared" si="272"/>
        <v>0</v>
      </c>
      <c r="M1172" s="38">
        <f t="shared" si="272"/>
        <v>0</v>
      </c>
      <c r="N1172" s="38">
        <f t="shared" si="272"/>
        <v>0</v>
      </c>
      <c r="O1172" s="38">
        <f t="shared" si="272"/>
        <v>0</v>
      </c>
      <c r="P1172" s="38">
        <f t="shared" si="272"/>
        <v>0</v>
      </c>
      <c r="Q1172" s="38">
        <f t="shared" si="272"/>
        <v>0</v>
      </c>
      <c r="R1172" s="38">
        <f t="shared" si="272"/>
        <v>0</v>
      </c>
      <c r="S1172" s="7"/>
    </row>
    <row r="1173" spans="1:19" s="43" customFormat="1" ht="12" customHeight="1" x14ac:dyDescent="0.3">
      <c r="A1173" s="7"/>
      <c r="B1173" s="20"/>
      <c r="C1173" s="31" t="str">
        <f>'Asset Schedule'!C258</f>
        <v>Bus 26</v>
      </c>
      <c r="D1173" s="31"/>
      <c r="E1173" s="25">
        <f>'Asset Schedule'!Q258</f>
        <v>0</v>
      </c>
      <c r="F1173" s="27"/>
      <c r="G1173" s="27"/>
      <c r="H1173" s="27"/>
      <c r="I1173" s="31"/>
      <c r="J1173" s="38">
        <f t="shared" ref="J1173:R1173" si="273">IF(J263=1,$E1173,0)</f>
        <v>0</v>
      </c>
      <c r="K1173" s="38">
        <f t="shared" si="273"/>
        <v>0</v>
      </c>
      <c r="L1173" s="38">
        <f t="shared" si="273"/>
        <v>0</v>
      </c>
      <c r="M1173" s="38">
        <f t="shared" si="273"/>
        <v>0</v>
      </c>
      <c r="N1173" s="38">
        <f t="shared" si="273"/>
        <v>0</v>
      </c>
      <c r="O1173" s="38">
        <f t="shared" si="273"/>
        <v>0</v>
      </c>
      <c r="P1173" s="38">
        <f t="shared" si="273"/>
        <v>0</v>
      </c>
      <c r="Q1173" s="38">
        <f t="shared" si="273"/>
        <v>0</v>
      </c>
      <c r="R1173" s="38">
        <f t="shared" si="273"/>
        <v>0</v>
      </c>
      <c r="S1173" s="7"/>
    </row>
    <row r="1174" spans="1:19" s="43" customFormat="1" ht="12" customHeight="1" x14ac:dyDescent="0.3">
      <c r="A1174" s="7"/>
      <c r="B1174" s="20"/>
      <c r="C1174" s="31" t="str">
        <f>'Asset Schedule'!C259</f>
        <v>Bus 27</v>
      </c>
      <c r="D1174" s="31"/>
      <c r="E1174" s="25">
        <f>'Asset Schedule'!Q259</f>
        <v>0</v>
      </c>
      <c r="F1174" s="27"/>
      <c r="G1174" s="27"/>
      <c r="H1174" s="27"/>
      <c r="I1174" s="31"/>
      <c r="J1174" s="38">
        <f t="shared" ref="J1174:R1174" si="274">IF(J264=1,$E1174,0)</f>
        <v>0</v>
      </c>
      <c r="K1174" s="38">
        <f t="shared" si="274"/>
        <v>0</v>
      </c>
      <c r="L1174" s="38">
        <f t="shared" si="274"/>
        <v>0</v>
      </c>
      <c r="M1174" s="38">
        <f t="shared" si="274"/>
        <v>0</v>
      </c>
      <c r="N1174" s="38">
        <f t="shared" si="274"/>
        <v>0</v>
      </c>
      <c r="O1174" s="38">
        <f t="shared" si="274"/>
        <v>0</v>
      </c>
      <c r="P1174" s="38">
        <f t="shared" si="274"/>
        <v>0</v>
      </c>
      <c r="Q1174" s="38">
        <f t="shared" si="274"/>
        <v>0</v>
      </c>
      <c r="R1174" s="38">
        <f t="shared" si="274"/>
        <v>0</v>
      </c>
      <c r="S1174" s="7"/>
    </row>
    <row r="1175" spans="1:19" s="43" customFormat="1" ht="12" customHeight="1" x14ac:dyDescent="0.3">
      <c r="A1175" s="7"/>
      <c r="B1175" s="20"/>
      <c r="C1175" s="31" t="str">
        <f>'Asset Schedule'!C260</f>
        <v>Bus 28</v>
      </c>
      <c r="D1175" s="31"/>
      <c r="E1175" s="25">
        <f>'Asset Schedule'!Q260</f>
        <v>0</v>
      </c>
      <c r="F1175" s="27"/>
      <c r="G1175" s="27"/>
      <c r="H1175" s="27"/>
      <c r="I1175" s="31"/>
      <c r="J1175" s="38">
        <f t="shared" ref="J1175:R1175" si="275">IF(J265=1,$E1175,0)</f>
        <v>0</v>
      </c>
      <c r="K1175" s="38">
        <f t="shared" si="275"/>
        <v>0</v>
      </c>
      <c r="L1175" s="38">
        <f t="shared" si="275"/>
        <v>0</v>
      </c>
      <c r="M1175" s="38">
        <f t="shared" si="275"/>
        <v>0</v>
      </c>
      <c r="N1175" s="38">
        <f t="shared" si="275"/>
        <v>0</v>
      </c>
      <c r="O1175" s="38">
        <f t="shared" si="275"/>
        <v>0</v>
      </c>
      <c r="P1175" s="38">
        <f t="shared" si="275"/>
        <v>0</v>
      </c>
      <c r="Q1175" s="38">
        <f t="shared" si="275"/>
        <v>0</v>
      </c>
      <c r="R1175" s="38">
        <f t="shared" si="275"/>
        <v>0</v>
      </c>
      <c r="S1175" s="7"/>
    </row>
    <row r="1176" spans="1:19" s="43" customFormat="1" ht="12" customHeight="1" x14ac:dyDescent="0.3">
      <c r="A1176" s="7"/>
      <c r="B1176" s="20"/>
      <c r="C1176" s="31" t="str">
        <f>'Asset Schedule'!C261</f>
        <v>Bus 29</v>
      </c>
      <c r="D1176" s="31"/>
      <c r="E1176" s="25">
        <f>'Asset Schedule'!Q261</f>
        <v>0</v>
      </c>
      <c r="F1176" s="27"/>
      <c r="G1176" s="27"/>
      <c r="H1176" s="27"/>
      <c r="I1176" s="31"/>
      <c r="J1176" s="38">
        <f t="shared" ref="J1176:R1176" si="276">IF(J266=1,$E1176,0)</f>
        <v>0</v>
      </c>
      <c r="K1176" s="38">
        <f t="shared" si="276"/>
        <v>0</v>
      </c>
      <c r="L1176" s="38">
        <f t="shared" si="276"/>
        <v>0</v>
      </c>
      <c r="M1176" s="38">
        <f t="shared" si="276"/>
        <v>0</v>
      </c>
      <c r="N1176" s="38">
        <f t="shared" si="276"/>
        <v>0</v>
      </c>
      <c r="O1176" s="38">
        <f t="shared" si="276"/>
        <v>0</v>
      </c>
      <c r="P1176" s="38">
        <f t="shared" si="276"/>
        <v>0</v>
      </c>
      <c r="Q1176" s="38">
        <f t="shared" si="276"/>
        <v>0</v>
      </c>
      <c r="R1176" s="38">
        <f t="shared" si="276"/>
        <v>0</v>
      </c>
      <c r="S1176" s="7"/>
    </row>
    <row r="1177" spans="1:19" s="43" customFormat="1" ht="12" customHeight="1" x14ac:dyDescent="0.3">
      <c r="A1177" s="7"/>
      <c r="B1177" s="20"/>
      <c r="C1177" s="31" t="str">
        <f>'Asset Schedule'!C262</f>
        <v>Bus 30</v>
      </c>
      <c r="D1177" s="31"/>
      <c r="E1177" s="25">
        <f>'Asset Schedule'!Q262</f>
        <v>0</v>
      </c>
      <c r="F1177" s="27"/>
      <c r="G1177" s="27"/>
      <c r="H1177" s="27"/>
      <c r="I1177" s="31"/>
      <c r="J1177" s="38">
        <f t="shared" ref="J1177:R1177" si="277">IF(J267=1,$E1177,0)</f>
        <v>0</v>
      </c>
      <c r="K1177" s="38">
        <f t="shared" si="277"/>
        <v>0</v>
      </c>
      <c r="L1177" s="38">
        <f t="shared" si="277"/>
        <v>0</v>
      </c>
      <c r="M1177" s="38">
        <f t="shared" si="277"/>
        <v>0</v>
      </c>
      <c r="N1177" s="38">
        <f t="shared" si="277"/>
        <v>0</v>
      </c>
      <c r="O1177" s="38">
        <f t="shared" si="277"/>
        <v>0</v>
      </c>
      <c r="P1177" s="38">
        <f t="shared" si="277"/>
        <v>0</v>
      </c>
      <c r="Q1177" s="38">
        <f t="shared" si="277"/>
        <v>0</v>
      </c>
      <c r="R1177" s="38">
        <f t="shared" si="277"/>
        <v>0</v>
      </c>
      <c r="S1177" s="7"/>
    </row>
    <row r="1178" spans="1:19" s="43" customFormat="1" ht="12" customHeight="1" x14ac:dyDescent="0.3">
      <c r="A1178" s="7"/>
      <c r="B1178" s="20"/>
      <c r="C1178" s="31" t="str">
        <f>'Asset Schedule'!C263</f>
        <v>Bus 31</v>
      </c>
      <c r="D1178" s="31"/>
      <c r="E1178" s="25">
        <f>'Asset Schedule'!Q263</f>
        <v>0</v>
      </c>
      <c r="F1178" s="27"/>
      <c r="G1178" s="27"/>
      <c r="H1178" s="27"/>
      <c r="I1178" s="31"/>
      <c r="J1178" s="38">
        <f t="shared" ref="J1178:R1178" si="278">IF(J268=1,$E1178,0)</f>
        <v>0</v>
      </c>
      <c r="K1178" s="38">
        <f t="shared" si="278"/>
        <v>0</v>
      </c>
      <c r="L1178" s="38">
        <f t="shared" si="278"/>
        <v>0</v>
      </c>
      <c r="M1178" s="38">
        <f t="shared" si="278"/>
        <v>0</v>
      </c>
      <c r="N1178" s="38">
        <f t="shared" si="278"/>
        <v>0</v>
      </c>
      <c r="O1178" s="38">
        <f t="shared" si="278"/>
        <v>0</v>
      </c>
      <c r="P1178" s="38">
        <f t="shared" si="278"/>
        <v>0</v>
      </c>
      <c r="Q1178" s="38">
        <f t="shared" si="278"/>
        <v>0</v>
      </c>
      <c r="R1178" s="38">
        <f t="shared" si="278"/>
        <v>0</v>
      </c>
      <c r="S1178" s="7"/>
    </row>
    <row r="1179" spans="1:19" s="43" customFormat="1" ht="12" customHeight="1" x14ac:dyDescent="0.3">
      <c r="A1179" s="7"/>
      <c r="B1179" s="20"/>
      <c r="C1179" s="31" t="str">
        <f>'Asset Schedule'!C264</f>
        <v>Bus 32</v>
      </c>
      <c r="D1179" s="31"/>
      <c r="E1179" s="25">
        <f>'Asset Schedule'!Q264</f>
        <v>0</v>
      </c>
      <c r="F1179" s="27"/>
      <c r="G1179" s="27"/>
      <c r="H1179" s="27"/>
      <c r="I1179" s="31"/>
      <c r="J1179" s="38">
        <f t="shared" ref="J1179:R1179" si="279">IF(J269=1,$E1179,0)</f>
        <v>0</v>
      </c>
      <c r="K1179" s="38">
        <f t="shared" si="279"/>
        <v>0</v>
      </c>
      <c r="L1179" s="38">
        <f t="shared" si="279"/>
        <v>0</v>
      </c>
      <c r="M1179" s="38">
        <f t="shared" si="279"/>
        <v>0</v>
      </c>
      <c r="N1179" s="38">
        <f t="shared" si="279"/>
        <v>0</v>
      </c>
      <c r="O1179" s="38">
        <f t="shared" si="279"/>
        <v>0</v>
      </c>
      <c r="P1179" s="38">
        <f t="shared" si="279"/>
        <v>0</v>
      </c>
      <c r="Q1179" s="38">
        <f t="shared" si="279"/>
        <v>0</v>
      </c>
      <c r="R1179" s="38">
        <f t="shared" si="279"/>
        <v>0</v>
      </c>
      <c r="S1179" s="7"/>
    </row>
    <row r="1180" spans="1:19" s="43" customFormat="1" ht="12" customHeight="1" x14ac:dyDescent="0.3">
      <c r="A1180" s="7"/>
      <c r="B1180" s="20"/>
      <c r="C1180" s="31" t="str">
        <f>'Asset Schedule'!C265</f>
        <v>Bus 33</v>
      </c>
      <c r="D1180" s="31"/>
      <c r="E1180" s="25">
        <f>'Asset Schedule'!Q265</f>
        <v>0</v>
      </c>
      <c r="F1180" s="27"/>
      <c r="G1180" s="27"/>
      <c r="H1180" s="27"/>
      <c r="I1180" s="31"/>
      <c r="J1180" s="38">
        <f t="shared" ref="J1180:R1180" si="280">IF(J270=1,$E1180,0)</f>
        <v>0</v>
      </c>
      <c r="K1180" s="38">
        <f t="shared" si="280"/>
        <v>0</v>
      </c>
      <c r="L1180" s="38">
        <f t="shared" si="280"/>
        <v>0</v>
      </c>
      <c r="M1180" s="38">
        <f t="shared" si="280"/>
        <v>0</v>
      </c>
      <c r="N1180" s="38">
        <f t="shared" si="280"/>
        <v>0</v>
      </c>
      <c r="O1180" s="38">
        <f t="shared" si="280"/>
        <v>0</v>
      </c>
      <c r="P1180" s="38">
        <f t="shared" si="280"/>
        <v>0</v>
      </c>
      <c r="Q1180" s="38">
        <f t="shared" si="280"/>
        <v>0</v>
      </c>
      <c r="R1180" s="38">
        <f t="shared" si="280"/>
        <v>0</v>
      </c>
      <c r="S1180" s="7"/>
    </row>
    <row r="1181" spans="1:19" s="43" customFormat="1" ht="12" customHeight="1" x14ac:dyDescent="0.3">
      <c r="A1181" s="7"/>
      <c r="B1181" s="20"/>
      <c r="C1181" s="31" t="str">
        <f>'Asset Schedule'!C266</f>
        <v>Bus 34</v>
      </c>
      <c r="D1181" s="31"/>
      <c r="E1181" s="25">
        <f>'Asset Schedule'!Q266</f>
        <v>0</v>
      </c>
      <c r="F1181" s="27"/>
      <c r="G1181" s="27"/>
      <c r="H1181" s="27"/>
      <c r="I1181" s="31"/>
      <c r="J1181" s="38">
        <f t="shared" ref="J1181:R1181" si="281">IF(J271=1,$E1181,0)</f>
        <v>0</v>
      </c>
      <c r="K1181" s="38">
        <f t="shared" si="281"/>
        <v>0</v>
      </c>
      <c r="L1181" s="38">
        <f t="shared" si="281"/>
        <v>0</v>
      </c>
      <c r="M1181" s="38">
        <f t="shared" si="281"/>
        <v>0</v>
      </c>
      <c r="N1181" s="38">
        <f t="shared" si="281"/>
        <v>0</v>
      </c>
      <c r="O1181" s="38">
        <f t="shared" si="281"/>
        <v>0</v>
      </c>
      <c r="P1181" s="38">
        <f t="shared" si="281"/>
        <v>0</v>
      </c>
      <c r="Q1181" s="38">
        <f t="shared" si="281"/>
        <v>0</v>
      </c>
      <c r="R1181" s="38">
        <f t="shared" si="281"/>
        <v>0</v>
      </c>
      <c r="S1181" s="7"/>
    </row>
    <row r="1182" spans="1:19" s="43" customFormat="1" ht="12" customHeight="1" x14ac:dyDescent="0.3">
      <c r="A1182" s="7"/>
      <c r="B1182" s="20"/>
      <c r="C1182" s="31" t="str">
        <f>'Asset Schedule'!C267</f>
        <v>Bus 35</v>
      </c>
      <c r="D1182" s="31"/>
      <c r="E1182" s="25">
        <f>'Asset Schedule'!Q267</f>
        <v>0</v>
      </c>
      <c r="F1182" s="27"/>
      <c r="G1182" s="27"/>
      <c r="H1182" s="27"/>
      <c r="I1182" s="31"/>
      <c r="J1182" s="38">
        <f t="shared" ref="J1182:R1182" si="282">IF(J272=1,$E1182,0)</f>
        <v>0</v>
      </c>
      <c r="K1182" s="38">
        <f t="shared" si="282"/>
        <v>0</v>
      </c>
      <c r="L1182" s="38">
        <f t="shared" si="282"/>
        <v>0</v>
      </c>
      <c r="M1182" s="38">
        <f t="shared" si="282"/>
        <v>0</v>
      </c>
      <c r="N1182" s="38">
        <f t="shared" si="282"/>
        <v>0</v>
      </c>
      <c r="O1182" s="38">
        <f t="shared" si="282"/>
        <v>0</v>
      </c>
      <c r="P1182" s="38">
        <f t="shared" si="282"/>
        <v>0</v>
      </c>
      <c r="Q1182" s="38">
        <f t="shared" si="282"/>
        <v>0</v>
      </c>
      <c r="R1182" s="38">
        <f t="shared" si="282"/>
        <v>0</v>
      </c>
      <c r="S1182" s="7"/>
    </row>
    <row r="1183" spans="1:19" s="43" customFormat="1" ht="12" customHeight="1" x14ac:dyDescent="0.3">
      <c r="A1183" s="7"/>
      <c r="B1183" s="20"/>
      <c r="C1183" s="31" t="str">
        <f>'Asset Schedule'!C268</f>
        <v>Bus 36</v>
      </c>
      <c r="D1183" s="31"/>
      <c r="E1183" s="25">
        <f>'Asset Schedule'!Q268</f>
        <v>0</v>
      </c>
      <c r="F1183" s="27"/>
      <c r="G1183" s="27"/>
      <c r="H1183" s="27"/>
      <c r="I1183" s="31"/>
      <c r="J1183" s="38">
        <f t="shared" ref="J1183:R1183" si="283">IF(J273=1,$E1183,0)</f>
        <v>0</v>
      </c>
      <c r="K1183" s="38">
        <f t="shared" si="283"/>
        <v>0</v>
      </c>
      <c r="L1183" s="38">
        <f t="shared" si="283"/>
        <v>0</v>
      </c>
      <c r="M1183" s="38">
        <f t="shared" si="283"/>
        <v>0</v>
      </c>
      <c r="N1183" s="38">
        <f t="shared" si="283"/>
        <v>0</v>
      </c>
      <c r="O1183" s="38">
        <f t="shared" si="283"/>
        <v>0</v>
      </c>
      <c r="P1183" s="38">
        <f t="shared" si="283"/>
        <v>0</v>
      </c>
      <c r="Q1183" s="38">
        <f t="shared" si="283"/>
        <v>0</v>
      </c>
      <c r="R1183" s="38">
        <f t="shared" si="283"/>
        <v>0</v>
      </c>
      <c r="S1183" s="7"/>
    </row>
    <row r="1184" spans="1:19" s="43" customFormat="1" ht="12" customHeight="1" x14ac:dyDescent="0.3">
      <c r="A1184" s="7"/>
      <c r="B1184" s="20"/>
      <c r="C1184" s="31" t="str">
        <f>'Asset Schedule'!C269</f>
        <v>Bus 37</v>
      </c>
      <c r="D1184" s="31"/>
      <c r="E1184" s="25">
        <f>'Asset Schedule'!Q269</f>
        <v>0</v>
      </c>
      <c r="F1184" s="27"/>
      <c r="G1184" s="27"/>
      <c r="H1184" s="27"/>
      <c r="I1184" s="31"/>
      <c r="J1184" s="38">
        <f t="shared" ref="J1184:R1184" si="284">IF(J274=1,$E1184,0)</f>
        <v>0</v>
      </c>
      <c r="K1184" s="38">
        <f t="shared" si="284"/>
        <v>0</v>
      </c>
      <c r="L1184" s="38">
        <f t="shared" si="284"/>
        <v>0</v>
      </c>
      <c r="M1184" s="38">
        <f t="shared" si="284"/>
        <v>0</v>
      </c>
      <c r="N1184" s="38">
        <f t="shared" si="284"/>
        <v>0</v>
      </c>
      <c r="O1184" s="38">
        <f t="shared" si="284"/>
        <v>0</v>
      </c>
      <c r="P1184" s="38">
        <f t="shared" si="284"/>
        <v>0</v>
      </c>
      <c r="Q1184" s="38">
        <f t="shared" si="284"/>
        <v>0</v>
      </c>
      <c r="R1184" s="38">
        <f t="shared" si="284"/>
        <v>0</v>
      </c>
      <c r="S1184" s="7"/>
    </row>
    <row r="1185" spans="1:19" s="43" customFormat="1" ht="12" customHeight="1" x14ac:dyDescent="0.3">
      <c r="A1185" s="7"/>
      <c r="B1185" s="20"/>
      <c r="C1185" s="31" t="str">
        <f>'Asset Schedule'!C270</f>
        <v>Bus 38</v>
      </c>
      <c r="D1185" s="31"/>
      <c r="E1185" s="25">
        <f>'Asset Schedule'!Q270</f>
        <v>0</v>
      </c>
      <c r="F1185" s="27"/>
      <c r="G1185" s="27"/>
      <c r="H1185" s="27"/>
      <c r="I1185" s="31"/>
      <c r="J1185" s="38">
        <f t="shared" ref="J1185:R1185" si="285">IF(J275=1,$E1185,0)</f>
        <v>0</v>
      </c>
      <c r="K1185" s="38">
        <f t="shared" si="285"/>
        <v>0</v>
      </c>
      <c r="L1185" s="38">
        <f t="shared" si="285"/>
        <v>0</v>
      </c>
      <c r="M1185" s="38">
        <f t="shared" si="285"/>
        <v>0</v>
      </c>
      <c r="N1185" s="38">
        <f t="shared" si="285"/>
        <v>0</v>
      </c>
      <c r="O1185" s="38">
        <f t="shared" si="285"/>
        <v>0</v>
      </c>
      <c r="P1185" s="38">
        <f t="shared" si="285"/>
        <v>0</v>
      </c>
      <c r="Q1185" s="38">
        <f t="shared" si="285"/>
        <v>0</v>
      </c>
      <c r="R1185" s="38">
        <f t="shared" si="285"/>
        <v>0</v>
      </c>
      <c r="S1185" s="7"/>
    </row>
    <row r="1186" spans="1:19" s="43" customFormat="1" ht="12" customHeight="1" x14ac:dyDescent="0.3">
      <c r="A1186" s="7"/>
      <c r="B1186" s="20"/>
      <c r="C1186" s="31" t="str">
        <f>'Asset Schedule'!C271</f>
        <v>Bus 39</v>
      </c>
      <c r="D1186" s="31"/>
      <c r="E1186" s="25">
        <f>'Asset Schedule'!Q271</f>
        <v>0</v>
      </c>
      <c r="F1186" s="27"/>
      <c r="G1186" s="27"/>
      <c r="H1186" s="27"/>
      <c r="I1186" s="31"/>
      <c r="J1186" s="38">
        <f t="shared" ref="J1186:R1186" si="286">IF(J276=1,$E1186,0)</f>
        <v>0</v>
      </c>
      <c r="K1186" s="38">
        <f t="shared" si="286"/>
        <v>0</v>
      </c>
      <c r="L1186" s="38">
        <f t="shared" si="286"/>
        <v>0</v>
      </c>
      <c r="M1186" s="38">
        <f t="shared" si="286"/>
        <v>0</v>
      </c>
      <c r="N1186" s="38">
        <f t="shared" si="286"/>
        <v>0</v>
      </c>
      <c r="O1186" s="38">
        <f t="shared" si="286"/>
        <v>0</v>
      </c>
      <c r="P1186" s="38">
        <f t="shared" si="286"/>
        <v>0</v>
      </c>
      <c r="Q1186" s="38">
        <f t="shared" si="286"/>
        <v>0</v>
      </c>
      <c r="R1186" s="38">
        <f t="shared" si="286"/>
        <v>0</v>
      </c>
      <c r="S1186" s="7"/>
    </row>
    <row r="1187" spans="1:19" s="43" customFormat="1" ht="12" customHeight="1" x14ac:dyDescent="0.3">
      <c r="A1187" s="7"/>
      <c r="B1187" s="20"/>
      <c r="C1187" s="31" t="str">
        <f>'Asset Schedule'!C272</f>
        <v>Bus 40</v>
      </c>
      <c r="D1187" s="31"/>
      <c r="E1187" s="25">
        <f>'Asset Schedule'!Q272</f>
        <v>0</v>
      </c>
      <c r="F1187" s="27"/>
      <c r="G1187" s="27"/>
      <c r="H1187" s="27"/>
      <c r="I1187" s="31"/>
      <c r="J1187" s="38">
        <f t="shared" ref="J1187:R1187" si="287">IF(J277=1,$E1187,0)</f>
        <v>0</v>
      </c>
      <c r="K1187" s="38">
        <f t="shared" si="287"/>
        <v>0</v>
      </c>
      <c r="L1187" s="38">
        <f t="shared" si="287"/>
        <v>0</v>
      </c>
      <c r="M1187" s="38">
        <f t="shared" si="287"/>
        <v>0</v>
      </c>
      <c r="N1187" s="38">
        <f t="shared" si="287"/>
        <v>0</v>
      </c>
      <c r="O1187" s="38">
        <f t="shared" si="287"/>
        <v>0</v>
      </c>
      <c r="P1187" s="38">
        <f t="shared" si="287"/>
        <v>0</v>
      </c>
      <c r="Q1187" s="38">
        <f t="shared" si="287"/>
        <v>0</v>
      </c>
      <c r="R1187" s="38">
        <f t="shared" si="287"/>
        <v>0</v>
      </c>
      <c r="S1187" s="7"/>
    </row>
    <row r="1188" spans="1:19" s="43" customFormat="1" ht="12" customHeight="1" x14ac:dyDescent="0.3">
      <c r="A1188" s="7"/>
      <c r="B1188" s="20"/>
      <c r="C1188" s="31" t="str">
        <f>'Asset Schedule'!C273</f>
        <v>Bus 41</v>
      </c>
      <c r="D1188" s="31"/>
      <c r="E1188" s="25">
        <f>'Asset Schedule'!Q273</f>
        <v>0</v>
      </c>
      <c r="F1188" s="27"/>
      <c r="G1188" s="27"/>
      <c r="H1188" s="27"/>
      <c r="I1188" s="31"/>
      <c r="J1188" s="38">
        <f t="shared" ref="J1188:R1188" si="288">IF(J278=1,$E1188,0)</f>
        <v>0</v>
      </c>
      <c r="K1188" s="38">
        <f t="shared" si="288"/>
        <v>0</v>
      </c>
      <c r="L1188" s="38">
        <f t="shared" si="288"/>
        <v>0</v>
      </c>
      <c r="M1188" s="38">
        <f t="shared" si="288"/>
        <v>0</v>
      </c>
      <c r="N1188" s="38">
        <f t="shared" si="288"/>
        <v>0</v>
      </c>
      <c r="O1188" s="38">
        <f t="shared" si="288"/>
        <v>0</v>
      </c>
      <c r="P1188" s="38">
        <f t="shared" si="288"/>
        <v>0</v>
      </c>
      <c r="Q1188" s="38">
        <f t="shared" si="288"/>
        <v>0</v>
      </c>
      <c r="R1188" s="38">
        <f t="shared" si="288"/>
        <v>0</v>
      </c>
      <c r="S1188" s="7"/>
    </row>
    <row r="1189" spans="1:19" s="43" customFormat="1" ht="12" customHeight="1" x14ac:dyDescent="0.3">
      <c r="A1189" s="7"/>
      <c r="B1189" s="20"/>
      <c r="C1189" s="31" t="str">
        <f>'Asset Schedule'!C274</f>
        <v>Bus 42</v>
      </c>
      <c r="D1189" s="31"/>
      <c r="E1189" s="25">
        <f>'Asset Schedule'!Q274</f>
        <v>0</v>
      </c>
      <c r="F1189" s="27"/>
      <c r="G1189" s="27"/>
      <c r="H1189" s="27"/>
      <c r="I1189" s="31"/>
      <c r="J1189" s="38">
        <f t="shared" ref="J1189:R1189" si="289">IF(J279=1,$E1189,0)</f>
        <v>0</v>
      </c>
      <c r="K1189" s="38">
        <f t="shared" si="289"/>
        <v>0</v>
      </c>
      <c r="L1189" s="38">
        <f t="shared" si="289"/>
        <v>0</v>
      </c>
      <c r="M1189" s="38">
        <f t="shared" si="289"/>
        <v>0</v>
      </c>
      <c r="N1189" s="38">
        <f t="shared" si="289"/>
        <v>0</v>
      </c>
      <c r="O1189" s="38">
        <f t="shared" si="289"/>
        <v>0</v>
      </c>
      <c r="P1189" s="38">
        <f t="shared" si="289"/>
        <v>0</v>
      </c>
      <c r="Q1189" s="38">
        <f t="shared" si="289"/>
        <v>0</v>
      </c>
      <c r="R1189" s="38">
        <f t="shared" si="289"/>
        <v>0</v>
      </c>
      <c r="S1189" s="7"/>
    </row>
    <row r="1190" spans="1:19" s="43" customFormat="1" ht="12" customHeight="1" x14ac:dyDescent="0.3">
      <c r="A1190" s="7"/>
      <c r="B1190" s="20"/>
      <c r="C1190" s="31" t="str">
        <f>'Asset Schedule'!C275</f>
        <v>Bus 43</v>
      </c>
      <c r="D1190" s="31"/>
      <c r="E1190" s="25">
        <f>'Asset Schedule'!Q275</f>
        <v>0</v>
      </c>
      <c r="F1190" s="27"/>
      <c r="G1190" s="27"/>
      <c r="H1190" s="27"/>
      <c r="I1190" s="31"/>
      <c r="J1190" s="38">
        <f t="shared" ref="J1190:R1190" si="290">IF(J280=1,$E1190,0)</f>
        <v>0</v>
      </c>
      <c r="K1190" s="38">
        <f t="shared" si="290"/>
        <v>0</v>
      </c>
      <c r="L1190" s="38">
        <f t="shared" si="290"/>
        <v>0</v>
      </c>
      <c r="M1190" s="38">
        <f t="shared" si="290"/>
        <v>0</v>
      </c>
      <c r="N1190" s="38">
        <f t="shared" si="290"/>
        <v>0</v>
      </c>
      <c r="O1190" s="38">
        <f t="shared" si="290"/>
        <v>0</v>
      </c>
      <c r="P1190" s="38">
        <f t="shared" si="290"/>
        <v>0</v>
      </c>
      <c r="Q1190" s="38">
        <f t="shared" si="290"/>
        <v>0</v>
      </c>
      <c r="R1190" s="38">
        <f t="shared" si="290"/>
        <v>0</v>
      </c>
      <c r="S1190" s="7"/>
    </row>
    <row r="1191" spans="1:19" s="43" customFormat="1" ht="12" customHeight="1" x14ac:dyDescent="0.3">
      <c r="A1191" s="7"/>
      <c r="B1191" s="20"/>
      <c r="C1191" s="31" t="str">
        <f>'Asset Schedule'!C276</f>
        <v>Bus 44</v>
      </c>
      <c r="D1191" s="31"/>
      <c r="E1191" s="25">
        <f>'Asset Schedule'!Q276</f>
        <v>0</v>
      </c>
      <c r="F1191" s="27"/>
      <c r="G1191" s="27"/>
      <c r="H1191" s="27"/>
      <c r="I1191" s="31"/>
      <c r="J1191" s="38">
        <f t="shared" ref="J1191:R1191" si="291">IF(J281=1,$E1191,0)</f>
        <v>0</v>
      </c>
      <c r="K1191" s="38">
        <f t="shared" si="291"/>
        <v>0</v>
      </c>
      <c r="L1191" s="38">
        <f t="shared" si="291"/>
        <v>0</v>
      </c>
      <c r="M1191" s="38">
        <f t="shared" si="291"/>
        <v>0</v>
      </c>
      <c r="N1191" s="38">
        <f t="shared" si="291"/>
        <v>0</v>
      </c>
      <c r="O1191" s="38">
        <f t="shared" si="291"/>
        <v>0</v>
      </c>
      <c r="P1191" s="38">
        <f t="shared" si="291"/>
        <v>0</v>
      </c>
      <c r="Q1191" s="38">
        <f t="shared" si="291"/>
        <v>0</v>
      </c>
      <c r="R1191" s="38">
        <f t="shared" si="291"/>
        <v>0</v>
      </c>
      <c r="S1191" s="7"/>
    </row>
    <row r="1192" spans="1:19" s="43" customFormat="1" ht="12" customHeight="1" x14ac:dyDescent="0.3">
      <c r="A1192" s="7"/>
      <c r="B1192" s="20"/>
      <c r="C1192" s="31" t="str">
        <f>'Asset Schedule'!C277</f>
        <v>Bus 45</v>
      </c>
      <c r="D1192" s="31"/>
      <c r="E1192" s="25">
        <f>'Asset Schedule'!Q277</f>
        <v>0</v>
      </c>
      <c r="F1192" s="27"/>
      <c r="G1192" s="27"/>
      <c r="H1192" s="27"/>
      <c r="I1192" s="31"/>
      <c r="J1192" s="38">
        <f t="shared" ref="J1192:R1192" si="292">IF(J282=1,$E1192,0)</f>
        <v>0</v>
      </c>
      <c r="K1192" s="38">
        <f t="shared" si="292"/>
        <v>0</v>
      </c>
      <c r="L1192" s="38">
        <f t="shared" si="292"/>
        <v>0</v>
      </c>
      <c r="M1192" s="38">
        <f t="shared" si="292"/>
        <v>0</v>
      </c>
      <c r="N1192" s="38">
        <f t="shared" si="292"/>
        <v>0</v>
      </c>
      <c r="O1192" s="38">
        <f t="shared" si="292"/>
        <v>0</v>
      </c>
      <c r="P1192" s="38">
        <f t="shared" si="292"/>
        <v>0</v>
      </c>
      <c r="Q1192" s="38">
        <f t="shared" si="292"/>
        <v>0</v>
      </c>
      <c r="R1192" s="38">
        <f t="shared" si="292"/>
        <v>0</v>
      </c>
      <c r="S1192" s="7"/>
    </row>
    <row r="1193" spans="1:19" s="43" customFormat="1" ht="12" customHeight="1" x14ac:dyDescent="0.3">
      <c r="A1193" s="7"/>
      <c r="B1193" s="20"/>
      <c r="C1193" s="31" t="str">
        <f>'Asset Schedule'!C278</f>
        <v>Bus 46</v>
      </c>
      <c r="D1193" s="31"/>
      <c r="E1193" s="25">
        <f>'Asset Schedule'!Q278</f>
        <v>0</v>
      </c>
      <c r="F1193" s="27"/>
      <c r="G1193" s="27"/>
      <c r="H1193" s="27"/>
      <c r="I1193" s="31"/>
      <c r="J1193" s="38">
        <f t="shared" ref="J1193:R1193" si="293">IF(J283=1,$E1193,0)</f>
        <v>0</v>
      </c>
      <c r="K1193" s="38">
        <f t="shared" si="293"/>
        <v>0</v>
      </c>
      <c r="L1193" s="38">
        <f t="shared" si="293"/>
        <v>0</v>
      </c>
      <c r="M1193" s="38">
        <f t="shared" si="293"/>
        <v>0</v>
      </c>
      <c r="N1193" s="38">
        <f t="shared" si="293"/>
        <v>0</v>
      </c>
      <c r="O1193" s="38">
        <f t="shared" si="293"/>
        <v>0</v>
      </c>
      <c r="P1193" s="38">
        <f t="shared" si="293"/>
        <v>0</v>
      </c>
      <c r="Q1193" s="38">
        <f t="shared" si="293"/>
        <v>0</v>
      </c>
      <c r="R1193" s="38">
        <f t="shared" si="293"/>
        <v>0</v>
      </c>
      <c r="S1193" s="7"/>
    </row>
    <row r="1194" spans="1:19" s="43" customFormat="1" ht="12" customHeight="1" x14ac:dyDescent="0.3">
      <c r="A1194" s="7"/>
      <c r="B1194" s="20"/>
      <c r="C1194" s="31" t="str">
        <f>'Asset Schedule'!C279</f>
        <v>Bus 47</v>
      </c>
      <c r="D1194" s="31"/>
      <c r="E1194" s="25">
        <f>'Asset Schedule'!Q279</f>
        <v>0</v>
      </c>
      <c r="F1194" s="27"/>
      <c r="G1194" s="27"/>
      <c r="H1194" s="27"/>
      <c r="I1194" s="31"/>
      <c r="J1194" s="38">
        <f t="shared" ref="J1194:R1194" si="294">IF(J284=1,$E1194,0)</f>
        <v>0</v>
      </c>
      <c r="K1194" s="38">
        <f t="shared" si="294"/>
        <v>0</v>
      </c>
      <c r="L1194" s="38">
        <f t="shared" si="294"/>
        <v>0</v>
      </c>
      <c r="M1194" s="38">
        <f t="shared" si="294"/>
        <v>0</v>
      </c>
      <c r="N1194" s="38">
        <f t="shared" si="294"/>
        <v>0</v>
      </c>
      <c r="O1194" s="38">
        <f t="shared" si="294"/>
        <v>0</v>
      </c>
      <c r="P1194" s="38">
        <f t="shared" si="294"/>
        <v>0</v>
      </c>
      <c r="Q1194" s="38">
        <f t="shared" si="294"/>
        <v>0</v>
      </c>
      <c r="R1194" s="38">
        <f t="shared" si="294"/>
        <v>0</v>
      </c>
      <c r="S1194" s="7"/>
    </row>
    <row r="1195" spans="1:19" s="43" customFormat="1" ht="12" customHeight="1" x14ac:dyDescent="0.3">
      <c r="A1195" s="7"/>
      <c r="B1195" s="20"/>
      <c r="C1195" s="31" t="str">
        <f>'Asset Schedule'!C280</f>
        <v>Bus 48</v>
      </c>
      <c r="D1195" s="31"/>
      <c r="E1195" s="25">
        <f>'Asset Schedule'!Q280</f>
        <v>0</v>
      </c>
      <c r="F1195" s="27"/>
      <c r="G1195" s="27"/>
      <c r="H1195" s="27"/>
      <c r="I1195" s="31"/>
      <c r="J1195" s="38">
        <f t="shared" ref="J1195:R1195" si="295">IF(J285=1,$E1195,0)</f>
        <v>0</v>
      </c>
      <c r="K1195" s="38">
        <f t="shared" si="295"/>
        <v>0</v>
      </c>
      <c r="L1195" s="38">
        <f t="shared" si="295"/>
        <v>0</v>
      </c>
      <c r="M1195" s="38">
        <f t="shared" si="295"/>
        <v>0</v>
      </c>
      <c r="N1195" s="38">
        <f t="shared" si="295"/>
        <v>0</v>
      </c>
      <c r="O1195" s="38">
        <f t="shared" si="295"/>
        <v>0</v>
      </c>
      <c r="P1195" s="38">
        <f t="shared" si="295"/>
        <v>0</v>
      </c>
      <c r="Q1195" s="38">
        <f t="shared" si="295"/>
        <v>0</v>
      </c>
      <c r="R1195" s="38">
        <f t="shared" si="295"/>
        <v>0</v>
      </c>
      <c r="S1195" s="7"/>
    </row>
    <row r="1196" spans="1:19" s="43" customFormat="1" ht="12" customHeight="1" x14ac:dyDescent="0.3">
      <c r="A1196" s="7"/>
      <c r="B1196" s="20"/>
      <c r="C1196" s="31" t="str">
        <f>'Asset Schedule'!C281</f>
        <v>Bus 49</v>
      </c>
      <c r="D1196" s="31"/>
      <c r="E1196" s="25">
        <f>'Asset Schedule'!Q281</f>
        <v>0</v>
      </c>
      <c r="F1196" s="27"/>
      <c r="G1196" s="27"/>
      <c r="H1196" s="27"/>
      <c r="I1196" s="31"/>
      <c r="J1196" s="38">
        <f t="shared" ref="J1196:R1196" si="296">IF(J286=1,$E1196,0)</f>
        <v>0</v>
      </c>
      <c r="K1196" s="38">
        <f t="shared" si="296"/>
        <v>0</v>
      </c>
      <c r="L1196" s="38">
        <f t="shared" si="296"/>
        <v>0</v>
      </c>
      <c r="M1196" s="38">
        <f t="shared" si="296"/>
        <v>0</v>
      </c>
      <c r="N1196" s="38">
        <f t="shared" si="296"/>
        <v>0</v>
      </c>
      <c r="O1196" s="38">
        <f t="shared" si="296"/>
        <v>0</v>
      </c>
      <c r="P1196" s="38">
        <f t="shared" si="296"/>
        <v>0</v>
      </c>
      <c r="Q1196" s="38">
        <f t="shared" si="296"/>
        <v>0</v>
      </c>
      <c r="R1196" s="38">
        <f t="shared" si="296"/>
        <v>0</v>
      </c>
      <c r="S1196" s="7"/>
    </row>
    <row r="1197" spans="1:19" s="43" customFormat="1" ht="12" customHeight="1" x14ac:dyDescent="0.3">
      <c r="A1197" s="7"/>
      <c r="B1197" s="20"/>
      <c r="C1197" s="31" t="str">
        <f>'Asset Schedule'!C282</f>
        <v>Bus 50</v>
      </c>
      <c r="D1197" s="31"/>
      <c r="E1197" s="25">
        <f>'Asset Schedule'!Q282</f>
        <v>0</v>
      </c>
      <c r="F1197" s="27"/>
      <c r="G1197" s="27"/>
      <c r="H1197" s="27"/>
      <c r="I1197" s="31"/>
      <c r="J1197" s="38">
        <f t="shared" ref="J1197:R1197" si="297">IF(J287=1,$E1197,0)</f>
        <v>0</v>
      </c>
      <c r="K1197" s="38">
        <f t="shared" si="297"/>
        <v>0</v>
      </c>
      <c r="L1197" s="38">
        <f t="shared" si="297"/>
        <v>0</v>
      </c>
      <c r="M1197" s="38">
        <f t="shared" si="297"/>
        <v>0</v>
      </c>
      <c r="N1197" s="38">
        <f t="shared" si="297"/>
        <v>0</v>
      </c>
      <c r="O1197" s="38">
        <f t="shared" si="297"/>
        <v>0</v>
      </c>
      <c r="P1197" s="38">
        <f t="shared" si="297"/>
        <v>0</v>
      </c>
      <c r="Q1197" s="38">
        <f t="shared" si="297"/>
        <v>0</v>
      </c>
      <c r="R1197" s="38">
        <f t="shared" si="297"/>
        <v>0</v>
      </c>
      <c r="S1197" s="7"/>
    </row>
    <row r="1198" spans="1:19" s="43" customFormat="1" ht="12" customHeight="1" x14ac:dyDescent="0.3">
      <c r="A1198" s="7"/>
      <c r="B1198" s="20"/>
      <c r="C1198" s="31" t="str">
        <f>'Asset Schedule'!C283</f>
        <v>Bus 51</v>
      </c>
      <c r="D1198" s="31"/>
      <c r="E1198" s="25">
        <f>'Asset Schedule'!Q283</f>
        <v>0</v>
      </c>
      <c r="F1198" s="27"/>
      <c r="G1198" s="27"/>
      <c r="H1198" s="27"/>
      <c r="I1198" s="31"/>
      <c r="J1198" s="38">
        <f t="shared" ref="J1198:R1198" si="298">IF(J288=1,$E1198,0)</f>
        <v>0</v>
      </c>
      <c r="K1198" s="38">
        <f t="shared" si="298"/>
        <v>0</v>
      </c>
      <c r="L1198" s="38">
        <f t="shared" si="298"/>
        <v>0</v>
      </c>
      <c r="M1198" s="38">
        <f t="shared" si="298"/>
        <v>0</v>
      </c>
      <c r="N1198" s="38">
        <f t="shared" si="298"/>
        <v>0</v>
      </c>
      <c r="O1198" s="38">
        <f t="shared" si="298"/>
        <v>0</v>
      </c>
      <c r="P1198" s="38">
        <f t="shared" si="298"/>
        <v>0</v>
      </c>
      <c r="Q1198" s="38">
        <f t="shared" si="298"/>
        <v>0</v>
      </c>
      <c r="R1198" s="38">
        <f t="shared" si="298"/>
        <v>0</v>
      </c>
      <c r="S1198" s="7"/>
    </row>
    <row r="1199" spans="1:19" s="43" customFormat="1" ht="12" customHeight="1" x14ac:dyDescent="0.3">
      <c r="A1199" s="7"/>
      <c r="B1199" s="20"/>
      <c r="C1199" s="31" t="str">
        <f>'Asset Schedule'!C284</f>
        <v>Bus 52</v>
      </c>
      <c r="D1199" s="31"/>
      <c r="E1199" s="25">
        <f>'Asset Schedule'!Q284</f>
        <v>0</v>
      </c>
      <c r="F1199" s="27"/>
      <c r="G1199" s="27"/>
      <c r="H1199" s="27"/>
      <c r="I1199" s="31"/>
      <c r="J1199" s="38">
        <f t="shared" ref="J1199:R1199" si="299">IF(J289=1,$E1199,0)</f>
        <v>0</v>
      </c>
      <c r="K1199" s="38">
        <f t="shared" si="299"/>
        <v>0</v>
      </c>
      <c r="L1199" s="38">
        <f t="shared" si="299"/>
        <v>0</v>
      </c>
      <c r="M1199" s="38">
        <f t="shared" si="299"/>
        <v>0</v>
      </c>
      <c r="N1199" s="38">
        <f t="shared" si="299"/>
        <v>0</v>
      </c>
      <c r="O1199" s="38">
        <f t="shared" si="299"/>
        <v>0</v>
      </c>
      <c r="P1199" s="38">
        <f t="shared" si="299"/>
        <v>0</v>
      </c>
      <c r="Q1199" s="38">
        <f t="shared" si="299"/>
        <v>0</v>
      </c>
      <c r="R1199" s="38">
        <f t="shared" si="299"/>
        <v>0</v>
      </c>
      <c r="S1199" s="7"/>
    </row>
    <row r="1200" spans="1:19" s="43" customFormat="1" ht="12" customHeight="1" x14ac:dyDescent="0.3">
      <c r="A1200" s="7"/>
      <c r="B1200" s="20"/>
      <c r="C1200" s="31" t="str">
        <f>'Asset Schedule'!C285</f>
        <v>Bus 53</v>
      </c>
      <c r="D1200" s="31"/>
      <c r="E1200" s="25">
        <f>'Asset Schedule'!Q285</f>
        <v>0</v>
      </c>
      <c r="F1200" s="27"/>
      <c r="G1200" s="27"/>
      <c r="H1200" s="27"/>
      <c r="I1200" s="31"/>
      <c r="J1200" s="38">
        <f t="shared" ref="J1200:R1200" si="300">IF(J290=1,$E1200,0)</f>
        <v>0</v>
      </c>
      <c r="K1200" s="38">
        <f t="shared" si="300"/>
        <v>0</v>
      </c>
      <c r="L1200" s="38">
        <f t="shared" si="300"/>
        <v>0</v>
      </c>
      <c r="M1200" s="38">
        <f t="shared" si="300"/>
        <v>0</v>
      </c>
      <c r="N1200" s="38">
        <f t="shared" si="300"/>
        <v>0</v>
      </c>
      <c r="O1200" s="38">
        <f t="shared" si="300"/>
        <v>0</v>
      </c>
      <c r="P1200" s="38">
        <f t="shared" si="300"/>
        <v>0</v>
      </c>
      <c r="Q1200" s="38">
        <f t="shared" si="300"/>
        <v>0</v>
      </c>
      <c r="R1200" s="38">
        <f t="shared" si="300"/>
        <v>0</v>
      </c>
      <c r="S1200" s="7"/>
    </row>
    <row r="1201" spans="1:19" s="43" customFormat="1" ht="12" customHeight="1" x14ac:dyDescent="0.3">
      <c r="A1201" s="7"/>
      <c r="B1201" s="20"/>
      <c r="C1201" s="31" t="str">
        <f>'Asset Schedule'!C286</f>
        <v>Bus 54</v>
      </c>
      <c r="D1201" s="31"/>
      <c r="E1201" s="25">
        <f>'Asset Schedule'!Q286</f>
        <v>0</v>
      </c>
      <c r="F1201" s="27"/>
      <c r="G1201" s="27"/>
      <c r="H1201" s="27"/>
      <c r="I1201" s="31"/>
      <c r="J1201" s="38">
        <f t="shared" ref="J1201:R1201" si="301">IF(J291=1,$E1201,0)</f>
        <v>0</v>
      </c>
      <c r="K1201" s="38">
        <f t="shared" si="301"/>
        <v>0</v>
      </c>
      <c r="L1201" s="38">
        <f t="shared" si="301"/>
        <v>0</v>
      </c>
      <c r="M1201" s="38">
        <f t="shared" si="301"/>
        <v>0</v>
      </c>
      <c r="N1201" s="38">
        <f t="shared" si="301"/>
        <v>0</v>
      </c>
      <c r="O1201" s="38">
        <f t="shared" si="301"/>
        <v>0</v>
      </c>
      <c r="P1201" s="38">
        <f t="shared" si="301"/>
        <v>0</v>
      </c>
      <c r="Q1201" s="38">
        <f t="shared" si="301"/>
        <v>0</v>
      </c>
      <c r="R1201" s="38">
        <f t="shared" si="301"/>
        <v>0</v>
      </c>
      <c r="S1201" s="7"/>
    </row>
    <row r="1202" spans="1:19" s="43" customFormat="1" ht="12" customHeight="1" x14ac:dyDescent="0.3">
      <c r="A1202" s="7"/>
      <c r="B1202" s="20"/>
      <c r="C1202" s="31" t="str">
        <f>'Asset Schedule'!C287</f>
        <v>Bus 55</v>
      </c>
      <c r="D1202" s="31"/>
      <c r="E1202" s="25">
        <f>'Asset Schedule'!Q287</f>
        <v>0</v>
      </c>
      <c r="F1202" s="27"/>
      <c r="G1202" s="27"/>
      <c r="H1202" s="27"/>
      <c r="I1202" s="31"/>
      <c r="J1202" s="38">
        <f t="shared" ref="J1202:R1202" si="302">IF(J292=1,$E1202,0)</f>
        <v>0</v>
      </c>
      <c r="K1202" s="38">
        <f t="shared" si="302"/>
        <v>0</v>
      </c>
      <c r="L1202" s="38">
        <f t="shared" si="302"/>
        <v>0</v>
      </c>
      <c r="M1202" s="38">
        <f t="shared" si="302"/>
        <v>0</v>
      </c>
      <c r="N1202" s="38">
        <f t="shared" si="302"/>
        <v>0</v>
      </c>
      <c r="O1202" s="38">
        <f t="shared" si="302"/>
        <v>0</v>
      </c>
      <c r="P1202" s="38">
        <f t="shared" si="302"/>
        <v>0</v>
      </c>
      <c r="Q1202" s="38">
        <f t="shared" si="302"/>
        <v>0</v>
      </c>
      <c r="R1202" s="38">
        <f t="shared" si="302"/>
        <v>0</v>
      </c>
      <c r="S1202" s="7"/>
    </row>
    <row r="1203" spans="1:19" s="43" customFormat="1" ht="12" customHeight="1" x14ac:dyDescent="0.3">
      <c r="A1203" s="7"/>
      <c r="B1203" s="20"/>
      <c r="C1203" s="31" t="str">
        <f>'Asset Schedule'!C288</f>
        <v>Bus 56</v>
      </c>
      <c r="D1203" s="31"/>
      <c r="E1203" s="25">
        <f>'Asset Schedule'!Q288</f>
        <v>0</v>
      </c>
      <c r="F1203" s="27"/>
      <c r="G1203" s="27"/>
      <c r="H1203" s="27"/>
      <c r="I1203" s="31"/>
      <c r="J1203" s="38">
        <f t="shared" ref="J1203:R1203" si="303">IF(J293=1,$E1203,0)</f>
        <v>0</v>
      </c>
      <c r="K1203" s="38">
        <f t="shared" si="303"/>
        <v>0</v>
      </c>
      <c r="L1203" s="38">
        <f t="shared" si="303"/>
        <v>0</v>
      </c>
      <c r="M1203" s="38">
        <f t="shared" si="303"/>
        <v>0</v>
      </c>
      <c r="N1203" s="38">
        <f t="shared" si="303"/>
        <v>0</v>
      </c>
      <c r="O1203" s="38">
        <f t="shared" si="303"/>
        <v>0</v>
      </c>
      <c r="P1203" s="38">
        <f t="shared" si="303"/>
        <v>0</v>
      </c>
      <c r="Q1203" s="38">
        <f t="shared" si="303"/>
        <v>0</v>
      </c>
      <c r="R1203" s="38">
        <f t="shared" si="303"/>
        <v>0</v>
      </c>
      <c r="S1203" s="7"/>
    </row>
    <row r="1204" spans="1:19" s="43" customFormat="1" ht="12" customHeight="1" x14ac:dyDescent="0.3">
      <c r="A1204" s="7"/>
      <c r="B1204" s="20"/>
      <c r="C1204" s="31" t="str">
        <f>'Asset Schedule'!C289</f>
        <v>Bus 57</v>
      </c>
      <c r="D1204" s="31"/>
      <c r="E1204" s="25">
        <f>'Asset Schedule'!Q289</f>
        <v>0</v>
      </c>
      <c r="F1204" s="27"/>
      <c r="G1204" s="27"/>
      <c r="H1204" s="27"/>
      <c r="I1204" s="31"/>
      <c r="J1204" s="38">
        <f t="shared" ref="J1204:R1204" si="304">IF(J294=1,$E1204,0)</f>
        <v>0</v>
      </c>
      <c r="K1204" s="38">
        <f t="shared" si="304"/>
        <v>0</v>
      </c>
      <c r="L1204" s="38">
        <f t="shared" si="304"/>
        <v>0</v>
      </c>
      <c r="M1204" s="38">
        <f t="shared" si="304"/>
        <v>0</v>
      </c>
      <c r="N1204" s="38">
        <f t="shared" si="304"/>
        <v>0</v>
      </c>
      <c r="O1204" s="38">
        <f t="shared" si="304"/>
        <v>0</v>
      </c>
      <c r="P1204" s="38">
        <f t="shared" si="304"/>
        <v>0</v>
      </c>
      <c r="Q1204" s="38">
        <f t="shared" si="304"/>
        <v>0</v>
      </c>
      <c r="R1204" s="38">
        <f t="shared" si="304"/>
        <v>0</v>
      </c>
      <c r="S1204" s="7"/>
    </row>
    <row r="1205" spans="1:19" s="43" customFormat="1" ht="12" customHeight="1" x14ac:dyDescent="0.3">
      <c r="A1205" s="7"/>
      <c r="B1205" s="20"/>
      <c r="C1205" s="31" t="str">
        <f>'Asset Schedule'!C290</f>
        <v>Bus 58</v>
      </c>
      <c r="D1205" s="31"/>
      <c r="E1205" s="25">
        <f>'Asset Schedule'!Q290</f>
        <v>0</v>
      </c>
      <c r="F1205" s="27"/>
      <c r="G1205" s="27"/>
      <c r="H1205" s="27"/>
      <c r="I1205" s="31"/>
      <c r="J1205" s="38">
        <f t="shared" ref="J1205:R1205" si="305">IF(J295=1,$E1205,0)</f>
        <v>0</v>
      </c>
      <c r="K1205" s="38">
        <f t="shared" si="305"/>
        <v>0</v>
      </c>
      <c r="L1205" s="38">
        <f t="shared" si="305"/>
        <v>0</v>
      </c>
      <c r="M1205" s="38">
        <f t="shared" si="305"/>
        <v>0</v>
      </c>
      <c r="N1205" s="38">
        <f t="shared" si="305"/>
        <v>0</v>
      </c>
      <c r="O1205" s="38">
        <f t="shared" si="305"/>
        <v>0</v>
      </c>
      <c r="P1205" s="38">
        <f t="shared" si="305"/>
        <v>0</v>
      </c>
      <c r="Q1205" s="38">
        <f t="shared" si="305"/>
        <v>0</v>
      </c>
      <c r="R1205" s="38">
        <f t="shared" si="305"/>
        <v>0</v>
      </c>
      <c r="S1205" s="7"/>
    </row>
    <row r="1206" spans="1:19" s="43" customFormat="1" ht="12" customHeight="1" x14ac:dyDescent="0.3">
      <c r="A1206" s="7"/>
      <c r="B1206" s="20"/>
      <c r="C1206" s="31" t="str">
        <f>'Asset Schedule'!C291</f>
        <v>Bus 59</v>
      </c>
      <c r="D1206" s="31"/>
      <c r="E1206" s="25">
        <f>'Asset Schedule'!Q291</f>
        <v>0</v>
      </c>
      <c r="F1206" s="27"/>
      <c r="G1206" s="27"/>
      <c r="H1206" s="27"/>
      <c r="I1206" s="31"/>
      <c r="J1206" s="38">
        <f t="shared" ref="J1206:R1206" si="306">IF(J296=1,$E1206,0)</f>
        <v>0</v>
      </c>
      <c r="K1206" s="38">
        <f t="shared" si="306"/>
        <v>0</v>
      </c>
      <c r="L1206" s="38">
        <f t="shared" si="306"/>
        <v>0</v>
      </c>
      <c r="M1206" s="38">
        <f t="shared" si="306"/>
        <v>0</v>
      </c>
      <c r="N1206" s="38">
        <f t="shared" si="306"/>
        <v>0</v>
      </c>
      <c r="O1206" s="38">
        <f t="shared" si="306"/>
        <v>0</v>
      </c>
      <c r="P1206" s="38">
        <f t="shared" si="306"/>
        <v>0</v>
      </c>
      <c r="Q1206" s="38">
        <f t="shared" si="306"/>
        <v>0</v>
      </c>
      <c r="R1206" s="38">
        <f t="shared" si="306"/>
        <v>0</v>
      </c>
      <c r="S1206" s="7"/>
    </row>
    <row r="1207" spans="1:19" s="43" customFormat="1" ht="12" customHeight="1" x14ac:dyDescent="0.3">
      <c r="A1207" s="7"/>
      <c r="B1207" s="20"/>
      <c r="C1207" s="31" t="str">
        <f>'Asset Schedule'!C292</f>
        <v>Bus 60</v>
      </c>
      <c r="D1207" s="31"/>
      <c r="E1207" s="25">
        <f>'Asset Schedule'!Q292</f>
        <v>0</v>
      </c>
      <c r="F1207" s="27"/>
      <c r="G1207" s="27"/>
      <c r="H1207" s="27"/>
      <c r="I1207" s="31"/>
      <c r="J1207" s="38">
        <f t="shared" ref="J1207:R1207" si="307">IF(J297=1,$E1207,0)</f>
        <v>0</v>
      </c>
      <c r="K1207" s="38">
        <f t="shared" si="307"/>
        <v>0</v>
      </c>
      <c r="L1207" s="38">
        <f t="shared" si="307"/>
        <v>0</v>
      </c>
      <c r="M1207" s="38">
        <f t="shared" si="307"/>
        <v>0</v>
      </c>
      <c r="N1207" s="38">
        <f t="shared" si="307"/>
        <v>0</v>
      </c>
      <c r="O1207" s="38">
        <f t="shared" si="307"/>
        <v>0</v>
      </c>
      <c r="P1207" s="38">
        <f t="shared" si="307"/>
        <v>0</v>
      </c>
      <c r="Q1207" s="38">
        <f t="shared" si="307"/>
        <v>0</v>
      </c>
      <c r="R1207" s="38">
        <f t="shared" si="307"/>
        <v>0</v>
      </c>
      <c r="S1207" s="7"/>
    </row>
    <row r="1208" spans="1:19" s="43" customFormat="1" ht="12" customHeight="1" x14ac:dyDescent="0.3">
      <c r="A1208" s="7"/>
      <c r="B1208" s="20"/>
      <c r="C1208" s="31" t="str">
        <f>'Asset Schedule'!C293</f>
        <v>Bus 61</v>
      </c>
      <c r="D1208" s="31"/>
      <c r="E1208" s="25">
        <f>'Asset Schedule'!Q293</f>
        <v>0</v>
      </c>
      <c r="F1208" s="27"/>
      <c r="G1208" s="27"/>
      <c r="H1208" s="27"/>
      <c r="I1208" s="31"/>
      <c r="J1208" s="38">
        <f t="shared" ref="J1208:R1208" si="308">IF(J298=1,$E1208,0)</f>
        <v>0</v>
      </c>
      <c r="K1208" s="38">
        <f t="shared" si="308"/>
        <v>0</v>
      </c>
      <c r="L1208" s="38">
        <f t="shared" si="308"/>
        <v>0</v>
      </c>
      <c r="M1208" s="38">
        <f t="shared" si="308"/>
        <v>0</v>
      </c>
      <c r="N1208" s="38">
        <f t="shared" si="308"/>
        <v>0</v>
      </c>
      <c r="O1208" s="38">
        <f t="shared" si="308"/>
        <v>0</v>
      </c>
      <c r="P1208" s="38">
        <f t="shared" si="308"/>
        <v>0</v>
      </c>
      <c r="Q1208" s="38">
        <f t="shared" si="308"/>
        <v>0</v>
      </c>
      <c r="R1208" s="38">
        <f t="shared" si="308"/>
        <v>0</v>
      </c>
      <c r="S1208" s="7"/>
    </row>
    <row r="1209" spans="1:19" s="43" customFormat="1" ht="12" customHeight="1" x14ac:dyDescent="0.3">
      <c r="A1209" s="7"/>
      <c r="B1209" s="20"/>
      <c r="C1209" s="31" t="str">
        <f>'Asset Schedule'!C294</f>
        <v>Bus 62</v>
      </c>
      <c r="D1209" s="31"/>
      <c r="E1209" s="25">
        <f>'Asset Schedule'!Q294</f>
        <v>0</v>
      </c>
      <c r="F1209" s="27"/>
      <c r="G1209" s="27"/>
      <c r="H1209" s="27"/>
      <c r="I1209" s="31"/>
      <c r="J1209" s="38">
        <f t="shared" ref="J1209:R1209" si="309">IF(J299=1,$E1209,0)</f>
        <v>0</v>
      </c>
      <c r="K1209" s="38">
        <f t="shared" si="309"/>
        <v>0</v>
      </c>
      <c r="L1209" s="38">
        <f t="shared" si="309"/>
        <v>0</v>
      </c>
      <c r="M1209" s="38">
        <f t="shared" si="309"/>
        <v>0</v>
      </c>
      <c r="N1209" s="38">
        <f t="shared" si="309"/>
        <v>0</v>
      </c>
      <c r="O1209" s="38">
        <f t="shared" si="309"/>
        <v>0</v>
      </c>
      <c r="P1209" s="38">
        <f t="shared" si="309"/>
        <v>0</v>
      </c>
      <c r="Q1209" s="38">
        <f t="shared" si="309"/>
        <v>0</v>
      </c>
      <c r="R1209" s="38">
        <f t="shared" si="309"/>
        <v>0</v>
      </c>
      <c r="S1209" s="7"/>
    </row>
    <row r="1210" spans="1:19" s="43" customFormat="1" ht="12" customHeight="1" x14ac:dyDescent="0.3">
      <c r="A1210" s="7"/>
      <c r="B1210" s="20"/>
      <c r="C1210" s="31" t="str">
        <f>'Asset Schedule'!C295</f>
        <v>Bus 63</v>
      </c>
      <c r="D1210" s="31"/>
      <c r="E1210" s="25">
        <f>'Asset Schedule'!Q295</f>
        <v>0</v>
      </c>
      <c r="F1210" s="27"/>
      <c r="G1210" s="27"/>
      <c r="H1210" s="27"/>
      <c r="I1210" s="31"/>
      <c r="J1210" s="38">
        <f t="shared" ref="J1210:R1210" si="310">IF(J300=1,$E1210,0)</f>
        <v>0</v>
      </c>
      <c r="K1210" s="38">
        <f t="shared" si="310"/>
        <v>0</v>
      </c>
      <c r="L1210" s="38">
        <f t="shared" si="310"/>
        <v>0</v>
      </c>
      <c r="M1210" s="38">
        <f t="shared" si="310"/>
        <v>0</v>
      </c>
      <c r="N1210" s="38">
        <f t="shared" si="310"/>
        <v>0</v>
      </c>
      <c r="O1210" s="38">
        <f t="shared" si="310"/>
        <v>0</v>
      </c>
      <c r="P1210" s="38">
        <f t="shared" si="310"/>
        <v>0</v>
      </c>
      <c r="Q1210" s="38">
        <f t="shared" si="310"/>
        <v>0</v>
      </c>
      <c r="R1210" s="38">
        <f t="shared" si="310"/>
        <v>0</v>
      </c>
      <c r="S1210" s="7"/>
    </row>
    <row r="1211" spans="1:19" s="43" customFormat="1" ht="12" customHeight="1" x14ac:dyDescent="0.3">
      <c r="A1211" s="7"/>
      <c r="B1211" s="20"/>
      <c r="C1211" s="31" t="str">
        <f>'Asset Schedule'!C296</f>
        <v>Bus 64</v>
      </c>
      <c r="D1211" s="31"/>
      <c r="E1211" s="25">
        <f>'Asset Schedule'!Q296</f>
        <v>0</v>
      </c>
      <c r="F1211" s="27"/>
      <c r="G1211" s="27"/>
      <c r="H1211" s="27"/>
      <c r="I1211" s="31"/>
      <c r="J1211" s="38">
        <f t="shared" ref="J1211:R1211" si="311">IF(J301=1,$E1211,0)</f>
        <v>0</v>
      </c>
      <c r="K1211" s="38">
        <f t="shared" si="311"/>
        <v>0</v>
      </c>
      <c r="L1211" s="38">
        <f t="shared" si="311"/>
        <v>0</v>
      </c>
      <c r="M1211" s="38">
        <f t="shared" si="311"/>
        <v>0</v>
      </c>
      <c r="N1211" s="38">
        <f t="shared" si="311"/>
        <v>0</v>
      </c>
      <c r="O1211" s="38">
        <f t="shared" si="311"/>
        <v>0</v>
      </c>
      <c r="P1211" s="38">
        <f t="shared" si="311"/>
        <v>0</v>
      </c>
      <c r="Q1211" s="38">
        <f t="shared" si="311"/>
        <v>0</v>
      </c>
      <c r="R1211" s="38">
        <f t="shared" si="311"/>
        <v>0</v>
      </c>
      <c r="S1211" s="7"/>
    </row>
    <row r="1212" spans="1:19" s="43" customFormat="1" ht="12" customHeight="1" x14ac:dyDescent="0.3">
      <c r="A1212" s="7"/>
      <c r="B1212" s="20"/>
      <c r="C1212" s="31" t="str">
        <f>'Asset Schedule'!C297</f>
        <v>Bus 65</v>
      </c>
      <c r="D1212" s="31"/>
      <c r="E1212" s="25">
        <f>'Asset Schedule'!Q297</f>
        <v>0</v>
      </c>
      <c r="F1212" s="27"/>
      <c r="G1212" s="27"/>
      <c r="H1212" s="27"/>
      <c r="I1212" s="31"/>
      <c r="J1212" s="38">
        <f t="shared" ref="J1212:R1212" si="312">IF(J302=1,$E1212,0)</f>
        <v>0</v>
      </c>
      <c r="K1212" s="38">
        <f t="shared" si="312"/>
        <v>0</v>
      </c>
      <c r="L1212" s="38">
        <f t="shared" si="312"/>
        <v>0</v>
      </c>
      <c r="M1212" s="38">
        <f t="shared" si="312"/>
        <v>0</v>
      </c>
      <c r="N1212" s="38">
        <f t="shared" si="312"/>
        <v>0</v>
      </c>
      <c r="O1212" s="38">
        <f t="shared" si="312"/>
        <v>0</v>
      </c>
      <c r="P1212" s="38">
        <f t="shared" si="312"/>
        <v>0</v>
      </c>
      <c r="Q1212" s="38">
        <f t="shared" si="312"/>
        <v>0</v>
      </c>
      <c r="R1212" s="38">
        <f t="shared" si="312"/>
        <v>0</v>
      </c>
      <c r="S1212" s="7"/>
    </row>
    <row r="1213" spans="1:19" s="43" customFormat="1" ht="12" customHeight="1" x14ac:dyDescent="0.3">
      <c r="A1213" s="7"/>
      <c r="B1213" s="20"/>
      <c r="C1213" s="31" t="str">
        <f>'Asset Schedule'!C298</f>
        <v>Bus 66</v>
      </c>
      <c r="D1213" s="31"/>
      <c r="E1213" s="25">
        <f>'Asset Schedule'!Q298</f>
        <v>0</v>
      </c>
      <c r="F1213" s="27"/>
      <c r="G1213" s="27"/>
      <c r="H1213" s="27"/>
      <c r="I1213" s="31"/>
      <c r="J1213" s="38">
        <f t="shared" ref="J1213:R1213" si="313">IF(J303=1,$E1213,0)</f>
        <v>0</v>
      </c>
      <c r="K1213" s="38">
        <f t="shared" si="313"/>
        <v>0</v>
      </c>
      <c r="L1213" s="38">
        <f t="shared" si="313"/>
        <v>0</v>
      </c>
      <c r="M1213" s="38">
        <f t="shared" si="313"/>
        <v>0</v>
      </c>
      <c r="N1213" s="38">
        <f t="shared" si="313"/>
        <v>0</v>
      </c>
      <c r="O1213" s="38">
        <f t="shared" si="313"/>
        <v>0</v>
      </c>
      <c r="P1213" s="38">
        <f t="shared" si="313"/>
        <v>0</v>
      </c>
      <c r="Q1213" s="38">
        <f t="shared" si="313"/>
        <v>0</v>
      </c>
      <c r="R1213" s="38">
        <f t="shared" si="313"/>
        <v>0</v>
      </c>
      <c r="S1213" s="7"/>
    </row>
    <row r="1214" spans="1:19" s="43" customFormat="1" ht="12" customHeight="1" x14ac:dyDescent="0.3">
      <c r="A1214" s="7"/>
      <c r="B1214" s="20"/>
      <c r="C1214" s="31" t="str">
        <f>'Asset Schedule'!C299</f>
        <v>Bus 67</v>
      </c>
      <c r="D1214" s="31"/>
      <c r="E1214" s="25">
        <f>'Asset Schedule'!Q299</f>
        <v>0</v>
      </c>
      <c r="F1214" s="27"/>
      <c r="G1214" s="27"/>
      <c r="H1214" s="27"/>
      <c r="I1214" s="31"/>
      <c r="J1214" s="38">
        <f t="shared" ref="J1214:R1214" si="314">IF(J304=1,$E1214,0)</f>
        <v>0</v>
      </c>
      <c r="K1214" s="38">
        <f t="shared" si="314"/>
        <v>0</v>
      </c>
      <c r="L1214" s="38">
        <f t="shared" si="314"/>
        <v>0</v>
      </c>
      <c r="M1214" s="38">
        <f t="shared" si="314"/>
        <v>0</v>
      </c>
      <c r="N1214" s="38">
        <f t="shared" si="314"/>
        <v>0</v>
      </c>
      <c r="O1214" s="38">
        <f t="shared" si="314"/>
        <v>0</v>
      </c>
      <c r="P1214" s="38">
        <f t="shared" si="314"/>
        <v>0</v>
      </c>
      <c r="Q1214" s="38">
        <f t="shared" si="314"/>
        <v>0</v>
      </c>
      <c r="R1214" s="38">
        <f t="shared" si="314"/>
        <v>0</v>
      </c>
      <c r="S1214" s="7"/>
    </row>
    <row r="1215" spans="1:19" s="43" customFormat="1" ht="12" customHeight="1" x14ac:dyDescent="0.3">
      <c r="A1215" s="7"/>
      <c r="B1215" s="20"/>
      <c r="C1215" s="31" t="str">
        <f>'Asset Schedule'!C300</f>
        <v>Bus 68</v>
      </c>
      <c r="D1215" s="31"/>
      <c r="E1215" s="25">
        <f>'Asset Schedule'!Q300</f>
        <v>0</v>
      </c>
      <c r="F1215" s="27"/>
      <c r="G1215" s="27"/>
      <c r="H1215" s="27"/>
      <c r="I1215" s="31"/>
      <c r="J1215" s="38">
        <f t="shared" ref="J1215:R1215" si="315">IF(J305=1,$E1215,0)</f>
        <v>0</v>
      </c>
      <c r="K1215" s="38">
        <f t="shared" si="315"/>
        <v>0</v>
      </c>
      <c r="L1215" s="38">
        <f t="shared" si="315"/>
        <v>0</v>
      </c>
      <c r="M1215" s="38">
        <f t="shared" si="315"/>
        <v>0</v>
      </c>
      <c r="N1215" s="38">
        <f t="shared" si="315"/>
        <v>0</v>
      </c>
      <c r="O1215" s="38">
        <f t="shared" si="315"/>
        <v>0</v>
      </c>
      <c r="P1215" s="38">
        <f t="shared" si="315"/>
        <v>0</v>
      </c>
      <c r="Q1215" s="38">
        <f t="shared" si="315"/>
        <v>0</v>
      </c>
      <c r="R1215" s="38">
        <f t="shared" si="315"/>
        <v>0</v>
      </c>
      <c r="S1215" s="7"/>
    </row>
    <row r="1216" spans="1:19" s="43" customFormat="1" ht="12" customHeight="1" x14ac:dyDescent="0.3">
      <c r="A1216" s="7"/>
      <c r="B1216" s="20"/>
      <c r="C1216" s="31" t="str">
        <f>'Asset Schedule'!C301</f>
        <v>Bus 69</v>
      </c>
      <c r="D1216" s="31"/>
      <c r="E1216" s="25">
        <f>'Asset Schedule'!Q301</f>
        <v>0</v>
      </c>
      <c r="F1216" s="27"/>
      <c r="G1216" s="27"/>
      <c r="H1216" s="27"/>
      <c r="I1216" s="31"/>
      <c r="J1216" s="38">
        <f t="shared" ref="J1216:R1216" si="316">IF(J306=1,$E1216,0)</f>
        <v>0</v>
      </c>
      <c r="K1216" s="38">
        <f t="shared" si="316"/>
        <v>0</v>
      </c>
      <c r="L1216" s="38">
        <f t="shared" si="316"/>
        <v>0</v>
      </c>
      <c r="M1216" s="38">
        <f t="shared" si="316"/>
        <v>0</v>
      </c>
      <c r="N1216" s="38">
        <f t="shared" si="316"/>
        <v>0</v>
      </c>
      <c r="O1216" s="38">
        <f t="shared" si="316"/>
        <v>0</v>
      </c>
      <c r="P1216" s="38">
        <f t="shared" si="316"/>
        <v>0</v>
      </c>
      <c r="Q1216" s="38">
        <f t="shared" si="316"/>
        <v>0</v>
      </c>
      <c r="R1216" s="38">
        <f t="shared" si="316"/>
        <v>0</v>
      </c>
      <c r="S1216" s="7"/>
    </row>
    <row r="1217" spans="1:19" s="43" customFormat="1" ht="12" customHeight="1" x14ac:dyDescent="0.3">
      <c r="A1217" s="7"/>
      <c r="B1217" s="20"/>
      <c r="C1217" s="31" t="str">
        <f>'Asset Schedule'!C302</f>
        <v>Bus 70</v>
      </c>
      <c r="D1217" s="31"/>
      <c r="E1217" s="25">
        <f>'Asset Schedule'!Q302</f>
        <v>0</v>
      </c>
      <c r="F1217" s="27"/>
      <c r="G1217" s="27"/>
      <c r="H1217" s="27"/>
      <c r="I1217" s="31"/>
      <c r="J1217" s="38">
        <f t="shared" ref="J1217:R1217" si="317">IF(J307=1,$E1217,0)</f>
        <v>0</v>
      </c>
      <c r="K1217" s="38">
        <f t="shared" si="317"/>
        <v>0</v>
      </c>
      <c r="L1217" s="38">
        <f t="shared" si="317"/>
        <v>0</v>
      </c>
      <c r="M1217" s="38">
        <f t="shared" si="317"/>
        <v>0</v>
      </c>
      <c r="N1217" s="38">
        <f t="shared" si="317"/>
        <v>0</v>
      </c>
      <c r="O1217" s="38">
        <f t="shared" si="317"/>
        <v>0</v>
      </c>
      <c r="P1217" s="38">
        <f t="shared" si="317"/>
        <v>0</v>
      </c>
      <c r="Q1217" s="38">
        <f t="shared" si="317"/>
        <v>0</v>
      </c>
      <c r="R1217" s="38">
        <f t="shared" si="317"/>
        <v>0</v>
      </c>
      <c r="S1217" s="7"/>
    </row>
    <row r="1218" spans="1:19" s="43" customFormat="1" ht="12" customHeight="1" x14ac:dyDescent="0.3">
      <c r="A1218" s="7"/>
      <c r="B1218" s="20"/>
      <c r="C1218" s="31" t="str">
        <f>'Asset Schedule'!C303</f>
        <v>Bus 71</v>
      </c>
      <c r="D1218" s="31"/>
      <c r="E1218" s="25">
        <f>'Asset Schedule'!Q303</f>
        <v>0</v>
      </c>
      <c r="F1218" s="27"/>
      <c r="G1218" s="27"/>
      <c r="H1218" s="27"/>
      <c r="I1218" s="31"/>
      <c r="J1218" s="38">
        <f t="shared" ref="J1218:R1218" si="318">IF(J308=1,$E1218,0)</f>
        <v>0</v>
      </c>
      <c r="K1218" s="38">
        <f t="shared" si="318"/>
        <v>0</v>
      </c>
      <c r="L1218" s="38">
        <f t="shared" si="318"/>
        <v>0</v>
      </c>
      <c r="M1218" s="38">
        <f t="shared" si="318"/>
        <v>0</v>
      </c>
      <c r="N1218" s="38">
        <f t="shared" si="318"/>
        <v>0</v>
      </c>
      <c r="O1218" s="38">
        <f t="shared" si="318"/>
        <v>0</v>
      </c>
      <c r="P1218" s="38">
        <f t="shared" si="318"/>
        <v>0</v>
      </c>
      <c r="Q1218" s="38">
        <f t="shared" si="318"/>
        <v>0</v>
      </c>
      <c r="R1218" s="38">
        <f t="shared" si="318"/>
        <v>0</v>
      </c>
      <c r="S1218" s="7"/>
    </row>
    <row r="1219" spans="1:19" s="43" customFormat="1" ht="12" customHeight="1" x14ac:dyDescent="0.3">
      <c r="A1219" s="7"/>
      <c r="B1219" s="20"/>
      <c r="C1219" s="31" t="str">
        <f>'Asset Schedule'!C304</f>
        <v>Bus 72</v>
      </c>
      <c r="D1219" s="31"/>
      <c r="E1219" s="25">
        <f>'Asset Schedule'!Q304</f>
        <v>0</v>
      </c>
      <c r="F1219" s="27"/>
      <c r="G1219" s="27"/>
      <c r="H1219" s="27"/>
      <c r="I1219" s="31"/>
      <c r="J1219" s="38">
        <f t="shared" ref="J1219:R1219" si="319">IF(J309=1,$E1219,0)</f>
        <v>0</v>
      </c>
      <c r="K1219" s="38">
        <f t="shared" si="319"/>
        <v>0</v>
      </c>
      <c r="L1219" s="38">
        <f t="shared" si="319"/>
        <v>0</v>
      </c>
      <c r="M1219" s="38">
        <f t="shared" si="319"/>
        <v>0</v>
      </c>
      <c r="N1219" s="38">
        <f t="shared" si="319"/>
        <v>0</v>
      </c>
      <c r="O1219" s="38">
        <f t="shared" si="319"/>
        <v>0</v>
      </c>
      <c r="P1219" s="38">
        <f t="shared" si="319"/>
        <v>0</v>
      </c>
      <c r="Q1219" s="38">
        <f t="shared" si="319"/>
        <v>0</v>
      </c>
      <c r="R1219" s="38">
        <f t="shared" si="319"/>
        <v>0</v>
      </c>
      <c r="S1219" s="7"/>
    </row>
    <row r="1220" spans="1:19" s="43" customFormat="1" ht="12" customHeight="1" x14ac:dyDescent="0.3">
      <c r="A1220" s="7"/>
      <c r="B1220" s="20"/>
      <c r="C1220" s="31" t="str">
        <f>'Asset Schedule'!C305</f>
        <v>Bus 73</v>
      </c>
      <c r="D1220" s="31"/>
      <c r="E1220" s="25">
        <f>'Asset Schedule'!Q305</f>
        <v>0</v>
      </c>
      <c r="F1220" s="27"/>
      <c r="G1220" s="27"/>
      <c r="H1220" s="27"/>
      <c r="I1220" s="31"/>
      <c r="J1220" s="38">
        <f t="shared" ref="J1220:R1220" si="320">IF(J310=1,$E1220,0)</f>
        <v>0</v>
      </c>
      <c r="K1220" s="38">
        <f t="shared" si="320"/>
        <v>0</v>
      </c>
      <c r="L1220" s="38">
        <f t="shared" si="320"/>
        <v>0</v>
      </c>
      <c r="M1220" s="38">
        <f t="shared" si="320"/>
        <v>0</v>
      </c>
      <c r="N1220" s="38">
        <f t="shared" si="320"/>
        <v>0</v>
      </c>
      <c r="O1220" s="38">
        <f t="shared" si="320"/>
        <v>0</v>
      </c>
      <c r="P1220" s="38">
        <f t="shared" si="320"/>
        <v>0</v>
      </c>
      <c r="Q1220" s="38">
        <f t="shared" si="320"/>
        <v>0</v>
      </c>
      <c r="R1220" s="38">
        <f t="shared" si="320"/>
        <v>0</v>
      </c>
      <c r="S1220" s="7"/>
    </row>
    <row r="1221" spans="1:19" s="43" customFormat="1" ht="12" customHeight="1" x14ac:dyDescent="0.3">
      <c r="A1221" s="7"/>
      <c r="B1221" s="20"/>
      <c r="C1221" s="31" t="str">
        <f>'Asset Schedule'!C306</f>
        <v>Bus 74</v>
      </c>
      <c r="D1221" s="31"/>
      <c r="E1221" s="25">
        <f>'Asset Schedule'!Q306</f>
        <v>0</v>
      </c>
      <c r="F1221" s="27"/>
      <c r="G1221" s="27"/>
      <c r="H1221" s="27"/>
      <c r="I1221" s="31"/>
      <c r="J1221" s="38">
        <f t="shared" ref="J1221:R1221" si="321">IF(J311=1,$E1221,0)</f>
        <v>0</v>
      </c>
      <c r="K1221" s="38">
        <f t="shared" si="321"/>
        <v>0</v>
      </c>
      <c r="L1221" s="38">
        <f t="shared" si="321"/>
        <v>0</v>
      </c>
      <c r="M1221" s="38">
        <f t="shared" si="321"/>
        <v>0</v>
      </c>
      <c r="N1221" s="38">
        <f t="shared" si="321"/>
        <v>0</v>
      </c>
      <c r="O1221" s="38">
        <f t="shared" si="321"/>
        <v>0</v>
      </c>
      <c r="P1221" s="38">
        <f t="shared" si="321"/>
        <v>0</v>
      </c>
      <c r="Q1221" s="38">
        <f t="shared" si="321"/>
        <v>0</v>
      </c>
      <c r="R1221" s="38">
        <f t="shared" si="321"/>
        <v>0</v>
      </c>
      <c r="S1221" s="7"/>
    </row>
    <row r="1222" spans="1:19" s="43" customFormat="1" ht="12" customHeight="1" x14ac:dyDescent="0.3">
      <c r="A1222" s="7"/>
      <c r="B1222" s="20"/>
      <c r="C1222" s="31" t="str">
        <f>'Asset Schedule'!C307</f>
        <v>Bus 75</v>
      </c>
      <c r="D1222" s="31"/>
      <c r="E1222" s="25">
        <f>'Asset Schedule'!Q307</f>
        <v>0</v>
      </c>
      <c r="F1222" s="27"/>
      <c r="G1222" s="27"/>
      <c r="H1222" s="27"/>
      <c r="I1222" s="31"/>
      <c r="J1222" s="38">
        <f t="shared" ref="J1222:R1222" si="322">IF(J312=1,$E1222,0)</f>
        <v>0</v>
      </c>
      <c r="K1222" s="38">
        <f t="shared" si="322"/>
        <v>0</v>
      </c>
      <c r="L1222" s="38">
        <f t="shared" si="322"/>
        <v>0</v>
      </c>
      <c r="M1222" s="38">
        <f t="shared" si="322"/>
        <v>0</v>
      </c>
      <c r="N1222" s="38">
        <f t="shared" si="322"/>
        <v>0</v>
      </c>
      <c r="O1222" s="38">
        <f t="shared" si="322"/>
        <v>0</v>
      </c>
      <c r="P1222" s="38">
        <f t="shared" si="322"/>
        <v>0</v>
      </c>
      <c r="Q1222" s="38">
        <f t="shared" si="322"/>
        <v>0</v>
      </c>
      <c r="R1222" s="38">
        <f t="shared" si="322"/>
        <v>0</v>
      </c>
      <c r="S1222" s="7"/>
    </row>
    <row r="1223" spans="1:19" s="43" customFormat="1" ht="12" customHeight="1" x14ac:dyDescent="0.3">
      <c r="A1223" s="7"/>
      <c r="B1223" s="20"/>
      <c r="C1223" s="31" t="str">
        <f>'Asset Schedule'!C308</f>
        <v>Bus 76</v>
      </c>
      <c r="D1223" s="31"/>
      <c r="E1223" s="25">
        <f>'Asset Schedule'!Q308</f>
        <v>0</v>
      </c>
      <c r="F1223" s="27"/>
      <c r="G1223" s="27"/>
      <c r="H1223" s="27"/>
      <c r="I1223" s="31"/>
      <c r="J1223" s="38">
        <f t="shared" ref="J1223:R1223" si="323">IF(J313=1,$E1223,0)</f>
        <v>0</v>
      </c>
      <c r="K1223" s="38">
        <f t="shared" si="323"/>
        <v>0</v>
      </c>
      <c r="L1223" s="38">
        <f t="shared" si="323"/>
        <v>0</v>
      </c>
      <c r="M1223" s="38">
        <f t="shared" si="323"/>
        <v>0</v>
      </c>
      <c r="N1223" s="38">
        <f t="shared" si="323"/>
        <v>0</v>
      </c>
      <c r="O1223" s="38">
        <f t="shared" si="323"/>
        <v>0</v>
      </c>
      <c r="P1223" s="38">
        <f t="shared" si="323"/>
        <v>0</v>
      </c>
      <c r="Q1223" s="38">
        <f t="shared" si="323"/>
        <v>0</v>
      </c>
      <c r="R1223" s="38">
        <f t="shared" si="323"/>
        <v>0</v>
      </c>
      <c r="S1223" s="7"/>
    </row>
    <row r="1224" spans="1:19" s="43" customFormat="1" ht="12" customHeight="1" x14ac:dyDescent="0.3">
      <c r="A1224" s="7"/>
      <c r="B1224" s="20"/>
      <c r="C1224" s="31" t="str">
        <f>'Asset Schedule'!C309</f>
        <v>Bus 77</v>
      </c>
      <c r="D1224" s="31"/>
      <c r="E1224" s="25">
        <f>'Asset Schedule'!Q309</f>
        <v>0</v>
      </c>
      <c r="F1224" s="27"/>
      <c r="G1224" s="27"/>
      <c r="H1224" s="27"/>
      <c r="I1224" s="31"/>
      <c r="J1224" s="38">
        <f t="shared" ref="J1224:R1224" si="324">IF(J314=1,$E1224,0)</f>
        <v>0</v>
      </c>
      <c r="K1224" s="38">
        <f t="shared" si="324"/>
        <v>0</v>
      </c>
      <c r="L1224" s="38">
        <f t="shared" si="324"/>
        <v>0</v>
      </c>
      <c r="M1224" s="38">
        <f t="shared" si="324"/>
        <v>0</v>
      </c>
      <c r="N1224" s="38">
        <f t="shared" si="324"/>
        <v>0</v>
      </c>
      <c r="O1224" s="38">
        <f t="shared" si="324"/>
        <v>0</v>
      </c>
      <c r="P1224" s="38">
        <f t="shared" si="324"/>
        <v>0</v>
      </c>
      <c r="Q1224" s="38">
        <f t="shared" si="324"/>
        <v>0</v>
      </c>
      <c r="R1224" s="38">
        <f t="shared" si="324"/>
        <v>0</v>
      </c>
      <c r="S1224" s="7"/>
    </row>
    <row r="1225" spans="1:19" s="43" customFormat="1" ht="12" customHeight="1" x14ac:dyDescent="0.3">
      <c r="A1225" s="7"/>
      <c r="B1225" s="20"/>
      <c r="C1225" s="31" t="str">
        <f>'Asset Schedule'!C310</f>
        <v>Bus 78</v>
      </c>
      <c r="D1225" s="31"/>
      <c r="E1225" s="25">
        <f>'Asset Schedule'!Q310</f>
        <v>0</v>
      </c>
      <c r="F1225" s="27"/>
      <c r="G1225" s="27"/>
      <c r="H1225" s="27"/>
      <c r="I1225" s="31"/>
      <c r="J1225" s="38">
        <f t="shared" ref="J1225:R1225" si="325">IF(J315=1,$E1225,0)</f>
        <v>0</v>
      </c>
      <c r="K1225" s="38">
        <f t="shared" si="325"/>
        <v>0</v>
      </c>
      <c r="L1225" s="38">
        <f t="shared" si="325"/>
        <v>0</v>
      </c>
      <c r="M1225" s="38">
        <f t="shared" si="325"/>
        <v>0</v>
      </c>
      <c r="N1225" s="38">
        <f t="shared" si="325"/>
        <v>0</v>
      </c>
      <c r="O1225" s="38">
        <f t="shared" si="325"/>
        <v>0</v>
      </c>
      <c r="P1225" s="38">
        <f t="shared" si="325"/>
        <v>0</v>
      </c>
      <c r="Q1225" s="38">
        <f t="shared" si="325"/>
        <v>0</v>
      </c>
      <c r="R1225" s="38">
        <f t="shared" si="325"/>
        <v>0</v>
      </c>
      <c r="S1225" s="7"/>
    </row>
    <row r="1226" spans="1:19" s="43" customFormat="1" ht="12" customHeight="1" x14ac:dyDescent="0.3">
      <c r="A1226" s="7"/>
      <c r="B1226" s="20"/>
      <c r="C1226" s="31" t="str">
        <f>'Asset Schedule'!C311</f>
        <v>Bus 79</v>
      </c>
      <c r="D1226" s="31"/>
      <c r="E1226" s="25">
        <f>'Asset Schedule'!Q311</f>
        <v>0</v>
      </c>
      <c r="F1226" s="27"/>
      <c r="G1226" s="27"/>
      <c r="H1226" s="27"/>
      <c r="I1226" s="31"/>
      <c r="J1226" s="38">
        <f t="shared" ref="J1226:R1226" si="326">IF(J316=1,$E1226,0)</f>
        <v>0</v>
      </c>
      <c r="K1226" s="38">
        <f t="shared" si="326"/>
        <v>0</v>
      </c>
      <c r="L1226" s="38">
        <f t="shared" si="326"/>
        <v>0</v>
      </c>
      <c r="M1226" s="38">
        <f t="shared" si="326"/>
        <v>0</v>
      </c>
      <c r="N1226" s="38">
        <f t="shared" si="326"/>
        <v>0</v>
      </c>
      <c r="O1226" s="38">
        <f t="shared" si="326"/>
        <v>0</v>
      </c>
      <c r="P1226" s="38">
        <f t="shared" si="326"/>
        <v>0</v>
      </c>
      <c r="Q1226" s="38">
        <f t="shared" si="326"/>
        <v>0</v>
      </c>
      <c r="R1226" s="38">
        <f t="shared" si="326"/>
        <v>0</v>
      </c>
      <c r="S1226" s="7"/>
    </row>
    <row r="1227" spans="1:19" s="43" customFormat="1" ht="12" customHeight="1" x14ac:dyDescent="0.3">
      <c r="A1227" s="7"/>
      <c r="B1227" s="20"/>
      <c r="C1227" s="31" t="str">
        <f>'Asset Schedule'!C312</f>
        <v>Bus 80</v>
      </c>
      <c r="D1227" s="31"/>
      <c r="E1227" s="25">
        <f>'Asset Schedule'!Q312</f>
        <v>0</v>
      </c>
      <c r="F1227" s="27"/>
      <c r="G1227" s="27"/>
      <c r="H1227" s="27"/>
      <c r="I1227" s="31"/>
      <c r="J1227" s="38">
        <f t="shared" ref="J1227:R1227" si="327">IF(J317=1,$E1227,0)</f>
        <v>0</v>
      </c>
      <c r="K1227" s="38">
        <f t="shared" si="327"/>
        <v>0</v>
      </c>
      <c r="L1227" s="38">
        <f t="shared" si="327"/>
        <v>0</v>
      </c>
      <c r="M1227" s="38">
        <f t="shared" si="327"/>
        <v>0</v>
      </c>
      <c r="N1227" s="38">
        <f t="shared" si="327"/>
        <v>0</v>
      </c>
      <c r="O1227" s="38">
        <f t="shared" si="327"/>
        <v>0</v>
      </c>
      <c r="P1227" s="38">
        <f t="shared" si="327"/>
        <v>0</v>
      </c>
      <c r="Q1227" s="38">
        <f t="shared" si="327"/>
        <v>0</v>
      </c>
      <c r="R1227" s="38">
        <f t="shared" si="327"/>
        <v>0</v>
      </c>
      <c r="S1227" s="7"/>
    </row>
    <row r="1228" spans="1:19" s="43" customFormat="1" ht="12" customHeight="1" x14ac:dyDescent="0.3">
      <c r="A1228" s="7"/>
      <c r="B1228" s="20"/>
      <c r="C1228" s="31" t="str">
        <f>'Asset Schedule'!C313</f>
        <v>Bus 81</v>
      </c>
      <c r="D1228" s="31"/>
      <c r="E1228" s="25">
        <f>'Asset Schedule'!Q313</f>
        <v>0</v>
      </c>
      <c r="F1228" s="27"/>
      <c r="G1228" s="27"/>
      <c r="H1228" s="27"/>
      <c r="I1228" s="31"/>
      <c r="J1228" s="38">
        <f t="shared" ref="J1228:R1228" si="328">IF(J318=1,$E1228,0)</f>
        <v>0</v>
      </c>
      <c r="K1228" s="38">
        <f t="shared" si="328"/>
        <v>0</v>
      </c>
      <c r="L1228" s="38">
        <f t="shared" si="328"/>
        <v>0</v>
      </c>
      <c r="M1228" s="38">
        <f t="shared" si="328"/>
        <v>0</v>
      </c>
      <c r="N1228" s="38">
        <f t="shared" si="328"/>
        <v>0</v>
      </c>
      <c r="O1228" s="38">
        <f t="shared" si="328"/>
        <v>0</v>
      </c>
      <c r="P1228" s="38">
        <f t="shared" si="328"/>
        <v>0</v>
      </c>
      <c r="Q1228" s="38">
        <f t="shared" si="328"/>
        <v>0</v>
      </c>
      <c r="R1228" s="38">
        <f t="shared" si="328"/>
        <v>0</v>
      </c>
      <c r="S1228" s="7"/>
    </row>
    <row r="1229" spans="1:19" s="43" customFormat="1" ht="12" customHeight="1" x14ac:dyDescent="0.3">
      <c r="A1229" s="7"/>
      <c r="B1229" s="20"/>
      <c r="C1229" s="31" t="str">
        <f>'Asset Schedule'!C314</f>
        <v>Bus 82</v>
      </c>
      <c r="D1229" s="31"/>
      <c r="E1229" s="25">
        <f>'Asset Schedule'!Q314</f>
        <v>0</v>
      </c>
      <c r="F1229" s="27"/>
      <c r="G1229" s="27"/>
      <c r="H1229" s="27"/>
      <c r="I1229" s="31"/>
      <c r="J1229" s="38">
        <f t="shared" ref="J1229:R1229" si="329">IF(J319=1,$E1229,0)</f>
        <v>0</v>
      </c>
      <c r="K1229" s="38">
        <f t="shared" si="329"/>
        <v>0</v>
      </c>
      <c r="L1229" s="38">
        <f t="shared" si="329"/>
        <v>0</v>
      </c>
      <c r="M1229" s="38">
        <f t="shared" si="329"/>
        <v>0</v>
      </c>
      <c r="N1229" s="38">
        <f t="shared" si="329"/>
        <v>0</v>
      </c>
      <c r="O1229" s="38">
        <f t="shared" si="329"/>
        <v>0</v>
      </c>
      <c r="P1229" s="38">
        <f t="shared" si="329"/>
        <v>0</v>
      </c>
      <c r="Q1229" s="38">
        <f t="shared" si="329"/>
        <v>0</v>
      </c>
      <c r="R1229" s="38">
        <f t="shared" si="329"/>
        <v>0</v>
      </c>
      <c r="S1229" s="7"/>
    </row>
    <row r="1230" spans="1:19" s="43" customFormat="1" ht="12" customHeight="1" x14ac:dyDescent="0.3">
      <c r="A1230" s="7"/>
      <c r="B1230" s="20"/>
      <c r="C1230" s="31" t="str">
        <f>'Asset Schedule'!C315</f>
        <v>Bus 83</v>
      </c>
      <c r="D1230" s="31"/>
      <c r="E1230" s="25">
        <f>'Asset Schedule'!Q315</f>
        <v>0</v>
      </c>
      <c r="F1230" s="27"/>
      <c r="G1230" s="27"/>
      <c r="H1230" s="27"/>
      <c r="I1230" s="31"/>
      <c r="J1230" s="38">
        <f t="shared" ref="J1230:R1230" si="330">IF(J320=1,$E1230,0)</f>
        <v>0</v>
      </c>
      <c r="K1230" s="38">
        <f t="shared" si="330"/>
        <v>0</v>
      </c>
      <c r="L1230" s="38">
        <f t="shared" si="330"/>
        <v>0</v>
      </c>
      <c r="M1230" s="38">
        <f t="shared" si="330"/>
        <v>0</v>
      </c>
      <c r="N1230" s="38">
        <f t="shared" si="330"/>
        <v>0</v>
      </c>
      <c r="O1230" s="38">
        <f t="shared" si="330"/>
        <v>0</v>
      </c>
      <c r="P1230" s="38">
        <f t="shared" si="330"/>
        <v>0</v>
      </c>
      <c r="Q1230" s="38">
        <f t="shared" si="330"/>
        <v>0</v>
      </c>
      <c r="R1230" s="38">
        <f t="shared" si="330"/>
        <v>0</v>
      </c>
      <c r="S1230" s="7"/>
    </row>
    <row r="1231" spans="1:19" s="43" customFormat="1" ht="12" customHeight="1" x14ac:dyDescent="0.3">
      <c r="A1231" s="7"/>
      <c r="B1231" s="20"/>
      <c r="C1231" s="31" t="str">
        <f>'Asset Schedule'!C316</f>
        <v>Bus 84</v>
      </c>
      <c r="D1231" s="31"/>
      <c r="E1231" s="25">
        <f>'Asset Schedule'!Q316</f>
        <v>0</v>
      </c>
      <c r="F1231" s="27"/>
      <c r="G1231" s="27"/>
      <c r="H1231" s="27"/>
      <c r="I1231" s="31"/>
      <c r="J1231" s="38">
        <f t="shared" ref="J1231:R1231" si="331">IF(J321=1,$E1231,0)</f>
        <v>0</v>
      </c>
      <c r="K1231" s="38">
        <f t="shared" si="331"/>
        <v>0</v>
      </c>
      <c r="L1231" s="38">
        <f t="shared" si="331"/>
        <v>0</v>
      </c>
      <c r="M1231" s="38">
        <f t="shared" si="331"/>
        <v>0</v>
      </c>
      <c r="N1231" s="38">
        <f t="shared" si="331"/>
        <v>0</v>
      </c>
      <c r="O1231" s="38">
        <f t="shared" si="331"/>
        <v>0</v>
      </c>
      <c r="P1231" s="38">
        <f t="shared" si="331"/>
        <v>0</v>
      </c>
      <c r="Q1231" s="38">
        <f t="shared" si="331"/>
        <v>0</v>
      </c>
      <c r="R1231" s="38">
        <f t="shared" si="331"/>
        <v>0</v>
      </c>
      <c r="S1231" s="7"/>
    </row>
    <row r="1232" spans="1:19" s="43" customFormat="1" ht="12" customHeight="1" x14ac:dyDescent="0.3">
      <c r="A1232" s="7"/>
      <c r="B1232" s="20"/>
      <c r="C1232" s="31" t="str">
        <f>'Asset Schedule'!C317</f>
        <v>Bus 85</v>
      </c>
      <c r="D1232" s="31"/>
      <c r="E1232" s="25">
        <f>'Asset Schedule'!Q317</f>
        <v>0</v>
      </c>
      <c r="F1232" s="27"/>
      <c r="G1232" s="27"/>
      <c r="H1232" s="27"/>
      <c r="I1232" s="31"/>
      <c r="J1232" s="38">
        <f t="shared" ref="J1232:R1232" si="332">IF(J322=1,$E1232,0)</f>
        <v>0</v>
      </c>
      <c r="K1232" s="38">
        <f t="shared" si="332"/>
        <v>0</v>
      </c>
      <c r="L1232" s="38">
        <f t="shared" si="332"/>
        <v>0</v>
      </c>
      <c r="M1232" s="38">
        <f t="shared" si="332"/>
        <v>0</v>
      </c>
      <c r="N1232" s="38">
        <f t="shared" si="332"/>
        <v>0</v>
      </c>
      <c r="O1232" s="38">
        <f t="shared" si="332"/>
        <v>0</v>
      </c>
      <c r="P1232" s="38">
        <f t="shared" si="332"/>
        <v>0</v>
      </c>
      <c r="Q1232" s="38">
        <f t="shared" si="332"/>
        <v>0</v>
      </c>
      <c r="R1232" s="38">
        <f t="shared" si="332"/>
        <v>0</v>
      </c>
      <c r="S1232" s="7"/>
    </row>
    <row r="1233" spans="1:19" s="43" customFormat="1" ht="12" customHeight="1" x14ac:dyDescent="0.3">
      <c r="A1233" s="7"/>
      <c r="B1233" s="20"/>
      <c r="C1233" s="31" t="str">
        <f>'Asset Schedule'!C318</f>
        <v>Bus 86</v>
      </c>
      <c r="D1233" s="31"/>
      <c r="E1233" s="25">
        <f>'Asset Schedule'!Q318</f>
        <v>0</v>
      </c>
      <c r="F1233" s="27"/>
      <c r="G1233" s="27"/>
      <c r="H1233" s="27"/>
      <c r="I1233" s="31"/>
      <c r="J1233" s="38">
        <f t="shared" ref="J1233:R1233" si="333">IF(J323=1,$E1233,0)</f>
        <v>0</v>
      </c>
      <c r="K1233" s="38">
        <f t="shared" si="333"/>
        <v>0</v>
      </c>
      <c r="L1233" s="38">
        <f t="shared" si="333"/>
        <v>0</v>
      </c>
      <c r="M1233" s="38">
        <f t="shared" si="333"/>
        <v>0</v>
      </c>
      <c r="N1233" s="38">
        <f t="shared" si="333"/>
        <v>0</v>
      </c>
      <c r="O1233" s="38">
        <f t="shared" si="333"/>
        <v>0</v>
      </c>
      <c r="P1233" s="38">
        <f t="shared" si="333"/>
        <v>0</v>
      </c>
      <c r="Q1233" s="38">
        <f t="shared" si="333"/>
        <v>0</v>
      </c>
      <c r="R1233" s="38">
        <f t="shared" si="333"/>
        <v>0</v>
      </c>
      <c r="S1233" s="7"/>
    </row>
    <row r="1234" spans="1:19" s="43" customFormat="1" ht="12" customHeight="1" x14ac:dyDescent="0.3">
      <c r="A1234" s="7"/>
      <c r="B1234" s="20"/>
      <c r="C1234" s="31" t="str">
        <f>'Asset Schedule'!C319</f>
        <v>Bus 87</v>
      </c>
      <c r="D1234" s="31"/>
      <c r="E1234" s="25">
        <f>'Asset Schedule'!Q319</f>
        <v>0</v>
      </c>
      <c r="F1234" s="27"/>
      <c r="G1234" s="27"/>
      <c r="H1234" s="27"/>
      <c r="I1234" s="31"/>
      <c r="J1234" s="38">
        <f t="shared" ref="J1234:R1234" si="334">IF(J324=1,$E1234,0)</f>
        <v>0</v>
      </c>
      <c r="K1234" s="38">
        <f t="shared" si="334"/>
        <v>0</v>
      </c>
      <c r="L1234" s="38">
        <f t="shared" si="334"/>
        <v>0</v>
      </c>
      <c r="M1234" s="38">
        <f t="shared" si="334"/>
        <v>0</v>
      </c>
      <c r="N1234" s="38">
        <f t="shared" si="334"/>
        <v>0</v>
      </c>
      <c r="O1234" s="38">
        <f t="shared" si="334"/>
        <v>0</v>
      </c>
      <c r="P1234" s="38">
        <f t="shared" si="334"/>
        <v>0</v>
      </c>
      <c r="Q1234" s="38">
        <f t="shared" si="334"/>
        <v>0</v>
      </c>
      <c r="R1234" s="38">
        <f t="shared" si="334"/>
        <v>0</v>
      </c>
      <c r="S1234" s="7"/>
    </row>
    <row r="1235" spans="1:19" s="43" customFormat="1" ht="12" customHeight="1" x14ac:dyDescent="0.3">
      <c r="A1235" s="7"/>
      <c r="B1235" s="20"/>
      <c r="C1235" s="31" t="str">
        <f>'Asset Schedule'!C320</f>
        <v>Bus 88</v>
      </c>
      <c r="D1235" s="31"/>
      <c r="E1235" s="25">
        <f>'Asset Schedule'!Q320</f>
        <v>0</v>
      </c>
      <c r="F1235" s="27"/>
      <c r="G1235" s="27"/>
      <c r="H1235" s="27"/>
      <c r="I1235" s="31"/>
      <c r="J1235" s="38">
        <f t="shared" ref="J1235:R1235" si="335">IF(J325=1,$E1235,0)</f>
        <v>0</v>
      </c>
      <c r="K1235" s="38">
        <f t="shared" si="335"/>
        <v>0</v>
      </c>
      <c r="L1235" s="38">
        <f t="shared" si="335"/>
        <v>0</v>
      </c>
      <c r="M1235" s="38">
        <f t="shared" si="335"/>
        <v>0</v>
      </c>
      <c r="N1235" s="38">
        <f t="shared" si="335"/>
        <v>0</v>
      </c>
      <c r="O1235" s="38">
        <f t="shared" si="335"/>
        <v>0</v>
      </c>
      <c r="P1235" s="38">
        <f t="shared" si="335"/>
        <v>0</v>
      </c>
      <c r="Q1235" s="38">
        <f t="shared" si="335"/>
        <v>0</v>
      </c>
      <c r="R1235" s="38">
        <f t="shared" si="335"/>
        <v>0</v>
      </c>
      <c r="S1235" s="7"/>
    </row>
    <row r="1236" spans="1:19" s="43" customFormat="1" ht="12" customHeight="1" x14ac:dyDescent="0.3">
      <c r="A1236" s="7"/>
      <c r="B1236" s="20"/>
      <c r="C1236" s="31" t="str">
        <f>'Asset Schedule'!C321</f>
        <v>Bus 89</v>
      </c>
      <c r="D1236" s="31"/>
      <c r="E1236" s="25">
        <f>'Asset Schedule'!Q321</f>
        <v>0</v>
      </c>
      <c r="F1236" s="27"/>
      <c r="G1236" s="27"/>
      <c r="H1236" s="27"/>
      <c r="I1236" s="31"/>
      <c r="J1236" s="38">
        <f t="shared" ref="J1236:R1236" si="336">IF(J326=1,$E1236,0)</f>
        <v>0</v>
      </c>
      <c r="K1236" s="38">
        <f t="shared" si="336"/>
        <v>0</v>
      </c>
      <c r="L1236" s="38">
        <f t="shared" si="336"/>
        <v>0</v>
      </c>
      <c r="M1236" s="38">
        <f t="shared" si="336"/>
        <v>0</v>
      </c>
      <c r="N1236" s="38">
        <f t="shared" si="336"/>
        <v>0</v>
      </c>
      <c r="O1236" s="38">
        <f t="shared" si="336"/>
        <v>0</v>
      </c>
      <c r="P1236" s="38">
        <f t="shared" si="336"/>
        <v>0</v>
      </c>
      <c r="Q1236" s="38">
        <f t="shared" si="336"/>
        <v>0</v>
      </c>
      <c r="R1236" s="38">
        <f t="shared" si="336"/>
        <v>0</v>
      </c>
      <c r="S1236" s="7"/>
    </row>
    <row r="1237" spans="1:19" s="43" customFormat="1" ht="12" customHeight="1" x14ac:dyDescent="0.3">
      <c r="A1237" s="7"/>
      <c r="B1237" s="20"/>
      <c r="C1237" s="31" t="str">
        <f>'Asset Schedule'!C322</f>
        <v>Bus 90</v>
      </c>
      <c r="D1237" s="31"/>
      <c r="E1237" s="25">
        <f>'Asset Schedule'!Q322</f>
        <v>0</v>
      </c>
      <c r="F1237" s="27"/>
      <c r="G1237" s="27"/>
      <c r="H1237" s="27"/>
      <c r="I1237" s="31"/>
      <c r="J1237" s="38">
        <f t="shared" ref="J1237:R1237" si="337">IF(J327=1,$E1237,0)</f>
        <v>0</v>
      </c>
      <c r="K1237" s="38">
        <f t="shared" si="337"/>
        <v>0</v>
      </c>
      <c r="L1237" s="38">
        <f t="shared" si="337"/>
        <v>0</v>
      </c>
      <c r="M1237" s="38">
        <f t="shared" si="337"/>
        <v>0</v>
      </c>
      <c r="N1237" s="38">
        <f t="shared" si="337"/>
        <v>0</v>
      </c>
      <c r="O1237" s="38">
        <f t="shared" si="337"/>
        <v>0</v>
      </c>
      <c r="P1237" s="38">
        <f t="shared" si="337"/>
        <v>0</v>
      </c>
      <c r="Q1237" s="38">
        <f t="shared" si="337"/>
        <v>0</v>
      </c>
      <c r="R1237" s="38">
        <f t="shared" si="337"/>
        <v>0</v>
      </c>
      <c r="S1237" s="7"/>
    </row>
    <row r="1238" spans="1:19" s="43" customFormat="1" ht="12" customHeight="1" x14ac:dyDescent="0.3">
      <c r="A1238" s="7"/>
      <c r="B1238" s="20"/>
      <c r="C1238" s="31" t="str">
        <f>'Asset Schedule'!C323</f>
        <v>Bus 91</v>
      </c>
      <c r="D1238" s="31"/>
      <c r="E1238" s="25">
        <f>'Asset Schedule'!Q323</f>
        <v>0</v>
      </c>
      <c r="F1238" s="27"/>
      <c r="G1238" s="27"/>
      <c r="H1238" s="27"/>
      <c r="I1238" s="31"/>
      <c r="J1238" s="38">
        <f t="shared" ref="J1238:R1238" si="338">IF(J328=1,$E1238,0)</f>
        <v>0</v>
      </c>
      <c r="K1238" s="38">
        <f t="shared" si="338"/>
        <v>0</v>
      </c>
      <c r="L1238" s="38">
        <f t="shared" si="338"/>
        <v>0</v>
      </c>
      <c r="M1238" s="38">
        <f t="shared" si="338"/>
        <v>0</v>
      </c>
      <c r="N1238" s="38">
        <f t="shared" si="338"/>
        <v>0</v>
      </c>
      <c r="O1238" s="38">
        <f t="shared" si="338"/>
        <v>0</v>
      </c>
      <c r="P1238" s="38">
        <f t="shared" si="338"/>
        <v>0</v>
      </c>
      <c r="Q1238" s="38">
        <f t="shared" si="338"/>
        <v>0</v>
      </c>
      <c r="R1238" s="38">
        <f t="shared" si="338"/>
        <v>0</v>
      </c>
      <c r="S1238" s="7"/>
    </row>
    <row r="1239" spans="1:19" s="43" customFormat="1" ht="12" customHeight="1" x14ac:dyDescent="0.3">
      <c r="A1239" s="7"/>
      <c r="B1239" s="20"/>
      <c r="C1239" s="31" t="str">
        <f>'Asset Schedule'!C324</f>
        <v>Bus 92</v>
      </c>
      <c r="D1239" s="31"/>
      <c r="E1239" s="25">
        <f>'Asset Schedule'!Q324</f>
        <v>0</v>
      </c>
      <c r="F1239" s="27"/>
      <c r="G1239" s="27"/>
      <c r="H1239" s="27"/>
      <c r="I1239" s="31"/>
      <c r="J1239" s="38">
        <f t="shared" ref="J1239:R1239" si="339">IF(J329=1,$E1239,0)</f>
        <v>0</v>
      </c>
      <c r="K1239" s="38">
        <f t="shared" si="339"/>
        <v>0</v>
      </c>
      <c r="L1239" s="38">
        <f t="shared" si="339"/>
        <v>0</v>
      </c>
      <c r="M1239" s="38">
        <f t="shared" si="339"/>
        <v>0</v>
      </c>
      <c r="N1239" s="38">
        <f t="shared" si="339"/>
        <v>0</v>
      </c>
      <c r="O1239" s="38">
        <f t="shared" si="339"/>
        <v>0</v>
      </c>
      <c r="P1239" s="38">
        <f t="shared" si="339"/>
        <v>0</v>
      </c>
      <c r="Q1239" s="38">
        <f t="shared" si="339"/>
        <v>0</v>
      </c>
      <c r="R1239" s="38">
        <f t="shared" si="339"/>
        <v>0</v>
      </c>
      <c r="S1239" s="7"/>
    </row>
    <row r="1240" spans="1:19" s="43" customFormat="1" ht="12" customHeight="1" x14ac:dyDescent="0.3">
      <c r="A1240" s="7"/>
      <c r="B1240" s="20"/>
      <c r="C1240" s="31" t="str">
        <f>'Asset Schedule'!C325</f>
        <v>Bus 93</v>
      </c>
      <c r="D1240" s="31"/>
      <c r="E1240" s="25">
        <f>'Asset Schedule'!Q325</f>
        <v>0</v>
      </c>
      <c r="F1240" s="27"/>
      <c r="G1240" s="27"/>
      <c r="H1240" s="27"/>
      <c r="I1240" s="31"/>
      <c r="J1240" s="38">
        <f t="shared" ref="J1240:R1240" si="340">IF(J330=1,$E1240,0)</f>
        <v>0</v>
      </c>
      <c r="K1240" s="38">
        <f t="shared" si="340"/>
        <v>0</v>
      </c>
      <c r="L1240" s="38">
        <f t="shared" si="340"/>
        <v>0</v>
      </c>
      <c r="M1240" s="38">
        <f t="shared" si="340"/>
        <v>0</v>
      </c>
      <c r="N1240" s="38">
        <f t="shared" si="340"/>
        <v>0</v>
      </c>
      <c r="O1240" s="38">
        <f t="shared" si="340"/>
        <v>0</v>
      </c>
      <c r="P1240" s="38">
        <f t="shared" si="340"/>
        <v>0</v>
      </c>
      <c r="Q1240" s="38">
        <f t="shared" si="340"/>
        <v>0</v>
      </c>
      <c r="R1240" s="38">
        <f t="shared" si="340"/>
        <v>0</v>
      </c>
      <c r="S1240" s="7"/>
    </row>
    <row r="1241" spans="1:19" s="43" customFormat="1" ht="12" customHeight="1" x14ac:dyDescent="0.3">
      <c r="A1241" s="7"/>
      <c r="B1241" s="20"/>
      <c r="C1241" s="31" t="str">
        <f>'Asset Schedule'!C326</f>
        <v>Bus 94</v>
      </c>
      <c r="D1241" s="31"/>
      <c r="E1241" s="25">
        <f>'Asset Schedule'!Q326</f>
        <v>0</v>
      </c>
      <c r="F1241" s="27"/>
      <c r="G1241" s="27"/>
      <c r="H1241" s="27"/>
      <c r="I1241" s="31"/>
      <c r="J1241" s="38">
        <f t="shared" ref="J1241:R1241" si="341">IF(J331=1,$E1241,0)</f>
        <v>0</v>
      </c>
      <c r="K1241" s="38">
        <f t="shared" si="341"/>
        <v>0</v>
      </c>
      <c r="L1241" s="38">
        <f t="shared" si="341"/>
        <v>0</v>
      </c>
      <c r="M1241" s="38">
        <f t="shared" si="341"/>
        <v>0</v>
      </c>
      <c r="N1241" s="38">
        <f t="shared" si="341"/>
        <v>0</v>
      </c>
      <c r="O1241" s="38">
        <f t="shared" si="341"/>
        <v>0</v>
      </c>
      <c r="P1241" s="38">
        <f t="shared" si="341"/>
        <v>0</v>
      </c>
      <c r="Q1241" s="38">
        <f t="shared" si="341"/>
        <v>0</v>
      </c>
      <c r="R1241" s="38">
        <f t="shared" si="341"/>
        <v>0</v>
      </c>
      <c r="S1241" s="7"/>
    </row>
    <row r="1242" spans="1:19" s="43" customFormat="1" ht="12" customHeight="1" x14ac:dyDescent="0.3">
      <c r="A1242" s="7"/>
      <c r="B1242" s="20"/>
      <c r="C1242" s="31" t="str">
        <f>'Asset Schedule'!C327</f>
        <v>Bus 95</v>
      </c>
      <c r="D1242" s="31"/>
      <c r="E1242" s="25">
        <f>'Asset Schedule'!Q327</f>
        <v>0</v>
      </c>
      <c r="F1242" s="27"/>
      <c r="G1242" s="27"/>
      <c r="H1242" s="27"/>
      <c r="I1242" s="31"/>
      <c r="J1242" s="38">
        <f t="shared" ref="J1242:R1242" si="342">IF(J332=1,$E1242,0)</f>
        <v>0</v>
      </c>
      <c r="K1242" s="38">
        <f t="shared" si="342"/>
        <v>0</v>
      </c>
      <c r="L1242" s="38">
        <f t="shared" si="342"/>
        <v>0</v>
      </c>
      <c r="M1242" s="38">
        <f t="shared" si="342"/>
        <v>0</v>
      </c>
      <c r="N1242" s="38">
        <f t="shared" si="342"/>
        <v>0</v>
      </c>
      <c r="O1242" s="38">
        <f t="shared" si="342"/>
        <v>0</v>
      </c>
      <c r="P1242" s="38">
        <f t="shared" si="342"/>
        <v>0</v>
      </c>
      <c r="Q1242" s="38">
        <f t="shared" si="342"/>
        <v>0</v>
      </c>
      <c r="R1242" s="38">
        <f t="shared" si="342"/>
        <v>0</v>
      </c>
      <c r="S1242" s="7"/>
    </row>
    <row r="1243" spans="1:19" s="43" customFormat="1" ht="12" customHeight="1" x14ac:dyDescent="0.3">
      <c r="A1243" s="7"/>
      <c r="B1243" s="20"/>
      <c r="C1243" s="31" t="str">
        <f>'Asset Schedule'!C328</f>
        <v>Bus 96</v>
      </c>
      <c r="D1243" s="31"/>
      <c r="E1243" s="25">
        <f>'Asset Schedule'!Q328</f>
        <v>0</v>
      </c>
      <c r="F1243" s="27"/>
      <c r="G1243" s="27"/>
      <c r="H1243" s="27"/>
      <c r="I1243" s="31"/>
      <c r="J1243" s="38">
        <f t="shared" ref="J1243:R1243" si="343">IF(J333=1,$E1243,0)</f>
        <v>0</v>
      </c>
      <c r="K1243" s="38">
        <f t="shared" si="343"/>
        <v>0</v>
      </c>
      <c r="L1243" s="38">
        <f t="shared" si="343"/>
        <v>0</v>
      </c>
      <c r="M1243" s="38">
        <f t="shared" si="343"/>
        <v>0</v>
      </c>
      <c r="N1243" s="38">
        <f t="shared" si="343"/>
        <v>0</v>
      </c>
      <c r="O1243" s="38">
        <f t="shared" si="343"/>
        <v>0</v>
      </c>
      <c r="P1243" s="38">
        <f t="shared" si="343"/>
        <v>0</v>
      </c>
      <c r="Q1243" s="38">
        <f t="shared" si="343"/>
        <v>0</v>
      </c>
      <c r="R1243" s="38">
        <f t="shared" si="343"/>
        <v>0</v>
      </c>
      <c r="S1243" s="7"/>
    </row>
    <row r="1244" spans="1:19" s="43" customFormat="1" ht="12" customHeight="1" x14ac:dyDescent="0.3">
      <c r="A1244" s="7"/>
      <c r="B1244" s="20"/>
      <c r="C1244" s="31" t="str">
        <f>'Asset Schedule'!C329</f>
        <v>Bus 97</v>
      </c>
      <c r="D1244" s="31"/>
      <c r="E1244" s="25">
        <f>'Asset Schedule'!Q329</f>
        <v>0</v>
      </c>
      <c r="F1244" s="27"/>
      <c r="G1244" s="27"/>
      <c r="H1244" s="27"/>
      <c r="I1244" s="31"/>
      <c r="J1244" s="38">
        <f t="shared" ref="J1244:R1244" si="344">IF(J334=1,$E1244,0)</f>
        <v>0</v>
      </c>
      <c r="K1244" s="38">
        <f t="shared" si="344"/>
        <v>0</v>
      </c>
      <c r="L1244" s="38">
        <f t="shared" si="344"/>
        <v>0</v>
      </c>
      <c r="M1244" s="38">
        <f t="shared" si="344"/>
        <v>0</v>
      </c>
      <c r="N1244" s="38">
        <f t="shared" si="344"/>
        <v>0</v>
      </c>
      <c r="O1244" s="38">
        <f t="shared" si="344"/>
        <v>0</v>
      </c>
      <c r="P1244" s="38">
        <f t="shared" si="344"/>
        <v>0</v>
      </c>
      <c r="Q1244" s="38">
        <f t="shared" si="344"/>
        <v>0</v>
      </c>
      <c r="R1244" s="38">
        <f t="shared" si="344"/>
        <v>0</v>
      </c>
      <c r="S1244" s="7"/>
    </row>
    <row r="1245" spans="1:19" s="43" customFormat="1" ht="12" customHeight="1" x14ac:dyDescent="0.3">
      <c r="A1245" s="7"/>
      <c r="B1245" s="20"/>
      <c r="C1245" s="31" t="str">
        <f>'Asset Schedule'!C330</f>
        <v>Bus 98</v>
      </c>
      <c r="D1245" s="31"/>
      <c r="E1245" s="25">
        <f>'Asset Schedule'!Q330</f>
        <v>0</v>
      </c>
      <c r="F1245" s="27"/>
      <c r="G1245" s="27"/>
      <c r="H1245" s="27"/>
      <c r="I1245" s="31"/>
      <c r="J1245" s="38">
        <f t="shared" ref="J1245:R1245" si="345">IF(J335=1,$E1245,0)</f>
        <v>0</v>
      </c>
      <c r="K1245" s="38">
        <f t="shared" si="345"/>
        <v>0</v>
      </c>
      <c r="L1245" s="38">
        <f t="shared" si="345"/>
        <v>0</v>
      </c>
      <c r="M1245" s="38">
        <f t="shared" si="345"/>
        <v>0</v>
      </c>
      <c r="N1245" s="38">
        <f t="shared" si="345"/>
        <v>0</v>
      </c>
      <c r="O1245" s="38">
        <f t="shared" si="345"/>
        <v>0</v>
      </c>
      <c r="P1245" s="38">
        <f t="shared" si="345"/>
        <v>0</v>
      </c>
      <c r="Q1245" s="38">
        <f t="shared" si="345"/>
        <v>0</v>
      </c>
      <c r="R1245" s="38">
        <f t="shared" si="345"/>
        <v>0</v>
      </c>
      <c r="S1245" s="7"/>
    </row>
    <row r="1246" spans="1:19" s="43" customFormat="1" ht="12" customHeight="1" x14ac:dyDescent="0.3">
      <c r="A1246" s="7"/>
      <c r="B1246" s="20"/>
      <c r="C1246" s="31" t="str">
        <f>'Asset Schedule'!C331</f>
        <v>Bus 99</v>
      </c>
      <c r="D1246" s="31"/>
      <c r="E1246" s="25">
        <f>'Asset Schedule'!Q331</f>
        <v>0</v>
      </c>
      <c r="F1246" s="27"/>
      <c r="G1246" s="27"/>
      <c r="H1246" s="27"/>
      <c r="I1246" s="31"/>
      <c r="J1246" s="38">
        <f t="shared" ref="J1246:R1246" si="346">IF(J336=1,$E1246,0)</f>
        <v>0</v>
      </c>
      <c r="K1246" s="38">
        <f t="shared" si="346"/>
        <v>0</v>
      </c>
      <c r="L1246" s="38">
        <f t="shared" si="346"/>
        <v>0</v>
      </c>
      <c r="M1246" s="38">
        <f t="shared" si="346"/>
        <v>0</v>
      </c>
      <c r="N1246" s="38">
        <f t="shared" si="346"/>
        <v>0</v>
      </c>
      <c r="O1246" s="38">
        <f t="shared" si="346"/>
        <v>0</v>
      </c>
      <c r="P1246" s="38">
        <f t="shared" si="346"/>
        <v>0</v>
      </c>
      <c r="Q1246" s="38">
        <f t="shared" si="346"/>
        <v>0</v>
      </c>
      <c r="R1246" s="38">
        <f t="shared" si="346"/>
        <v>0</v>
      </c>
      <c r="S1246" s="7"/>
    </row>
    <row r="1247" spans="1:19" s="43" customFormat="1" ht="12" customHeight="1" x14ac:dyDescent="0.3">
      <c r="A1247" s="7"/>
      <c r="B1247" s="20"/>
      <c r="C1247" s="31" t="str">
        <f>'Asset Schedule'!C332</f>
        <v>Bus 100</v>
      </c>
      <c r="D1247" s="31"/>
      <c r="E1247" s="25">
        <f>'Asset Schedule'!Q332</f>
        <v>0</v>
      </c>
      <c r="F1247" s="27"/>
      <c r="G1247" s="27"/>
      <c r="H1247" s="27"/>
      <c r="I1247" s="31"/>
      <c r="J1247" s="38">
        <f t="shared" ref="J1247:R1247" si="347">IF(J337=1,$E1247,0)</f>
        <v>0</v>
      </c>
      <c r="K1247" s="38">
        <f t="shared" si="347"/>
        <v>0</v>
      </c>
      <c r="L1247" s="38">
        <f t="shared" si="347"/>
        <v>0</v>
      </c>
      <c r="M1247" s="38">
        <f t="shared" si="347"/>
        <v>0</v>
      </c>
      <c r="N1247" s="38">
        <f t="shared" si="347"/>
        <v>0</v>
      </c>
      <c r="O1247" s="38">
        <f t="shared" si="347"/>
        <v>0</v>
      </c>
      <c r="P1247" s="38">
        <f t="shared" si="347"/>
        <v>0</v>
      </c>
      <c r="Q1247" s="38">
        <f t="shared" si="347"/>
        <v>0</v>
      </c>
      <c r="R1247" s="38">
        <f t="shared" si="347"/>
        <v>0</v>
      </c>
      <c r="S1247" s="7"/>
    </row>
    <row r="1248" spans="1:19" s="43" customFormat="1" ht="12" customHeight="1" x14ac:dyDescent="0.3">
      <c r="A1248" s="7"/>
      <c r="B1248" s="20"/>
      <c r="C1248" s="31" t="str">
        <f>'Asset Schedule'!C333</f>
        <v>Bus 101</v>
      </c>
      <c r="D1248" s="31"/>
      <c r="E1248" s="25">
        <f>'Asset Schedule'!Q333</f>
        <v>0</v>
      </c>
      <c r="F1248" s="27"/>
      <c r="G1248" s="27"/>
      <c r="H1248" s="27"/>
      <c r="I1248" s="31"/>
      <c r="J1248" s="38">
        <f t="shared" ref="J1248:R1248" si="348">IF(J338=1,$E1248,0)</f>
        <v>0</v>
      </c>
      <c r="K1248" s="38">
        <f t="shared" si="348"/>
        <v>0</v>
      </c>
      <c r="L1248" s="38">
        <f t="shared" si="348"/>
        <v>0</v>
      </c>
      <c r="M1248" s="38">
        <f t="shared" si="348"/>
        <v>0</v>
      </c>
      <c r="N1248" s="38">
        <f t="shared" si="348"/>
        <v>0</v>
      </c>
      <c r="O1248" s="38">
        <f t="shared" si="348"/>
        <v>0</v>
      </c>
      <c r="P1248" s="38">
        <f t="shared" si="348"/>
        <v>0</v>
      </c>
      <c r="Q1248" s="38">
        <f t="shared" si="348"/>
        <v>0</v>
      </c>
      <c r="R1248" s="38">
        <f t="shared" si="348"/>
        <v>0</v>
      </c>
      <c r="S1248" s="7"/>
    </row>
    <row r="1249" spans="1:19" s="43" customFormat="1" ht="12" customHeight="1" x14ac:dyDescent="0.3">
      <c r="A1249" s="7"/>
      <c r="B1249" s="20"/>
      <c r="C1249" s="31" t="str">
        <f>'Asset Schedule'!C334</f>
        <v>Bus 102</v>
      </c>
      <c r="D1249" s="31"/>
      <c r="E1249" s="25">
        <f>'Asset Schedule'!Q334</f>
        <v>0</v>
      </c>
      <c r="F1249" s="27"/>
      <c r="G1249" s="27"/>
      <c r="H1249" s="27"/>
      <c r="I1249" s="31"/>
      <c r="J1249" s="38">
        <f t="shared" ref="J1249:R1249" si="349">IF(J339=1,$E1249,0)</f>
        <v>0</v>
      </c>
      <c r="K1249" s="38">
        <f t="shared" si="349"/>
        <v>0</v>
      </c>
      <c r="L1249" s="38">
        <f t="shared" si="349"/>
        <v>0</v>
      </c>
      <c r="M1249" s="38">
        <f t="shared" si="349"/>
        <v>0</v>
      </c>
      <c r="N1249" s="38">
        <f t="shared" si="349"/>
        <v>0</v>
      </c>
      <c r="O1249" s="38">
        <f t="shared" si="349"/>
        <v>0</v>
      </c>
      <c r="P1249" s="38">
        <f t="shared" si="349"/>
        <v>0</v>
      </c>
      <c r="Q1249" s="38">
        <f t="shared" si="349"/>
        <v>0</v>
      </c>
      <c r="R1249" s="38">
        <f t="shared" si="349"/>
        <v>0</v>
      </c>
      <c r="S1249" s="7"/>
    </row>
    <row r="1250" spans="1:19" s="43" customFormat="1" ht="12" customHeight="1" x14ac:dyDescent="0.3">
      <c r="A1250" s="7"/>
      <c r="B1250" s="20"/>
      <c r="C1250" s="31" t="str">
        <f>'Asset Schedule'!C335</f>
        <v>Bus 103</v>
      </c>
      <c r="D1250" s="31"/>
      <c r="E1250" s="25">
        <f>'Asset Schedule'!Q335</f>
        <v>0</v>
      </c>
      <c r="F1250" s="27"/>
      <c r="G1250" s="27"/>
      <c r="H1250" s="27"/>
      <c r="I1250" s="31"/>
      <c r="J1250" s="38">
        <f t="shared" ref="J1250:R1250" si="350">IF(J340=1,$E1250,0)</f>
        <v>0</v>
      </c>
      <c r="K1250" s="38">
        <f t="shared" si="350"/>
        <v>0</v>
      </c>
      <c r="L1250" s="38">
        <f t="shared" si="350"/>
        <v>0</v>
      </c>
      <c r="M1250" s="38">
        <f t="shared" si="350"/>
        <v>0</v>
      </c>
      <c r="N1250" s="38">
        <f t="shared" si="350"/>
        <v>0</v>
      </c>
      <c r="O1250" s="38">
        <f t="shared" si="350"/>
        <v>0</v>
      </c>
      <c r="P1250" s="38">
        <f t="shared" si="350"/>
        <v>0</v>
      </c>
      <c r="Q1250" s="38">
        <f t="shared" si="350"/>
        <v>0</v>
      </c>
      <c r="R1250" s="38">
        <f t="shared" si="350"/>
        <v>0</v>
      </c>
      <c r="S1250" s="7"/>
    </row>
    <row r="1251" spans="1:19" s="43" customFormat="1" ht="12" customHeight="1" x14ac:dyDescent="0.3">
      <c r="A1251" s="7"/>
      <c r="B1251" s="20"/>
      <c r="C1251" s="31" t="str">
        <f>'Asset Schedule'!C336</f>
        <v>Bus 104</v>
      </c>
      <c r="D1251" s="31"/>
      <c r="E1251" s="25">
        <f>'Asset Schedule'!Q336</f>
        <v>0</v>
      </c>
      <c r="F1251" s="27"/>
      <c r="G1251" s="27"/>
      <c r="H1251" s="27"/>
      <c r="I1251" s="31"/>
      <c r="J1251" s="38">
        <f t="shared" ref="J1251:R1251" si="351">IF(J341=1,$E1251,0)</f>
        <v>0</v>
      </c>
      <c r="K1251" s="38">
        <f t="shared" si="351"/>
        <v>0</v>
      </c>
      <c r="L1251" s="38">
        <f t="shared" si="351"/>
        <v>0</v>
      </c>
      <c r="M1251" s="38">
        <f t="shared" si="351"/>
        <v>0</v>
      </c>
      <c r="N1251" s="38">
        <f t="shared" si="351"/>
        <v>0</v>
      </c>
      <c r="O1251" s="38">
        <f t="shared" si="351"/>
        <v>0</v>
      </c>
      <c r="P1251" s="38">
        <f t="shared" si="351"/>
        <v>0</v>
      </c>
      <c r="Q1251" s="38">
        <f t="shared" si="351"/>
        <v>0</v>
      </c>
      <c r="R1251" s="38">
        <f t="shared" si="351"/>
        <v>0</v>
      </c>
      <c r="S1251" s="7"/>
    </row>
    <row r="1252" spans="1:19" s="43" customFormat="1" ht="12" customHeight="1" x14ac:dyDescent="0.3">
      <c r="A1252" s="7"/>
      <c r="B1252" s="20"/>
      <c r="C1252" s="31" t="str">
        <f>'Asset Schedule'!C337</f>
        <v>Bus 105</v>
      </c>
      <c r="D1252" s="31"/>
      <c r="E1252" s="25">
        <f>'Asset Schedule'!Q337</f>
        <v>0</v>
      </c>
      <c r="F1252" s="27"/>
      <c r="G1252" s="27"/>
      <c r="H1252" s="27"/>
      <c r="I1252" s="31"/>
      <c r="J1252" s="38">
        <f t="shared" ref="J1252:R1252" si="352">IF(J342=1,$E1252,0)</f>
        <v>0</v>
      </c>
      <c r="K1252" s="38">
        <f t="shared" si="352"/>
        <v>0</v>
      </c>
      <c r="L1252" s="38">
        <f t="shared" si="352"/>
        <v>0</v>
      </c>
      <c r="M1252" s="38">
        <f t="shared" si="352"/>
        <v>0</v>
      </c>
      <c r="N1252" s="38">
        <f t="shared" si="352"/>
        <v>0</v>
      </c>
      <c r="O1252" s="38">
        <f t="shared" si="352"/>
        <v>0</v>
      </c>
      <c r="P1252" s="38">
        <f t="shared" si="352"/>
        <v>0</v>
      </c>
      <c r="Q1252" s="38">
        <f t="shared" si="352"/>
        <v>0</v>
      </c>
      <c r="R1252" s="38">
        <f t="shared" si="352"/>
        <v>0</v>
      </c>
      <c r="S1252" s="7"/>
    </row>
    <row r="1253" spans="1:19" s="43" customFormat="1" ht="12" customHeight="1" x14ac:dyDescent="0.3">
      <c r="A1253" s="7"/>
      <c r="B1253" s="20"/>
      <c r="C1253" s="31" t="str">
        <f>'Asset Schedule'!C338</f>
        <v>Bus 106</v>
      </c>
      <c r="D1253" s="31"/>
      <c r="E1253" s="25">
        <f>'Asset Schedule'!Q338</f>
        <v>0</v>
      </c>
      <c r="F1253" s="27"/>
      <c r="G1253" s="27"/>
      <c r="H1253" s="27"/>
      <c r="I1253" s="31"/>
      <c r="J1253" s="38">
        <f t="shared" ref="J1253:R1253" si="353">IF(J343=1,$E1253,0)</f>
        <v>0</v>
      </c>
      <c r="K1253" s="38">
        <f t="shared" si="353"/>
        <v>0</v>
      </c>
      <c r="L1253" s="38">
        <f t="shared" si="353"/>
        <v>0</v>
      </c>
      <c r="M1253" s="38">
        <f t="shared" si="353"/>
        <v>0</v>
      </c>
      <c r="N1253" s="38">
        <f t="shared" si="353"/>
        <v>0</v>
      </c>
      <c r="O1253" s="38">
        <f t="shared" si="353"/>
        <v>0</v>
      </c>
      <c r="P1253" s="38">
        <f t="shared" si="353"/>
        <v>0</v>
      </c>
      <c r="Q1253" s="38">
        <f t="shared" si="353"/>
        <v>0</v>
      </c>
      <c r="R1253" s="38">
        <f t="shared" si="353"/>
        <v>0</v>
      </c>
      <c r="S1253" s="7"/>
    </row>
    <row r="1254" spans="1:19" s="43" customFormat="1" ht="12" customHeight="1" x14ac:dyDescent="0.3">
      <c r="A1254" s="7"/>
      <c r="B1254" s="20"/>
      <c r="C1254" s="31" t="str">
        <f>'Asset Schedule'!C339</f>
        <v>Bus 107</v>
      </c>
      <c r="D1254" s="31"/>
      <c r="E1254" s="25">
        <f>'Asset Schedule'!Q339</f>
        <v>0</v>
      </c>
      <c r="F1254" s="27"/>
      <c r="G1254" s="27"/>
      <c r="H1254" s="27"/>
      <c r="I1254" s="31"/>
      <c r="J1254" s="38">
        <f t="shared" ref="J1254:R1254" si="354">IF(J344=1,$E1254,0)</f>
        <v>0</v>
      </c>
      <c r="K1254" s="38">
        <f t="shared" si="354"/>
        <v>0</v>
      </c>
      <c r="L1254" s="38">
        <f t="shared" si="354"/>
        <v>0</v>
      </c>
      <c r="M1254" s="38">
        <f t="shared" si="354"/>
        <v>0</v>
      </c>
      <c r="N1254" s="38">
        <f t="shared" si="354"/>
        <v>0</v>
      </c>
      <c r="O1254" s="38">
        <f t="shared" si="354"/>
        <v>0</v>
      </c>
      <c r="P1254" s="38">
        <f t="shared" si="354"/>
        <v>0</v>
      </c>
      <c r="Q1254" s="38">
        <f t="shared" si="354"/>
        <v>0</v>
      </c>
      <c r="R1254" s="38">
        <f t="shared" si="354"/>
        <v>0</v>
      </c>
      <c r="S1254" s="7"/>
    </row>
    <row r="1255" spans="1:19" s="43" customFormat="1" ht="12" customHeight="1" x14ac:dyDescent="0.3">
      <c r="A1255" s="7"/>
      <c r="B1255" s="20"/>
      <c r="C1255" s="31" t="str">
        <f>'Asset Schedule'!C340</f>
        <v>Bus 108</v>
      </c>
      <c r="D1255" s="31"/>
      <c r="E1255" s="25">
        <f>'Asset Schedule'!Q340</f>
        <v>0</v>
      </c>
      <c r="F1255" s="27"/>
      <c r="G1255" s="27"/>
      <c r="H1255" s="27"/>
      <c r="I1255" s="31"/>
      <c r="J1255" s="38">
        <f t="shared" ref="J1255:R1255" si="355">IF(J345=1,$E1255,0)</f>
        <v>0</v>
      </c>
      <c r="K1255" s="38">
        <f t="shared" si="355"/>
        <v>0</v>
      </c>
      <c r="L1255" s="38">
        <f t="shared" si="355"/>
        <v>0</v>
      </c>
      <c r="M1255" s="38">
        <f t="shared" si="355"/>
        <v>0</v>
      </c>
      <c r="N1255" s="38">
        <f t="shared" si="355"/>
        <v>0</v>
      </c>
      <c r="O1255" s="38">
        <f t="shared" si="355"/>
        <v>0</v>
      </c>
      <c r="P1255" s="38">
        <f t="shared" si="355"/>
        <v>0</v>
      </c>
      <c r="Q1255" s="38">
        <f t="shared" si="355"/>
        <v>0</v>
      </c>
      <c r="R1255" s="38">
        <f t="shared" si="355"/>
        <v>0</v>
      </c>
      <c r="S1255" s="7"/>
    </row>
    <row r="1256" spans="1:19" s="43" customFormat="1" ht="12" customHeight="1" x14ac:dyDescent="0.3">
      <c r="A1256" s="7"/>
      <c r="B1256" s="20"/>
      <c r="C1256" s="31" t="str">
        <f>'Asset Schedule'!C341</f>
        <v>Bus 109</v>
      </c>
      <c r="D1256" s="31"/>
      <c r="E1256" s="25">
        <f>'Asset Schedule'!Q341</f>
        <v>0</v>
      </c>
      <c r="F1256" s="27"/>
      <c r="G1256" s="27"/>
      <c r="H1256" s="27"/>
      <c r="I1256" s="31"/>
      <c r="J1256" s="38">
        <f t="shared" ref="J1256:R1256" si="356">IF(J346=1,$E1256,0)</f>
        <v>0</v>
      </c>
      <c r="K1256" s="38">
        <f t="shared" si="356"/>
        <v>0</v>
      </c>
      <c r="L1256" s="38">
        <f t="shared" si="356"/>
        <v>0</v>
      </c>
      <c r="M1256" s="38">
        <f t="shared" si="356"/>
        <v>0</v>
      </c>
      <c r="N1256" s="38">
        <f t="shared" si="356"/>
        <v>0</v>
      </c>
      <c r="O1256" s="38">
        <f t="shared" si="356"/>
        <v>0</v>
      </c>
      <c r="P1256" s="38">
        <f t="shared" si="356"/>
        <v>0</v>
      </c>
      <c r="Q1256" s="38">
        <f t="shared" si="356"/>
        <v>0</v>
      </c>
      <c r="R1256" s="38">
        <f t="shared" si="356"/>
        <v>0</v>
      </c>
      <c r="S1256" s="7"/>
    </row>
    <row r="1257" spans="1:19" s="43" customFormat="1" ht="12" customHeight="1" x14ac:dyDescent="0.3">
      <c r="A1257" s="7"/>
      <c r="B1257" s="20"/>
      <c r="C1257" s="31" t="str">
        <f>'Asset Schedule'!C342</f>
        <v>Bus 110</v>
      </c>
      <c r="D1257" s="31"/>
      <c r="E1257" s="25">
        <f>'Asset Schedule'!Q342</f>
        <v>0</v>
      </c>
      <c r="F1257" s="27"/>
      <c r="G1257" s="27"/>
      <c r="H1257" s="27"/>
      <c r="I1257" s="31"/>
      <c r="J1257" s="38">
        <f t="shared" ref="J1257:R1257" si="357">IF(J347=1,$E1257,0)</f>
        <v>0</v>
      </c>
      <c r="K1257" s="38">
        <f t="shared" si="357"/>
        <v>0</v>
      </c>
      <c r="L1257" s="38">
        <f t="shared" si="357"/>
        <v>0</v>
      </c>
      <c r="M1257" s="38">
        <f t="shared" si="357"/>
        <v>0</v>
      </c>
      <c r="N1257" s="38">
        <f t="shared" si="357"/>
        <v>0</v>
      </c>
      <c r="O1257" s="38">
        <f t="shared" si="357"/>
        <v>0</v>
      </c>
      <c r="P1257" s="38">
        <f t="shared" si="357"/>
        <v>0</v>
      </c>
      <c r="Q1257" s="38">
        <f t="shared" si="357"/>
        <v>0</v>
      </c>
      <c r="R1257" s="38">
        <f t="shared" si="357"/>
        <v>0</v>
      </c>
      <c r="S1257" s="7"/>
    </row>
    <row r="1258" spans="1:19" s="43" customFormat="1" ht="12" customHeight="1" x14ac:dyDescent="0.3">
      <c r="A1258" s="7"/>
      <c r="B1258" s="20"/>
      <c r="C1258" s="31" t="str">
        <f>'Asset Schedule'!C343</f>
        <v>Bus 111</v>
      </c>
      <c r="D1258" s="31"/>
      <c r="E1258" s="25">
        <f>'Asset Schedule'!Q343</f>
        <v>0</v>
      </c>
      <c r="F1258" s="27"/>
      <c r="G1258" s="27"/>
      <c r="H1258" s="27"/>
      <c r="I1258" s="31"/>
      <c r="J1258" s="38">
        <f t="shared" ref="J1258:R1258" si="358">IF(J348=1,$E1258,0)</f>
        <v>0</v>
      </c>
      <c r="K1258" s="38">
        <f t="shared" si="358"/>
        <v>0</v>
      </c>
      <c r="L1258" s="38">
        <f t="shared" si="358"/>
        <v>0</v>
      </c>
      <c r="M1258" s="38">
        <f t="shared" si="358"/>
        <v>0</v>
      </c>
      <c r="N1258" s="38">
        <f t="shared" si="358"/>
        <v>0</v>
      </c>
      <c r="O1258" s="38">
        <f t="shared" si="358"/>
        <v>0</v>
      </c>
      <c r="P1258" s="38">
        <f t="shared" si="358"/>
        <v>0</v>
      </c>
      <c r="Q1258" s="38">
        <f t="shared" si="358"/>
        <v>0</v>
      </c>
      <c r="R1258" s="38">
        <f t="shared" si="358"/>
        <v>0</v>
      </c>
      <c r="S1258" s="7"/>
    </row>
    <row r="1259" spans="1:19" s="43" customFormat="1" ht="12" customHeight="1" x14ac:dyDescent="0.3">
      <c r="A1259" s="7"/>
      <c r="B1259" s="20"/>
      <c r="C1259" s="31" t="str">
        <f>'Asset Schedule'!C344</f>
        <v>Bus 112</v>
      </c>
      <c r="D1259" s="31"/>
      <c r="E1259" s="25">
        <f>'Asset Schedule'!Q344</f>
        <v>0</v>
      </c>
      <c r="F1259" s="27"/>
      <c r="G1259" s="27"/>
      <c r="H1259" s="27"/>
      <c r="I1259" s="31"/>
      <c r="J1259" s="38">
        <f t="shared" ref="J1259:R1259" si="359">IF(J349=1,$E1259,0)</f>
        <v>0</v>
      </c>
      <c r="K1259" s="38">
        <f t="shared" si="359"/>
        <v>0</v>
      </c>
      <c r="L1259" s="38">
        <f t="shared" si="359"/>
        <v>0</v>
      </c>
      <c r="M1259" s="38">
        <f t="shared" si="359"/>
        <v>0</v>
      </c>
      <c r="N1259" s="38">
        <f t="shared" si="359"/>
        <v>0</v>
      </c>
      <c r="O1259" s="38">
        <f t="shared" si="359"/>
        <v>0</v>
      </c>
      <c r="P1259" s="38">
        <f t="shared" si="359"/>
        <v>0</v>
      </c>
      <c r="Q1259" s="38">
        <f t="shared" si="359"/>
        <v>0</v>
      </c>
      <c r="R1259" s="38">
        <f t="shared" si="359"/>
        <v>0</v>
      </c>
      <c r="S1259" s="7"/>
    </row>
    <row r="1260" spans="1:19" s="43" customFormat="1" ht="12" customHeight="1" x14ac:dyDescent="0.3">
      <c r="A1260" s="7"/>
      <c r="B1260" s="20"/>
      <c r="C1260" s="31" t="str">
        <f>'Asset Schedule'!C345</f>
        <v>Bus 113</v>
      </c>
      <c r="D1260" s="31"/>
      <c r="E1260" s="25">
        <f>'Asset Schedule'!Q345</f>
        <v>0</v>
      </c>
      <c r="F1260" s="27"/>
      <c r="G1260" s="27"/>
      <c r="H1260" s="27"/>
      <c r="I1260" s="31"/>
      <c r="J1260" s="38">
        <f t="shared" ref="J1260:R1260" si="360">IF(J350=1,$E1260,0)</f>
        <v>0</v>
      </c>
      <c r="K1260" s="38">
        <f t="shared" si="360"/>
        <v>0</v>
      </c>
      <c r="L1260" s="38">
        <f t="shared" si="360"/>
        <v>0</v>
      </c>
      <c r="M1260" s="38">
        <f t="shared" si="360"/>
        <v>0</v>
      </c>
      <c r="N1260" s="38">
        <f t="shared" si="360"/>
        <v>0</v>
      </c>
      <c r="O1260" s="38">
        <f t="shared" si="360"/>
        <v>0</v>
      </c>
      <c r="P1260" s="38">
        <f t="shared" si="360"/>
        <v>0</v>
      </c>
      <c r="Q1260" s="38">
        <f t="shared" si="360"/>
        <v>0</v>
      </c>
      <c r="R1260" s="38">
        <f t="shared" si="360"/>
        <v>0</v>
      </c>
      <c r="S1260" s="7"/>
    </row>
    <row r="1261" spans="1:19" s="43" customFormat="1" ht="12" customHeight="1" x14ac:dyDescent="0.3">
      <c r="A1261" s="7"/>
      <c r="B1261" s="20"/>
      <c r="C1261" s="31" t="str">
        <f>'Asset Schedule'!C346</f>
        <v>Bus 114</v>
      </c>
      <c r="D1261" s="31"/>
      <c r="E1261" s="25">
        <f>'Asset Schedule'!Q346</f>
        <v>0</v>
      </c>
      <c r="F1261" s="27"/>
      <c r="G1261" s="27"/>
      <c r="H1261" s="27"/>
      <c r="I1261" s="31"/>
      <c r="J1261" s="38">
        <f t="shared" ref="J1261:R1261" si="361">IF(J351=1,$E1261,0)</f>
        <v>0</v>
      </c>
      <c r="K1261" s="38">
        <f t="shared" si="361"/>
        <v>0</v>
      </c>
      <c r="L1261" s="38">
        <f t="shared" si="361"/>
        <v>0</v>
      </c>
      <c r="M1261" s="38">
        <f t="shared" si="361"/>
        <v>0</v>
      </c>
      <c r="N1261" s="38">
        <f t="shared" si="361"/>
        <v>0</v>
      </c>
      <c r="O1261" s="38">
        <f t="shared" si="361"/>
        <v>0</v>
      </c>
      <c r="P1261" s="38">
        <f t="shared" si="361"/>
        <v>0</v>
      </c>
      <c r="Q1261" s="38">
        <f t="shared" si="361"/>
        <v>0</v>
      </c>
      <c r="R1261" s="38">
        <f t="shared" si="361"/>
        <v>0</v>
      </c>
      <c r="S1261" s="7"/>
    </row>
    <row r="1262" spans="1:19" s="43" customFormat="1" ht="12" customHeight="1" x14ac:dyDescent="0.3">
      <c r="A1262" s="7"/>
      <c r="B1262" s="20"/>
      <c r="C1262" s="31" t="str">
        <f>'Asset Schedule'!C347</f>
        <v>Bus 115</v>
      </c>
      <c r="D1262" s="31"/>
      <c r="E1262" s="25">
        <f>'Asset Schedule'!Q347</f>
        <v>0</v>
      </c>
      <c r="F1262" s="27"/>
      <c r="G1262" s="27"/>
      <c r="H1262" s="27"/>
      <c r="I1262" s="31"/>
      <c r="J1262" s="38">
        <f t="shared" ref="J1262:R1262" si="362">IF(J352=1,$E1262,0)</f>
        <v>0</v>
      </c>
      <c r="K1262" s="38">
        <f t="shared" si="362"/>
        <v>0</v>
      </c>
      <c r="L1262" s="38">
        <f t="shared" si="362"/>
        <v>0</v>
      </c>
      <c r="M1262" s="38">
        <f t="shared" si="362"/>
        <v>0</v>
      </c>
      <c r="N1262" s="38">
        <f t="shared" si="362"/>
        <v>0</v>
      </c>
      <c r="O1262" s="38">
        <f t="shared" si="362"/>
        <v>0</v>
      </c>
      <c r="P1262" s="38">
        <f t="shared" si="362"/>
        <v>0</v>
      </c>
      <c r="Q1262" s="38">
        <f t="shared" si="362"/>
        <v>0</v>
      </c>
      <c r="R1262" s="38">
        <f t="shared" si="362"/>
        <v>0</v>
      </c>
      <c r="S1262" s="7"/>
    </row>
    <row r="1263" spans="1:19" s="43" customFormat="1" ht="12" customHeight="1" x14ac:dyDescent="0.3">
      <c r="A1263" s="7"/>
      <c r="B1263" s="20"/>
      <c r="C1263" s="31" t="str">
        <f>'Asset Schedule'!C348</f>
        <v>Bus 116</v>
      </c>
      <c r="D1263" s="31"/>
      <c r="E1263" s="25">
        <f>'Asset Schedule'!Q348</f>
        <v>0</v>
      </c>
      <c r="F1263" s="27"/>
      <c r="G1263" s="27"/>
      <c r="H1263" s="27"/>
      <c r="I1263" s="31"/>
      <c r="J1263" s="38">
        <f t="shared" ref="J1263:R1263" si="363">IF(J353=1,$E1263,0)</f>
        <v>0</v>
      </c>
      <c r="K1263" s="38">
        <f t="shared" si="363"/>
        <v>0</v>
      </c>
      <c r="L1263" s="38">
        <f t="shared" si="363"/>
        <v>0</v>
      </c>
      <c r="M1263" s="38">
        <f t="shared" si="363"/>
        <v>0</v>
      </c>
      <c r="N1263" s="38">
        <f t="shared" si="363"/>
        <v>0</v>
      </c>
      <c r="O1263" s="38">
        <f t="shared" si="363"/>
        <v>0</v>
      </c>
      <c r="P1263" s="38">
        <f t="shared" si="363"/>
        <v>0</v>
      </c>
      <c r="Q1263" s="38">
        <f t="shared" si="363"/>
        <v>0</v>
      </c>
      <c r="R1263" s="38">
        <f t="shared" si="363"/>
        <v>0</v>
      </c>
      <c r="S1263" s="7"/>
    </row>
    <row r="1264" spans="1:19" s="43" customFormat="1" ht="12" customHeight="1" x14ac:dyDescent="0.3">
      <c r="A1264" s="7"/>
      <c r="B1264" s="20"/>
      <c r="C1264" s="31" t="str">
        <f>'Asset Schedule'!C349</f>
        <v>Bus 117</v>
      </c>
      <c r="D1264" s="31"/>
      <c r="E1264" s="25">
        <f>'Asset Schedule'!Q349</f>
        <v>0</v>
      </c>
      <c r="F1264" s="27"/>
      <c r="G1264" s="27"/>
      <c r="H1264" s="27"/>
      <c r="I1264" s="31"/>
      <c r="J1264" s="38">
        <f t="shared" ref="J1264:R1264" si="364">IF(J354=1,$E1264,0)</f>
        <v>0</v>
      </c>
      <c r="K1264" s="38">
        <f t="shared" si="364"/>
        <v>0</v>
      </c>
      <c r="L1264" s="38">
        <f t="shared" si="364"/>
        <v>0</v>
      </c>
      <c r="M1264" s="38">
        <f t="shared" si="364"/>
        <v>0</v>
      </c>
      <c r="N1264" s="38">
        <f t="shared" si="364"/>
        <v>0</v>
      </c>
      <c r="O1264" s="38">
        <f t="shared" si="364"/>
        <v>0</v>
      </c>
      <c r="P1264" s="38">
        <f t="shared" si="364"/>
        <v>0</v>
      </c>
      <c r="Q1264" s="38">
        <f t="shared" si="364"/>
        <v>0</v>
      </c>
      <c r="R1264" s="38">
        <f t="shared" si="364"/>
        <v>0</v>
      </c>
      <c r="S1264" s="7"/>
    </row>
    <row r="1265" spans="1:19" s="43" customFormat="1" ht="12" customHeight="1" x14ac:dyDescent="0.3">
      <c r="A1265" s="7"/>
      <c r="B1265" s="20"/>
      <c r="C1265" s="31" t="str">
        <f>'Asset Schedule'!C350</f>
        <v>Bus 118</v>
      </c>
      <c r="D1265" s="31"/>
      <c r="E1265" s="25">
        <f>'Asset Schedule'!Q350</f>
        <v>0</v>
      </c>
      <c r="F1265" s="27"/>
      <c r="G1265" s="27"/>
      <c r="H1265" s="27"/>
      <c r="I1265" s="31"/>
      <c r="J1265" s="38">
        <f t="shared" ref="J1265:R1265" si="365">IF(J355=1,$E1265,0)</f>
        <v>0</v>
      </c>
      <c r="K1265" s="38">
        <f t="shared" si="365"/>
        <v>0</v>
      </c>
      <c r="L1265" s="38">
        <f t="shared" si="365"/>
        <v>0</v>
      </c>
      <c r="M1265" s="38">
        <f t="shared" si="365"/>
        <v>0</v>
      </c>
      <c r="N1265" s="38">
        <f t="shared" si="365"/>
        <v>0</v>
      </c>
      <c r="O1265" s="38">
        <f t="shared" si="365"/>
        <v>0</v>
      </c>
      <c r="P1265" s="38">
        <f t="shared" si="365"/>
        <v>0</v>
      </c>
      <c r="Q1265" s="38">
        <f t="shared" si="365"/>
        <v>0</v>
      </c>
      <c r="R1265" s="38">
        <f t="shared" si="365"/>
        <v>0</v>
      </c>
      <c r="S1265" s="7"/>
    </row>
    <row r="1266" spans="1:19" s="43" customFormat="1" ht="12" customHeight="1" x14ac:dyDescent="0.3">
      <c r="A1266" s="7"/>
      <c r="B1266" s="20"/>
      <c r="C1266" s="31" t="str">
        <f>'Asset Schedule'!C351</f>
        <v>Bus 119</v>
      </c>
      <c r="D1266" s="31"/>
      <c r="E1266" s="25">
        <f>'Asset Schedule'!Q351</f>
        <v>0</v>
      </c>
      <c r="F1266" s="27"/>
      <c r="G1266" s="27"/>
      <c r="H1266" s="27"/>
      <c r="I1266" s="31"/>
      <c r="J1266" s="38">
        <f t="shared" ref="J1266:R1266" si="366">IF(J356=1,$E1266,0)</f>
        <v>0</v>
      </c>
      <c r="K1266" s="38">
        <f t="shared" si="366"/>
        <v>0</v>
      </c>
      <c r="L1266" s="38">
        <f t="shared" si="366"/>
        <v>0</v>
      </c>
      <c r="M1266" s="38">
        <f t="shared" si="366"/>
        <v>0</v>
      </c>
      <c r="N1266" s="38">
        <f t="shared" si="366"/>
        <v>0</v>
      </c>
      <c r="O1266" s="38">
        <f t="shared" si="366"/>
        <v>0</v>
      </c>
      <c r="P1266" s="38">
        <f t="shared" si="366"/>
        <v>0</v>
      </c>
      <c r="Q1266" s="38">
        <f t="shared" si="366"/>
        <v>0</v>
      </c>
      <c r="R1266" s="38">
        <f t="shared" si="366"/>
        <v>0</v>
      </c>
      <c r="S1266" s="7"/>
    </row>
    <row r="1267" spans="1:19" s="43" customFormat="1" ht="12" customHeight="1" x14ac:dyDescent="0.3">
      <c r="A1267" s="7"/>
      <c r="B1267" s="20"/>
      <c r="C1267" s="31" t="str">
        <f>'Asset Schedule'!C352</f>
        <v>Bus 120</v>
      </c>
      <c r="D1267" s="31"/>
      <c r="E1267" s="25">
        <f>'Asset Schedule'!Q352</f>
        <v>0</v>
      </c>
      <c r="F1267" s="27"/>
      <c r="G1267" s="27"/>
      <c r="H1267" s="27"/>
      <c r="I1267" s="31"/>
      <c r="J1267" s="38">
        <f t="shared" ref="J1267:R1267" si="367">IF(J357=1,$E1267,0)</f>
        <v>0</v>
      </c>
      <c r="K1267" s="38">
        <f t="shared" si="367"/>
        <v>0</v>
      </c>
      <c r="L1267" s="38">
        <f t="shared" si="367"/>
        <v>0</v>
      </c>
      <c r="M1267" s="38">
        <f t="shared" si="367"/>
        <v>0</v>
      </c>
      <c r="N1267" s="38">
        <f t="shared" si="367"/>
        <v>0</v>
      </c>
      <c r="O1267" s="38">
        <f t="shared" si="367"/>
        <v>0</v>
      </c>
      <c r="P1267" s="38">
        <f t="shared" si="367"/>
        <v>0</v>
      </c>
      <c r="Q1267" s="38">
        <f t="shared" si="367"/>
        <v>0</v>
      </c>
      <c r="R1267" s="38">
        <f t="shared" si="367"/>
        <v>0</v>
      </c>
      <c r="S1267" s="7"/>
    </row>
    <row r="1268" spans="1:19" s="43" customFormat="1" ht="12" customHeight="1" x14ac:dyDescent="0.3">
      <c r="A1268" s="7"/>
      <c r="B1268" s="20"/>
      <c r="C1268" s="31" t="str">
        <f>'Asset Schedule'!C353</f>
        <v>Bus 121</v>
      </c>
      <c r="D1268" s="31"/>
      <c r="E1268" s="25">
        <f>'Asset Schedule'!Q353</f>
        <v>0</v>
      </c>
      <c r="F1268" s="27"/>
      <c r="G1268" s="27"/>
      <c r="H1268" s="27"/>
      <c r="I1268" s="31"/>
      <c r="J1268" s="38">
        <f t="shared" ref="J1268:R1268" si="368">IF(J358=1,$E1268,0)</f>
        <v>0</v>
      </c>
      <c r="K1268" s="38">
        <f t="shared" si="368"/>
        <v>0</v>
      </c>
      <c r="L1268" s="38">
        <f t="shared" si="368"/>
        <v>0</v>
      </c>
      <c r="M1268" s="38">
        <f t="shared" si="368"/>
        <v>0</v>
      </c>
      <c r="N1268" s="38">
        <f t="shared" si="368"/>
        <v>0</v>
      </c>
      <c r="O1268" s="38">
        <f t="shared" si="368"/>
        <v>0</v>
      </c>
      <c r="P1268" s="38">
        <f t="shared" si="368"/>
        <v>0</v>
      </c>
      <c r="Q1268" s="38">
        <f t="shared" si="368"/>
        <v>0</v>
      </c>
      <c r="R1268" s="38">
        <f t="shared" si="368"/>
        <v>0</v>
      </c>
      <c r="S1268" s="7"/>
    </row>
    <row r="1269" spans="1:19" s="43" customFormat="1" ht="12" customHeight="1" x14ac:dyDescent="0.3">
      <c r="A1269" s="7"/>
      <c r="B1269" s="20"/>
      <c r="C1269" s="31" t="str">
        <f>'Asset Schedule'!C354</f>
        <v>Bus 122</v>
      </c>
      <c r="D1269" s="31"/>
      <c r="E1269" s="25">
        <f>'Asset Schedule'!Q354</f>
        <v>0</v>
      </c>
      <c r="F1269" s="27"/>
      <c r="G1269" s="27"/>
      <c r="H1269" s="27"/>
      <c r="I1269" s="31"/>
      <c r="J1269" s="38">
        <f t="shared" ref="J1269:R1269" si="369">IF(J359=1,$E1269,0)</f>
        <v>0</v>
      </c>
      <c r="K1269" s="38">
        <f t="shared" si="369"/>
        <v>0</v>
      </c>
      <c r="L1269" s="38">
        <f t="shared" si="369"/>
        <v>0</v>
      </c>
      <c r="M1269" s="38">
        <f t="shared" si="369"/>
        <v>0</v>
      </c>
      <c r="N1269" s="38">
        <f t="shared" si="369"/>
        <v>0</v>
      </c>
      <c r="O1269" s="38">
        <f t="shared" si="369"/>
        <v>0</v>
      </c>
      <c r="P1269" s="38">
        <f t="shared" si="369"/>
        <v>0</v>
      </c>
      <c r="Q1269" s="38">
        <f t="shared" si="369"/>
        <v>0</v>
      </c>
      <c r="R1269" s="38">
        <f t="shared" si="369"/>
        <v>0</v>
      </c>
      <c r="S1269" s="7"/>
    </row>
    <row r="1270" spans="1:19" s="43" customFormat="1" ht="12" customHeight="1" x14ac:dyDescent="0.3">
      <c r="A1270" s="7"/>
      <c r="B1270" s="20"/>
      <c r="C1270" s="31" t="str">
        <f>'Asset Schedule'!C355</f>
        <v>Bus 123</v>
      </c>
      <c r="D1270" s="31"/>
      <c r="E1270" s="25">
        <f>'Asset Schedule'!Q355</f>
        <v>0</v>
      </c>
      <c r="F1270" s="27"/>
      <c r="G1270" s="27"/>
      <c r="H1270" s="27"/>
      <c r="I1270" s="31"/>
      <c r="J1270" s="38">
        <f t="shared" ref="J1270:R1270" si="370">IF(J360=1,$E1270,0)</f>
        <v>0</v>
      </c>
      <c r="K1270" s="38">
        <f t="shared" si="370"/>
        <v>0</v>
      </c>
      <c r="L1270" s="38">
        <f t="shared" si="370"/>
        <v>0</v>
      </c>
      <c r="M1270" s="38">
        <f t="shared" si="370"/>
        <v>0</v>
      </c>
      <c r="N1270" s="38">
        <f t="shared" si="370"/>
        <v>0</v>
      </c>
      <c r="O1270" s="38">
        <f t="shared" si="370"/>
        <v>0</v>
      </c>
      <c r="P1270" s="38">
        <f t="shared" si="370"/>
        <v>0</v>
      </c>
      <c r="Q1270" s="38">
        <f t="shared" si="370"/>
        <v>0</v>
      </c>
      <c r="R1270" s="38">
        <f t="shared" si="370"/>
        <v>0</v>
      </c>
      <c r="S1270" s="7"/>
    </row>
    <row r="1271" spans="1:19" s="43" customFormat="1" ht="12" customHeight="1" x14ac:dyDescent="0.3">
      <c r="A1271" s="7"/>
      <c r="B1271" s="20"/>
      <c r="C1271" s="31" t="str">
        <f>'Asset Schedule'!C356</f>
        <v>Bus 124</v>
      </c>
      <c r="D1271" s="31"/>
      <c r="E1271" s="25">
        <f>'Asset Schedule'!Q356</f>
        <v>0</v>
      </c>
      <c r="F1271" s="27"/>
      <c r="G1271" s="27"/>
      <c r="H1271" s="27"/>
      <c r="I1271" s="31"/>
      <c r="J1271" s="38">
        <f t="shared" ref="J1271:R1271" si="371">IF(J361=1,$E1271,0)</f>
        <v>0</v>
      </c>
      <c r="K1271" s="38">
        <f t="shared" si="371"/>
        <v>0</v>
      </c>
      <c r="L1271" s="38">
        <f t="shared" si="371"/>
        <v>0</v>
      </c>
      <c r="M1271" s="38">
        <f t="shared" si="371"/>
        <v>0</v>
      </c>
      <c r="N1271" s="38">
        <f t="shared" si="371"/>
        <v>0</v>
      </c>
      <c r="O1271" s="38">
        <f t="shared" si="371"/>
        <v>0</v>
      </c>
      <c r="P1271" s="38">
        <f t="shared" si="371"/>
        <v>0</v>
      </c>
      <c r="Q1271" s="38">
        <f t="shared" si="371"/>
        <v>0</v>
      </c>
      <c r="R1271" s="38">
        <f t="shared" si="371"/>
        <v>0</v>
      </c>
      <c r="S1271" s="7"/>
    </row>
    <row r="1272" spans="1:19" s="43" customFormat="1" ht="12" customHeight="1" x14ac:dyDescent="0.3">
      <c r="A1272" s="7"/>
      <c r="B1272" s="20"/>
      <c r="C1272" s="31" t="str">
        <f>'Asset Schedule'!C357</f>
        <v>Bus 125</v>
      </c>
      <c r="D1272" s="31"/>
      <c r="E1272" s="25">
        <f>'Asset Schedule'!Q357</f>
        <v>0</v>
      </c>
      <c r="F1272" s="27"/>
      <c r="G1272" s="27"/>
      <c r="H1272" s="27"/>
      <c r="I1272" s="31"/>
      <c r="J1272" s="38">
        <f t="shared" ref="J1272:R1272" si="372">IF(J362=1,$E1272,0)</f>
        <v>0</v>
      </c>
      <c r="K1272" s="38">
        <f t="shared" si="372"/>
        <v>0</v>
      </c>
      <c r="L1272" s="38">
        <f t="shared" si="372"/>
        <v>0</v>
      </c>
      <c r="M1272" s="38">
        <f t="shared" si="372"/>
        <v>0</v>
      </c>
      <c r="N1272" s="38">
        <f t="shared" si="372"/>
        <v>0</v>
      </c>
      <c r="O1272" s="38">
        <f t="shared" si="372"/>
        <v>0</v>
      </c>
      <c r="P1272" s="38">
        <f t="shared" si="372"/>
        <v>0</v>
      </c>
      <c r="Q1272" s="38">
        <f t="shared" si="372"/>
        <v>0</v>
      </c>
      <c r="R1272" s="38">
        <f t="shared" si="372"/>
        <v>0</v>
      </c>
      <c r="S1272" s="7"/>
    </row>
    <row r="1273" spans="1:19" s="43" customFormat="1" ht="12" customHeight="1" x14ac:dyDescent="0.3">
      <c r="A1273" s="7"/>
      <c r="B1273" s="20"/>
      <c r="C1273" s="31" t="str">
        <f>'Asset Schedule'!C358</f>
        <v>Bus 126</v>
      </c>
      <c r="D1273" s="31"/>
      <c r="E1273" s="25">
        <f>'Asset Schedule'!Q358</f>
        <v>0</v>
      </c>
      <c r="F1273" s="27"/>
      <c r="G1273" s="27"/>
      <c r="H1273" s="27"/>
      <c r="I1273" s="31"/>
      <c r="J1273" s="38">
        <f t="shared" ref="J1273:R1273" si="373">IF(J363=1,$E1273,0)</f>
        <v>0</v>
      </c>
      <c r="K1273" s="38">
        <f t="shared" si="373"/>
        <v>0</v>
      </c>
      <c r="L1273" s="38">
        <f t="shared" si="373"/>
        <v>0</v>
      </c>
      <c r="M1273" s="38">
        <f t="shared" si="373"/>
        <v>0</v>
      </c>
      <c r="N1273" s="38">
        <f t="shared" si="373"/>
        <v>0</v>
      </c>
      <c r="O1273" s="38">
        <f t="shared" si="373"/>
        <v>0</v>
      </c>
      <c r="P1273" s="38">
        <f t="shared" si="373"/>
        <v>0</v>
      </c>
      <c r="Q1273" s="38">
        <f t="shared" si="373"/>
        <v>0</v>
      </c>
      <c r="R1273" s="38">
        <f t="shared" si="373"/>
        <v>0</v>
      </c>
      <c r="S1273" s="7"/>
    </row>
    <row r="1274" spans="1:19" s="43" customFormat="1" ht="12" customHeight="1" x14ac:dyDescent="0.3">
      <c r="A1274" s="7"/>
      <c r="B1274" s="20"/>
      <c r="C1274" s="31" t="str">
        <f>'Asset Schedule'!C359</f>
        <v>Bus 127</v>
      </c>
      <c r="D1274" s="31"/>
      <c r="E1274" s="25">
        <f>'Asset Schedule'!Q359</f>
        <v>0</v>
      </c>
      <c r="F1274" s="27"/>
      <c r="G1274" s="27"/>
      <c r="H1274" s="27"/>
      <c r="I1274" s="31"/>
      <c r="J1274" s="38">
        <f t="shared" ref="J1274:R1274" si="374">IF(J364=1,$E1274,0)</f>
        <v>0</v>
      </c>
      <c r="K1274" s="38">
        <f t="shared" si="374"/>
        <v>0</v>
      </c>
      <c r="L1274" s="38">
        <f t="shared" si="374"/>
        <v>0</v>
      </c>
      <c r="M1274" s="38">
        <f t="shared" si="374"/>
        <v>0</v>
      </c>
      <c r="N1274" s="38">
        <f t="shared" si="374"/>
        <v>0</v>
      </c>
      <c r="O1274" s="38">
        <f t="shared" si="374"/>
        <v>0</v>
      </c>
      <c r="P1274" s="38">
        <f t="shared" si="374"/>
        <v>0</v>
      </c>
      <c r="Q1274" s="38">
        <f t="shared" si="374"/>
        <v>0</v>
      </c>
      <c r="R1274" s="38">
        <f t="shared" si="374"/>
        <v>0</v>
      </c>
      <c r="S1274" s="7"/>
    </row>
    <row r="1275" spans="1:19" s="43" customFormat="1" ht="12" customHeight="1" x14ac:dyDescent="0.3">
      <c r="A1275" s="7"/>
      <c r="B1275" s="20"/>
      <c r="C1275" s="31" t="str">
        <f>'Asset Schedule'!C360</f>
        <v>Bus 128</v>
      </c>
      <c r="D1275" s="31"/>
      <c r="E1275" s="25">
        <f>'Asset Schedule'!Q360</f>
        <v>0</v>
      </c>
      <c r="F1275" s="27"/>
      <c r="G1275" s="27"/>
      <c r="H1275" s="27"/>
      <c r="I1275" s="31"/>
      <c r="J1275" s="38">
        <f t="shared" ref="J1275:R1275" si="375">IF(J365=1,$E1275,0)</f>
        <v>0</v>
      </c>
      <c r="K1275" s="38">
        <f t="shared" si="375"/>
        <v>0</v>
      </c>
      <c r="L1275" s="38">
        <f t="shared" si="375"/>
        <v>0</v>
      </c>
      <c r="M1275" s="38">
        <f t="shared" si="375"/>
        <v>0</v>
      </c>
      <c r="N1275" s="38">
        <f t="shared" si="375"/>
        <v>0</v>
      </c>
      <c r="O1275" s="38">
        <f t="shared" si="375"/>
        <v>0</v>
      </c>
      <c r="P1275" s="38">
        <f t="shared" si="375"/>
        <v>0</v>
      </c>
      <c r="Q1275" s="38">
        <f t="shared" si="375"/>
        <v>0</v>
      </c>
      <c r="R1275" s="38">
        <f t="shared" si="375"/>
        <v>0</v>
      </c>
      <c r="S1275" s="7"/>
    </row>
    <row r="1276" spans="1:19" s="43" customFormat="1" ht="12" customHeight="1" x14ac:dyDescent="0.3">
      <c r="A1276" s="7"/>
      <c r="B1276" s="20"/>
      <c r="C1276" s="31" t="str">
        <f>'Asset Schedule'!C361</f>
        <v>Bus 129</v>
      </c>
      <c r="D1276" s="31"/>
      <c r="E1276" s="25">
        <f>'Asset Schedule'!Q361</f>
        <v>0</v>
      </c>
      <c r="F1276" s="27"/>
      <c r="G1276" s="27"/>
      <c r="H1276" s="27"/>
      <c r="I1276" s="31"/>
      <c r="J1276" s="38">
        <f t="shared" ref="J1276:R1276" si="376">IF(J366=1,$E1276,0)</f>
        <v>0</v>
      </c>
      <c r="K1276" s="38">
        <f t="shared" si="376"/>
        <v>0</v>
      </c>
      <c r="L1276" s="38">
        <f t="shared" si="376"/>
        <v>0</v>
      </c>
      <c r="M1276" s="38">
        <f t="shared" si="376"/>
        <v>0</v>
      </c>
      <c r="N1276" s="38">
        <f t="shared" si="376"/>
        <v>0</v>
      </c>
      <c r="O1276" s="38">
        <f t="shared" si="376"/>
        <v>0</v>
      </c>
      <c r="P1276" s="38">
        <f t="shared" si="376"/>
        <v>0</v>
      </c>
      <c r="Q1276" s="38">
        <f t="shared" si="376"/>
        <v>0</v>
      </c>
      <c r="R1276" s="38">
        <f t="shared" si="376"/>
        <v>0</v>
      </c>
      <c r="S1276" s="7"/>
    </row>
    <row r="1277" spans="1:19" s="43" customFormat="1" ht="12" customHeight="1" x14ac:dyDescent="0.3">
      <c r="A1277" s="7"/>
      <c r="B1277" s="20"/>
      <c r="C1277" s="31" t="str">
        <f>'Asset Schedule'!C362</f>
        <v>Bus 130</v>
      </c>
      <c r="D1277" s="31"/>
      <c r="E1277" s="25">
        <f>'Asset Schedule'!Q362</f>
        <v>0</v>
      </c>
      <c r="F1277" s="27"/>
      <c r="G1277" s="27"/>
      <c r="H1277" s="27"/>
      <c r="I1277" s="31"/>
      <c r="J1277" s="38">
        <f t="shared" ref="J1277:R1277" si="377">IF(J367=1,$E1277,0)</f>
        <v>0</v>
      </c>
      <c r="K1277" s="38">
        <f t="shared" si="377"/>
        <v>0</v>
      </c>
      <c r="L1277" s="38">
        <f t="shared" si="377"/>
        <v>0</v>
      </c>
      <c r="M1277" s="38">
        <f t="shared" si="377"/>
        <v>0</v>
      </c>
      <c r="N1277" s="38">
        <f t="shared" si="377"/>
        <v>0</v>
      </c>
      <c r="O1277" s="38">
        <f t="shared" si="377"/>
        <v>0</v>
      </c>
      <c r="P1277" s="38">
        <f t="shared" si="377"/>
        <v>0</v>
      </c>
      <c r="Q1277" s="38">
        <f t="shared" si="377"/>
        <v>0</v>
      </c>
      <c r="R1277" s="38">
        <f t="shared" si="377"/>
        <v>0</v>
      </c>
      <c r="S1277" s="7"/>
    </row>
    <row r="1278" spans="1:19" s="43" customFormat="1" ht="12" customHeight="1" x14ac:dyDescent="0.3">
      <c r="A1278" s="7"/>
      <c r="B1278" s="20"/>
      <c r="C1278" s="31" t="str">
        <f>'Asset Schedule'!C363</f>
        <v>Bus 131</v>
      </c>
      <c r="D1278" s="31"/>
      <c r="E1278" s="25">
        <f>'Asset Schedule'!Q363</f>
        <v>0</v>
      </c>
      <c r="F1278" s="27"/>
      <c r="G1278" s="27"/>
      <c r="H1278" s="27"/>
      <c r="I1278" s="31"/>
      <c r="J1278" s="38">
        <f t="shared" ref="J1278:R1278" si="378">IF(J368=1,$E1278,0)</f>
        <v>0</v>
      </c>
      <c r="K1278" s="38">
        <f t="shared" si="378"/>
        <v>0</v>
      </c>
      <c r="L1278" s="38">
        <f t="shared" si="378"/>
        <v>0</v>
      </c>
      <c r="M1278" s="38">
        <f t="shared" si="378"/>
        <v>0</v>
      </c>
      <c r="N1278" s="38">
        <f t="shared" si="378"/>
        <v>0</v>
      </c>
      <c r="O1278" s="38">
        <f t="shared" si="378"/>
        <v>0</v>
      </c>
      <c r="P1278" s="38">
        <f t="shared" si="378"/>
        <v>0</v>
      </c>
      <c r="Q1278" s="38">
        <f t="shared" si="378"/>
        <v>0</v>
      </c>
      <c r="R1278" s="38">
        <f t="shared" si="378"/>
        <v>0</v>
      </c>
      <c r="S1278" s="7"/>
    </row>
    <row r="1279" spans="1:19" s="43" customFormat="1" ht="12" customHeight="1" x14ac:dyDescent="0.3">
      <c r="A1279" s="7"/>
      <c r="B1279" s="20"/>
      <c r="C1279" s="31" t="str">
        <f>'Asset Schedule'!C364</f>
        <v>Bus 132</v>
      </c>
      <c r="D1279" s="31"/>
      <c r="E1279" s="25">
        <f>'Asset Schedule'!Q364</f>
        <v>0</v>
      </c>
      <c r="F1279" s="27"/>
      <c r="G1279" s="27"/>
      <c r="H1279" s="27"/>
      <c r="I1279" s="31"/>
      <c r="J1279" s="38">
        <f t="shared" ref="J1279:R1279" si="379">IF(J369=1,$E1279,0)</f>
        <v>0</v>
      </c>
      <c r="K1279" s="38">
        <f t="shared" si="379"/>
        <v>0</v>
      </c>
      <c r="L1279" s="38">
        <f t="shared" si="379"/>
        <v>0</v>
      </c>
      <c r="M1279" s="38">
        <f t="shared" si="379"/>
        <v>0</v>
      </c>
      <c r="N1279" s="38">
        <f t="shared" si="379"/>
        <v>0</v>
      </c>
      <c r="O1279" s="38">
        <f t="shared" si="379"/>
        <v>0</v>
      </c>
      <c r="P1279" s="38">
        <f t="shared" si="379"/>
        <v>0</v>
      </c>
      <c r="Q1279" s="38">
        <f t="shared" si="379"/>
        <v>0</v>
      </c>
      <c r="R1279" s="38">
        <f t="shared" si="379"/>
        <v>0</v>
      </c>
      <c r="S1279" s="7"/>
    </row>
    <row r="1280" spans="1:19" s="43" customFormat="1" ht="12" customHeight="1" x14ac:dyDescent="0.3">
      <c r="A1280" s="7"/>
      <c r="B1280" s="20"/>
      <c r="C1280" s="31" t="str">
        <f>'Asset Schedule'!C365</f>
        <v>Bus 133</v>
      </c>
      <c r="D1280" s="31"/>
      <c r="E1280" s="25">
        <f>'Asset Schedule'!Q365</f>
        <v>0</v>
      </c>
      <c r="F1280" s="27"/>
      <c r="G1280" s="27"/>
      <c r="H1280" s="27"/>
      <c r="I1280" s="31"/>
      <c r="J1280" s="38">
        <f t="shared" ref="J1280:R1280" si="380">IF(J370=1,$E1280,0)</f>
        <v>0</v>
      </c>
      <c r="K1280" s="38">
        <f t="shared" si="380"/>
        <v>0</v>
      </c>
      <c r="L1280" s="38">
        <f t="shared" si="380"/>
        <v>0</v>
      </c>
      <c r="M1280" s="38">
        <f t="shared" si="380"/>
        <v>0</v>
      </c>
      <c r="N1280" s="38">
        <f t="shared" si="380"/>
        <v>0</v>
      </c>
      <c r="O1280" s="38">
        <f t="shared" si="380"/>
        <v>0</v>
      </c>
      <c r="P1280" s="38">
        <f t="shared" si="380"/>
        <v>0</v>
      </c>
      <c r="Q1280" s="38">
        <f t="shared" si="380"/>
        <v>0</v>
      </c>
      <c r="R1280" s="38">
        <f t="shared" si="380"/>
        <v>0</v>
      </c>
      <c r="S1280" s="7"/>
    </row>
    <row r="1281" spans="1:19" s="43" customFormat="1" ht="12" customHeight="1" x14ac:dyDescent="0.3">
      <c r="A1281" s="7"/>
      <c r="B1281" s="20"/>
      <c r="C1281" s="31" t="str">
        <f>'Asset Schedule'!C366</f>
        <v>Bus 134</v>
      </c>
      <c r="D1281" s="31"/>
      <c r="E1281" s="25">
        <f>'Asset Schedule'!Q366</f>
        <v>0</v>
      </c>
      <c r="F1281" s="27"/>
      <c r="G1281" s="27"/>
      <c r="H1281" s="27"/>
      <c r="I1281" s="31"/>
      <c r="J1281" s="38">
        <f t="shared" ref="J1281:R1281" si="381">IF(J371=1,$E1281,0)</f>
        <v>0</v>
      </c>
      <c r="K1281" s="38">
        <f t="shared" si="381"/>
        <v>0</v>
      </c>
      <c r="L1281" s="38">
        <f t="shared" si="381"/>
        <v>0</v>
      </c>
      <c r="M1281" s="38">
        <f t="shared" si="381"/>
        <v>0</v>
      </c>
      <c r="N1281" s="38">
        <f t="shared" si="381"/>
        <v>0</v>
      </c>
      <c r="O1281" s="38">
        <f t="shared" si="381"/>
        <v>0</v>
      </c>
      <c r="P1281" s="38">
        <f t="shared" si="381"/>
        <v>0</v>
      </c>
      <c r="Q1281" s="38">
        <f t="shared" si="381"/>
        <v>0</v>
      </c>
      <c r="R1281" s="38">
        <f t="shared" si="381"/>
        <v>0</v>
      </c>
      <c r="S1281" s="7"/>
    </row>
    <row r="1282" spans="1:19" s="43" customFormat="1" ht="12" customHeight="1" x14ac:dyDescent="0.3">
      <c r="A1282" s="7"/>
      <c r="B1282" s="20"/>
      <c r="C1282" s="31" t="str">
        <f>'Asset Schedule'!C367</f>
        <v>Bus 135</v>
      </c>
      <c r="D1282" s="31"/>
      <c r="E1282" s="25">
        <f>'Asset Schedule'!Q367</f>
        <v>0</v>
      </c>
      <c r="F1282" s="27"/>
      <c r="G1282" s="27"/>
      <c r="H1282" s="27"/>
      <c r="I1282" s="31"/>
      <c r="J1282" s="38">
        <f t="shared" ref="J1282:R1282" si="382">IF(J372=1,$E1282,0)</f>
        <v>0</v>
      </c>
      <c r="K1282" s="38">
        <f t="shared" si="382"/>
        <v>0</v>
      </c>
      <c r="L1282" s="38">
        <f t="shared" si="382"/>
        <v>0</v>
      </c>
      <c r="M1282" s="38">
        <f t="shared" si="382"/>
        <v>0</v>
      </c>
      <c r="N1282" s="38">
        <f t="shared" si="382"/>
        <v>0</v>
      </c>
      <c r="O1282" s="38">
        <f t="shared" si="382"/>
        <v>0</v>
      </c>
      <c r="P1282" s="38">
        <f t="shared" si="382"/>
        <v>0</v>
      </c>
      <c r="Q1282" s="38">
        <f t="shared" si="382"/>
        <v>0</v>
      </c>
      <c r="R1282" s="38">
        <f t="shared" si="382"/>
        <v>0</v>
      </c>
      <c r="S1282" s="7"/>
    </row>
    <row r="1283" spans="1:19" s="43" customFormat="1" ht="12" customHeight="1" x14ac:dyDescent="0.3">
      <c r="A1283" s="7"/>
      <c r="B1283" s="20"/>
      <c r="C1283" s="31" t="str">
        <f>'Asset Schedule'!C368</f>
        <v>Bus 136</v>
      </c>
      <c r="D1283" s="31"/>
      <c r="E1283" s="25">
        <f>'Asset Schedule'!Q368</f>
        <v>0</v>
      </c>
      <c r="F1283" s="27"/>
      <c r="G1283" s="27"/>
      <c r="H1283" s="27"/>
      <c r="I1283" s="31"/>
      <c r="J1283" s="38">
        <f t="shared" ref="J1283:R1283" si="383">IF(J373=1,$E1283,0)</f>
        <v>0</v>
      </c>
      <c r="K1283" s="38">
        <f t="shared" si="383"/>
        <v>0</v>
      </c>
      <c r="L1283" s="38">
        <f t="shared" si="383"/>
        <v>0</v>
      </c>
      <c r="M1283" s="38">
        <f t="shared" si="383"/>
        <v>0</v>
      </c>
      <c r="N1283" s="38">
        <f t="shared" si="383"/>
        <v>0</v>
      </c>
      <c r="O1283" s="38">
        <f t="shared" si="383"/>
        <v>0</v>
      </c>
      <c r="P1283" s="38">
        <f t="shared" si="383"/>
        <v>0</v>
      </c>
      <c r="Q1283" s="38">
        <f t="shared" si="383"/>
        <v>0</v>
      </c>
      <c r="R1283" s="38">
        <f t="shared" si="383"/>
        <v>0</v>
      </c>
      <c r="S1283" s="7"/>
    </row>
    <row r="1284" spans="1:19" s="43" customFormat="1" ht="12" customHeight="1" x14ac:dyDescent="0.3">
      <c r="A1284" s="7"/>
      <c r="B1284" s="20"/>
      <c r="C1284" s="31" t="str">
        <f>'Asset Schedule'!C369</f>
        <v>Bus 137</v>
      </c>
      <c r="D1284" s="31"/>
      <c r="E1284" s="25">
        <f>'Asset Schedule'!Q369</f>
        <v>0</v>
      </c>
      <c r="F1284" s="27"/>
      <c r="G1284" s="27"/>
      <c r="H1284" s="27"/>
      <c r="I1284" s="31"/>
      <c r="J1284" s="38">
        <f t="shared" ref="J1284:R1284" si="384">IF(J374=1,$E1284,0)</f>
        <v>0</v>
      </c>
      <c r="K1284" s="38">
        <f t="shared" si="384"/>
        <v>0</v>
      </c>
      <c r="L1284" s="38">
        <f t="shared" si="384"/>
        <v>0</v>
      </c>
      <c r="M1284" s="38">
        <f t="shared" si="384"/>
        <v>0</v>
      </c>
      <c r="N1284" s="38">
        <f t="shared" si="384"/>
        <v>0</v>
      </c>
      <c r="O1284" s="38">
        <f t="shared" si="384"/>
        <v>0</v>
      </c>
      <c r="P1284" s="38">
        <f t="shared" si="384"/>
        <v>0</v>
      </c>
      <c r="Q1284" s="38">
        <f t="shared" si="384"/>
        <v>0</v>
      </c>
      <c r="R1284" s="38">
        <f t="shared" si="384"/>
        <v>0</v>
      </c>
      <c r="S1284" s="7"/>
    </row>
    <row r="1285" spans="1:19" s="43" customFormat="1" ht="12" customHeight="1" x14ac:dyDescent="0.3">
      <c r="A1285" s="7"/>
      <c r="B1285" s="20"/>
      <c r="C1285" s="31" t="str">
        <f>'Asset Schedule'!C370</f>
        <v>Bus 138</v>
      </c>
      <c r="D1285" s="31"/>
      <c r="E1285" s="25">
        <f>'Asset Schedule'!Q370</f>
        <v>0</v>
      </c>
      <c r="F1285" s="27"/>
      <c r="G1285" s="27"/>
      <c r="H1285" s="27"/>
      <c r="I1285" s="31"/>
      <c r="J1285" s="38">
        <f t="shared" ref="J1285:R1285" si="385">IF(J375=1,$E1285,0)</f>
        <v>0</v>
      </c>
      <c r="K1285" s="38">
        <f t="shared" si="385"/>
        <v>0</v>
      </c>
      <c r="L1285" s="38">
        <f t="shared" si="385"/>
        <v>0</v>
      </c>
      <c r="M1285" s="38">
        <f t="shared" si="385"/>
        <v>0</v>
      </c>
      <c r="N1285" s="38">
        <f t="shared" si="385"/>
        <v>0</v>
      </c>
      <c r="O1285" s="38">
        <f t="shared" si="385"/>
        <v>0</v>
      </c>
      <c r="P1285" s="38">
        <f t="shared" si="385"/>
        <v>0</v>
      </c>
      <c r="Q1285" s="38">
        <f t="shared" si="385"/>
        <v>0</v>
      </c>
      <c r="R1285" s="38">
        <f t="shared" si="385"/>
        <v>0</v>
      </c>
      <c r="S1285" s="7"/>
    </row>
    <row r="1286" spans="1:19" s="43" customFormat="1" ht="12" customHeight="1" x14ac:dyDescent="0.3">
      <c r="A1286" s="7"/>
      <c r="B1286" s="20"/>
      <c r="C1286" s="31" t="str">
        <f>'Asset Schedule'!C371</f>
        <v>Bus 139</v>
      </c>
      <c r="D1286" s="31"/>
      <c r="E1286" s="25">
        <f>'Asset Schedule'!Q371</f>
        <v>0</v>
      </c>
      <c r="F1286" s="27"/>
      <c r="G1286" s="27"/>
      <c r="H1286" s="27"/>
      <c r="I1286" s="31"/>
      <c r="J1286" s="38">
        <f t="shared" ref="J1286:R1286" si="386">IF(J376=1,$E1286,0)</f>
        <v>0</v>
      </c>
      <c r="K1286" s="38">
        <f t="shared" si="386"/>
        <v>0</v>
      </c>
      <c r="L1286" s="38">
        <f t="shared" si="386"/>
        <v>0</v>
      </c>
      <c r="M1286" s="38">
        <f t="shared" si="386"/>
        <v>0</v>
      </c>
      <c r="N1286" s="38">
        <f t="shared" si="386"/>
        <v>0</v>
      </c>
      <c r="O1286" s="38">
        <f t="shared" si="386"/>
        <v>0</v>
      </c>
      <c r="P1286" s="38">
        <f t="shared" si="386"/>
        <v>0</v>
      </c>
      <c r="Q1286" s="38">
        <f t="shared" si="386"/>
        <v>0</v>
      </c>
      <c r="R1286" s="38">
        <f t="shared" si="386"/>
        <v>0</v>
      </c>
      <c r="S1286" s="7"/>
    </row>
    <row r="1287" spans="1:19" s="43" customFormat="1" ht="12" customHeight="1" x14ac:dyDescent="0.3">
      <c r="A1287" s="7"/>
      <c r="B1287" s="20"/>
      <c r="C1287" s="31" t="str">
        <f>'Asset Schedule'!C372</f>
        <v>Bus 140</v>
      </c>
      <c r="D1287" s="31"/>
      <c r="E1287" s="25">
        <f>'Asset Schedule'!Q372</f>
        <v>0</v>
      </c>
      <c r="F1287" s="27"/>
      <c r="G1287" s="27"/>
      <c r="H1287" s="27"/>
      <c r="I1287" s="31"/>
      <c r="J1287" s="38">
        <f t="shared" ref="J1287:R1287" si="387">IF(J377=1,$E1287,0)</f>
        <v>0</v>
      </c>
      <c r="K1287" s="38">
        <f t="shared" si="387"/>
        <v>0</v>
      </c>
      <c r="L1287" s="38">
        <f t="shared" si="387"/>
        <v>0</v>
      </c>
      <c r="M1287" s="38">
        <f t="shared" si="387"/>
        <v>0</v>
      </c>
      <c r="N1287" s="38">
        <f t="shared" si="387"/>
        <v>0</v>
      </c>
      <c r="O1287" s="38">
        <f t="shared" si="387"/>
        <v>0</v>
      </c>
      <c r="P1287" s="38">
        <f t="shared" si="387"/>
        <v>0</v>
      </c>
      <c r="Q1287" s="38">
        <f t="shared" si="387"/>
        <v>0</v>
      </c>
      <c r="R1287" s="38">
        <f t="shared" si="387"/>
        <v>0</v>
      </c>
      <c r="S1287" s="7"/>
    </row>
    <row r="1288" spans="1:19" s="43" customFormat="1" ht="12" customHeight="1" x14ac:dyDescent="0.3">
      <c r="A1288" s="7"/>
      <c r="B1288" s="20"/>
      <c r="C1288" s="31" t="str">
        <f>'Asset Schedule'!C373</f>
        <v>Bus 141</v>
      </c>
      <c r="D1288" s="31"/>
      <c r="E1288" s="25">
        <f>'Asset Schedule'!Q373</f>
        <v>0</v>
      </c>
      <c r="F1288" s="27"/>
      <c r="G1288" s="27"/>
      <c r="H1288" s="27"/>
      <c r="I1288" s="31"/>
      <c r="J1288" s="38">
        <f t="shared" ref="J1288:R1288" si="388">IF(J378=1,$E1288,0)</f>
        <v>0</v>
      </c>
      <c r="K1288" s="38">
        <f t="shared" si="388"/>
        <v>0</v>
      </c>
      <c r="L1288" s="38">
        <f t="shared" si="388"/>
        <v>0</v>
      </c>
      <c r="M1288" s="38">
        <f t="shared" si="388"/>
        <v>0</v>
      </c>
      <c r="N1288" s="38">
        <f t="shared" si="388"/>
        <v>0</v>
      </c>
      <c r="O1288" s="38">
        <f t="shared" si="388"/>
        <v>0</v>
      </c>
      <c r="P1288" s="38">
        <f t="shared" si="388"/>
        <v>0</v>
      </c>
      <c r="Q1288" s="38">
        <f t="shared" si="388"/>
        <v>0</v>
      </c>
      <c r="R1288" s="38">
        <f t="shared" si="388"/>
        <v>0</v>
      </c>
      <c r="S1288" s="7"/>
    </row>
    <row r="1289" spans="1:19" s="43" customFormat="1" ht="12" customHeight="1" x14ac:dyDescent="0.3">
      <c r="A1289" s="7"/>
      <c r="B1289" s="20"/>
      <c r="C1289" s="31" t="str">
        <f>'Asset Schedule'!C374</f>
        <v>Bus 142</v>
      </c>
      <c r="D1289" s="31"/>
      <c r="E1289" s="25">
        <f>'Asset Schedule'!Q374</f>
        <v>0</v>
      </c>
      <c r="F1289" s="27"/>
      <c r="G1289" s="27"/>
      <c r="H1289" s="27"/>
      <c r="I1289" s="31"/>
      <c r="J1289" s="38">
        <f t="shared" ref="J1289:R1289" si="389">IF(J379=1,$E1289,0)</f>
        <v>0</v>
      </c>
      <c r="K1289" s="38">
        <f t="shared" si="389"/>
        <v>0</v>
      </c>
      <c r="L1289" s="38">
        <f t="shared" si="389"/>
        <v>0</v>
      </c>
      <c r="M1289" s="38">
        <f t="shared" si="389"/>
        <v>0</v>
      </c>
      <c r="N1289" s="38">
        <f t="shared" si="389"/>
        <v>0</v>
      </c>
      <c r="O1289" s="38">
        <f t="shared" si="389"/>
        <v>0</v>
      </c>
      <c r="P1289" s="38">
        <f t="shared" si="389"/>
        <v>0</v>
      </c>
      <c r="Q1289" s="38">
        <f t="shared" si="389"/>
        <v>0</v>
      </c>
      <c r="R1289" s="38">
        <f t="shared" si="389"/>
        <v>0</v>
      </c>
      <c r="S1289" s="7"/>
    </row>
    <row r="1290" spans="1:19" s="43" customFormat="1" ht="12" customHeight="1" x14ac:dyDescent="0.3">
      <c r="A1290" s="7"/>
      <c r="B1290" s="20"/>
      <c r="C1290" s="31" t="str">
        <f>'Asset Schedule'!C375</f>
        <v>Bus 143</v>
      </c>
      <c r="D1290" s="31"/>
      <c r="E1290" s="25">
        <f>'Asset Schedule'!Q375</f>
        <v>0</v>
      </c>
      <c r="F1290" s="27"/>
      <c r="G1290" s="27"/>
      <c r="H1290" s="27"/>
      <c r="I1290" s="31"/>
      <c r="J1290" s="38">
        <f t="shared" ref="J1290:R1290" si="390">IF(J380=1,$E1290,0)</f>
        <v>0</v>
      </c>
      <c r="K1290" s="38">
        <f t="shared" si="390"/>
        <v>0</v>
      </c>
      <c r="L1290" s="38">
        <f t="shared" si="390"/>
        <v>0</v>
      </c>
      <c r="M1290" s="38">
        <f t="shared" si="390"/>
        <v>0</v>
      </c>
      <c r="N1290" s="38">
        <f t="shared" si="390"/>
        <v>0</v>
      </c>
      <c r="O1290" s="38">
        <f t="shared" si="390"/>
        <v>0</v>
      </c>
      <c r="P1290" s="38">
        <f t="shared" si="390"/>
        <v>0</v>
      </c>
      <c r="Q1290" s="38">
        <f t="shared" si="390"/>
        <v>0</v>
      </c>
      <c r="R1290" s="38">
        <f t="shared" si="390"/>
        <v>0</v>
      </c>
      <c r="S1290" s="7"/>
    </row>
    <row r="1291" spans="1:19" s="43" customFormat="1" ht="12" customHeight="1" x14ac:dyDescent="0.3">
      <c r="A1291" s="7"/>
      <c r="B1291" s="20"/>
      <c r="C1291" s="31" t="str">
        <f>'Asset Schedule'!C376</f>
        <v>Bus 144</v>
      </c>
      <c r="D1291" s="31"/>
      <c r="E1291" s="25">
        <f>'Asset Schedule'!Q376</f>
        <v>0</v>
      </c>
      <c r="F1291" s="27"/>
      <c r="G1291" s="27"/>
      <c r="H1291" s="27"/>
      <c r="I1291" s="31"/>
      <c r="J1291" s="38">
        <f t="shared" ref="J1291:R1291" si="391">IF(J381=1,$E1291,0)</f>
        <v>0</v>
      </c>
      <c r="K1291" s="38">
        <f t="shared" si="391"/>
        <v>0</v>
      </c>
      <c r="L1291" s="38">
        <f t="shared" si="391"/>
        <v>0</v>
      </c>
      <c r="M1291" s="38">
        <f t="shared" si="391"/>
        <v>0</v>
      </c>
      <c r="N1291" s="38">
        <f t="shared" si="391"/>
        <v>0</v>
      </c>
      <c r="O1291" s="38">
        <f t="shared" si="391"/>
        <v>0</v>
      </c>
      <c r="P1291" s="38">
        <f t="shared" si="391"/>
        <v>0</v>
      </c>
      <c r="Q1291" s="38">
        <f t="shared" si="391"/>
        <v>0</v>
      </c>
      <c r="R1291" s="38">
        <f t="shared" si="391"/>
        <v>0</v>
      </c>
      <c r="S1291" s="7"/>
    </row>
    <row r="1292" spans="1:19" s="43" customFormat="1" ht="12" customHeight="1" x14ac:dyDescent="0.3">
      <c r="A1292" s="7"/>
      <c r="B1292" s="20"/>
      <c r="C1292" s="31" t="str">
        <f>'Asset Schedule'!C377</f>
        <v>Bus 145</v>
      </c>
      <c r="D1292" s="31"/>
      <c r="E1292" s="25">
        <f>'Asset Schedule'!Q377</f>
        <v>0</v>
      </c>
      <c r="F1292" s="27"/>
      <c r="G1292" s="27"/>
      <c r="H1292" s="27"/>
      <c r="I1292" s="31"/>
      <c r="J1292" s="38">
        <f t="shared" ref="J1292:R1292" si="392">IF(J382=1,$E1292,0)</f>
        <v>0</v>
      </c>
      <c r="K1292" s="38">
        <f t="shared" si="392"/>
        <v>0</v>
      </c>
      <c r="L1292" s="38">
        <f t="shared" si="392"/>
        <v>0</v>
      </c>
      <c r="M1292" s="38">
        <f t="shared" si="392"/>
        <v>0</v>
      </c>
      <c r="N1292" s="38">
        <f t="shared" si="392"/>
        <v>0</v>
      </c>
      <c r="O1292" s="38">
        <f t="shared" si="392"/>
        <v>0</v>
      </c>
      <c r="P1292" s="38">
        <f t="shared" si="392"/>
        <v>0</v>
      </c>
      <c r="Q1292" s="38">
        <f t="shared" si="392"/>
        <v>0</v>
      </c>
      <c r="R1292" s="38">
        <f t="shared" si="392"/>
        <v>0</v>
      </c>
      <c r="S1292" s="7"/>
    </row>
    <row r="1293" spans="1:19" s="43" customFormat="1" ht="12" customHeight="1" x14ac:dyDescent="0.3">
      <c r="A1293" s="7"/>
      <c r="B1293" s="20"/>
      <c r="C1293" s="31" t="str">
        <f>'Asset Schedule'!C378</f>
        <v>Bus 146</v>
      </c>
      <c r="D1293" s="31"/>
      <c r="E1293" s="25">
        <f>'Asset Schedule'!Q378</f>
        <v>0</v>
      </c>
      <c r="F1293" s="27"/>
      <c r="G1293" s="27"/>
      <c r="H1293" s="27"/>
      <c r="I1293" s="31"/>
      <c r="J1293" s="38">
        <f t="shared" ref="J1293:R1293" si="393">IF(J383=1,$E1293,0)</f>
        <v>0</v>
      </c>
      <c r="K1293" s="38">
        <f t="shared" si="393"/>
        <v>0</v>
      </c>
      <c r="L1293" s="38">
        <f t="shared" si="393"/>
        <v>0</v>
      </c>
      <c r="M1293" s="38">
        <f t="shared" si="393"/>
        <v>0</v>
      </c>
      <c r="N1293" s="38">
        <f t="shared" si="393"/>
        <v>0</v>
      </c>
      <c r="O1293" s="38">
        <f t="shared" si="393"/>
        <v>0</v>
      </c>
      <c r="P1293" s="38">
        <f t="shared" si="393"/>
        <v>0</v>
      </c>
      <c r="Q1293" s="38">
        <f t="shared" si="393"/>
        <v>0</v>
      </c>
      <c r="R1293" s="38">
        <f t="shared" si="393"/>
        <v>0</v>
      </c>
      <c r="S1293" s="7"/>
    </row>
    <row r="1294" spans="1:19" s="43" customFormat="1" ht="12" customHeight="1" x14ac:dyDescent="0.3">
      <c r="A1294" s="7"/>
      <c r="B1294" s="20"/>
      <c r="C1294" s="31" t="str">
        <f>'Asset Schedule'!C379</f>
        <v>Bus 147</v>
      </c>
      <c r="D1294" s="31"/>
      <c r="E1294" s="25">
        <f>'Asset Schedule'!Q379</f>
        <v>0</v>
      </c>
      <c r="F1294" s="27"/>
      <c r="G1294" s="27"/>
      <c r="H1294" s="27"/>
      <c r="I1294" s="31"/>
      <c r="J1294" s="38">
        <f t="shared" ref="J1294:R1294" si="394">IF(J384=1,$E1294,0)</f>
        <v>0</v>
      </c>
      <c r="K1294" s="38">
        <f t="shared" si="394"/>
        <v>0</v>
      </c>
      <c r="L1294" s="38">
        <f t="shared" si="394"/>
        <v>0</v>
      </c>
      <c r="M1294" s="38">
        <f t="shared" si="394"/>
        <v>0</v>
      </c>
      <c r="N1294" s="38">
        <f t="shared" si="394"/>
        <v>0</v>
      </c>
      <c r="O1294" s="38">
        <f t="shared" si="394"/>
        <v>0</v>
      </c>
      <c r="P1294" s="38">
        <f t="shared" si="394"/>
        <v>0</v>
      </c>
      <c r="Q1294" s="38">
        <f t="shared" si="394"/>
        <v>0</v>
      </c>
      <c r="R1294" s="38">
        <f t="shared" si="394"/>
        <v>0</v>
      </c>
      <c r="S1294" s="7"/>
    </row>
    <row r="1295" spans="1:19" s="43" customFormat="1" ht="12" customHeight="1" x14ac:dyDescent="0.3">
      <c r="A1295" s="7"/>
      <c r="B1295" s="20"/>
      <c r="C1295" s="31" t="str">
        <f>'Asset Schedule'!C380</f>
        <v>Bus 148</v>
      </c>
      <c r="D1295" s="31"/>
      <c r="E1295" s="25">
        <f>'Asset Schedule'!Q380</f>
        <v>0</v>
      </c>
      <c r="F1295" s="27"/>
      <c r="G1295" s="27"/>
      <c r="H1295" s="27"/>
      <c r="I1295" s="31"/>
      <c r="J1295" s="38">
        <f t="shared" ref="J1295:R1295" si="395">IF(J385=1,$E1295,0)</f>
        <v>0</v>
      </c>
      <c r="K1295" s="38">
        <f t="shared" si="395"/>
        <v>0</v>
      </c>
      <c r="L1295" s="38">
        <f t="shared" si="395"/>
        <v>0</v>
      </c>
      <c r="M1295" s="38">
        <f t="shared" si="395"/>
        <v>0</v>
      </c>
      <c r="N1295" s="38">
        <f t="shared" si="395"/>
        <v>0</v>
      </c>
      <c r="O1295" s="38">
        <f t="shared" si="395"/>
        <v>0</v>
      </c>
      <c r="P1295" s="38">
        <f t="shared" si="395"/>
        <v>0</v>
      </c>
      <c r="Q1295" s="38">
        <f t="shared" si="395"/>
        <v>0</v>
      </c>
      <c r="R1295" s="38">
        <f t="shared" si="395"/>
        <v>0</v>
      </c>
      <c r="S1295" s="7"/>
    </row>
    <row r="1296" spans="1:19" s="43" customFormat="1" ht="12" customHeight="1" x14ac:dyDescent="0.3">
      <c r="A1296" s="7"/>
      <c r="B1296" s="20"/>
      <c r="C1296" s="31" t="str">
        <f>'Asset Schedule'!C381</f>
        <v>Bus 149</v>
      </c>
      <c r="D1296" s="31"/>
      <c r="E1296" s="25">
        <f>'Asset Schedule'!Q381</f>
        <v>0</v>
      </c>
      <c r="F1296" s="27"/>
      <c r="G1296" s="27"/>
      <c r="H1296" s="27"/>
      <c r="I1296" s="31"/>
      <c r="J1296" s="38">
        <f t="shared" ref="J1296:R1296" si="396">IF(J386=1,$E1296,0)</f>
        <v>0</v>
      </c>
      <c r="K1296" s="38">
        <f t="shared" si="396"/>
        <v>0</v>
      </c>
      <c r="L1296" s="38">
        <f t="shared" si="396"/>
        <v>0</v>
      </c>
      <c r="M1296" s="38">
        <f t="shared" si="396"/>
        <v>0</v>
      </c>
      <c r="N1296" s="38">
        <f t="shared" si="396"/>
        <v>0</v>
      </c>
      <c r="O1296" s="38">
        <f t="shared" si="396"/>
        <v>0</v>
      </c>
      <c r="P1296" s="38">
        <f t="shared" si="396"/>
        <v>0</v>
      </c>
      <c r="Q1296" s="38">
        <f t="shared" si="396"/>
        <v>0</v>
      </c>
      <c r="R1296" s="38">
        <f t="shared" si="396"/>
        <v>0</v>
      </c>
      <c r="S1296" s="7"/>
    </row>
    <row r="1297" spans="1:19" s="43" customFormat="1" ht="12" customHeight="1" x14ac:dyDescent="0.3">
      <c r="A1297" s="7"/>
      <c r="B1297" s="20"/>
      <c r="C1297" s="31" t="str">
        <f>'Asset Schedule'!C382</f>
        <v>Bus 150</v>
      </c>
      <c r="D1297" s="31"/>
      <c r="E1297" s="25">
        <f>'Asset Schedule'!Q382</f>
        <v>0</v>
      </c>
      <c r="F1297" s="27"/>
      <c r="G1297" s="27"/>
      <c r="H1297" s="27"/>
      <c r="I1297" s="31"/>
      <c r="J1297" s="38">
        <f t="shared" ref="J1297:R1297" si="397">IF(J387=1,$E1297,0)</f>
        <v>0</v>
      </c>
      <c r="K1297" s="38">
        <f t="shared" si="397"/>
        <v>0</v>
      </c>
      <c r="L1297" s="38">
        <f t="shared" si="397"/>
        <v>0</v>
      </c>
      <c r="M1297" s="38">
        <f t="shared" si="397"/>
        <v>0</v>
      </c>
      <c r="N1297" s="38">
        <f t="shared" si="397"/>
        <v>0</v>
      </c>
      <c r="O1297" s="38">
        <f t="shared" si="397"/>
        <v>0</v>
      </c>
      <c r="P1297" s="38">
        <f t="shared" si="397"/>
        <v>0</v>
      </c>
      <c r="Q1297" s="38">
        <f t="shared" si="397"/>
        <v>0</v>
      </c>
      <c r="R1297" s="38">
        <f t="shared" si="397"/>
        <v>0</v>
      </c>
      <c r="S1297" s="7"/>
    </row>
    <row r="1298" spans="1:19" s="43" customFormat="1" ht="12" customHeight="1" x14ac:dyDescent="0.3">
      <c r="A1298" s="7"/>
      <c r="B1298" s="20"/>
      <c r="C1298" s="31" t="str">
        <f>'Asset Schedule'!C383</f>
        <v>Bus 151</v>
      </c>
      <c r="D1298" s="31"/>
      <c r="E1298" s="25">
        <f>'Asset Schedule'!Q383</f>
        <v>0</v>
      </c>
      <c r="F1298" s="27"/>
      <c r="G1298" s="27"/>
      <c r="H1298" s="27"/>
      <c r="I1298" s="31"/>
      <c r="J1298" s="38">
        <f t="shared" ref="J1298:R1298" si="398">IF(J388=1,$E1298,0)</f>
        <v>0</v>
      </c>
      <c r="K1298" s="38">
        <f t="shared" si="398"/>
        <v>0</v>
      </c>
      <c r="L1298" s="38">
        <f t="shared" si="398"/>
        <v>0</v>
      </c>
      <c r="M1298" s="38">
        <f t="shared" si="398"/>
        <v>0</v>
      </c>
      <c r="N1298" s="38">
        <f t="shared" si="398"/>
        <v>0</v>
      </c>
      <c r="O1298" s="38">
        <f t="shared" si="398"/>
        <v>0</v>
      </c>
      <c r="P1298" s="38">
        <f t="shared" si="398"/>
        <v>0</v>
      </c>
      <c r="Q1298" s="38">
        <f t="shared" si="398"/>
        <v>0</v>
      </c>
      <c r="R1298" s="38">
        <f t="shared" si="398"/>
        <v>0</v>
      </c>
      <c r="S1298" s="7"/>
    </row>
    <row r="1299" spans="1:19" s="43" customFormat="1" ht="12" customHeight="1" x14ac:dyDescent="0.3">
      <c r="A1299" s="7"/>
      <c r="B1299" s="20"/>
      <c r="C1299" s="31" t="str">
        <f>'Asset Schedule'!C384</f>
        <v>Bus 152</v>
      </c>
      <c r="D1299" s="31"/>
      <c r="E1299" s="25">
        <f>'Asset Schedule'!Q384</f>
        <v>0</v>
      </c>
      <c r="F1299" s="27"/>
      <c r="G1299" s="27"/>
      <c r="H1299" s="27"/>
      <c r="I1299" s="31"/>
      <c r="J1299" s="38">
        <f t="shared" ref="J1299:R1299" si="399">IF(J389=1,$E1299,0)</f>
        <v>0</v>
      </c>
      <c r="K1299" s="38">
        <f t="shared" si="399"/>
        <v>0</v>
      </c>
      <c r="L1299" s="38">
        <f t="shared" si="399"/>
        <v>0</v>
      </c>
      <c r="M1299" s="38">
        <f t="shared" si="399"/>
        <v>0</v>
      </c>
      <c r="N1299" s="38">
        <f t="shared" si="399"/>
        <v>0</v>
      </c>
      <c r="O1299" s="38">
        <f t="shared" si="399"/>
        <v>0</v>
      </c>
      <c r="P1299" s="38">
        <f t="shared" si="399"/>
        <v>0</v>
      </c>
      <c r="Q1299" s="38">
        <f t="shared" si="399"/>
        <v>0</v>
      </c>
      <c r="R1299" s="38">
        <f t="shared" si="399"/>
        <v>0</v>
      </c>
      <c r="S1299" s="7"/>
    </row>
    <row r="1300" spans="1:19" s="43" customFormat="1" ht="12" customHeight="1" x14ac:dyDescent="0.3">
      <c r="A1300" s="7"/>
      <c r="B1300" s="20"/>
      <c r="C1300" s="31" t="str">
        <f>'Asset Schedule'!C385</f>
        <v>Bus 153</v>
      </c>
      <c r="D1300" s="31"/>
      <c r="E1300" s="25">
        <f>'Asset Schedule'!Q385</f>
        <v>0</v>
      </c>
      <c r="F1300" s="27"/>
      <c r="G1300" s="27"/>
      <c r="H1300" s="27"/>
      <c r="I1300" s="31"/>
      <c r="J1300" s="38">
        <f t="shared" ref="J1300:R1300" si="400">IF(J390=1,$E1300,0)</f>
        <v>0</v>
      </c>
      <c r="K1300" s="38">
        <f t="shared" si="400"/>
        <v>0</v>
      </c>
      <c r="L1300" s="38">
        <f t="shared" si="400"/>
        <v>0</v>
      </c>
      <c r="M1300" s="38">
        <f t="shared" si="400"/>
        <v>0</v>
      </c>
      <c r="N1300" s="38">
        <f t="shared" si="400"/>
        <v>0</v>
      </c>
      <c r="O1300" s="38">
        <f t="shared" si="400"/>
        <v>0</v>
      </c>
      <c r="P1300" s="38">
        <f t="shared" si="400"/>
        <v>0</v>
      </c>
      <c r="Q1300" s="38">
        <f t="shared" si="400"/>
        <v>0</v>
      </c>
      <c r="R1300" s="38">
        <f t="shared" si="400"/>
        <v>0</v>
      </c>
      <c r="S1300" s="7"/>
    </row>
    <row r="1301" spans="1:19" s="43" customFormat="1" ht="12" customHeight="1" x14ac:dyDescent="0.3">
      <c r="A1301" s="7"/>
      <c r="B1301" s="20"/>
      <c r="C1301" s="31" t="str">
        <f>'Asset Schedule'!C386</f>
        <v>Bus 154</v>
      </c>
      <c r="D1301" s="31"/>
      <c r="E1301" s="25">
        <f>'Asset Schedule'!Q386</f>
        <v>0</v>
      </c>
      <c r="F1301" s="27"/>
      <c r="G1301" s="27"/>
      <c r="H1301" s="27"/>
      <c r="I1301" s="31"/>
      <c r="J1301" s="38">
        <f t="shared" ref="J1301:R1301" si="401">IF(J391=1,$E1301,0)</f>
        <v>0</v>
      </c>
      <c r="K1301" s="38">
        <f t="shared" si="401"/>
        <v>0</v>
      </c>
      <c r="L1301" s="38">
        <f t="shared" si="401"/>
        <v>0</v>
      </c>
      <c r="M1301" s="38">
        <f t="shared" si="401"/>
        <v>0</v>
      </c>
      <c r="N1301" s="38">
        <f t="shared" si="401"/>
        <v>0</v>
      </c>
      <c r="O1301" s="38">
        <f t="shared" si="401"/>
        <v>0</v>
      </c>
      <c r="P1301" s="38">
        <f t="shared" si="401"/>
        <v>0</v>
      </c>
      <c r="Q1301" s="38">
        <f t="shared" si="401"/>
        <v>0</v>
      </c>
      <c r="R1301" s="38">
        <f t="shared" si="401"/>
        <v>0</v>
      </c>
      <c r="S1301" s="7"/>
    </row>
    <row r="1302" spans="1:19" s="43" customFormat="1" ht="12" customHeight="1" x14ac:dyDescent="0.3">
      <c r="A1302" s="7"/>
      <c r="B1302" s="20"/>
      <c r="C1302" s="31" t="str">
        <f>'Asset Schedule'!C387</f>
        <v>Bus 155</v>
      </c>
      <c r="D1302" s="31"/>
      <c r="E1302" s="25">
        <f>'Asset Schedule'!Q387</f>
        <v>0</v>
      </c>
      <c r="F1302" s="27"/>
      <c r="G1302" s="27"/>
      <c r="H1302" s="27"/>
      <c r="I1302" s="31"/>
      <c r="J1302" s="38">
        <f t="shared" ref="J1302:R1302" si="402">IF(J392=1,$E1302,0)</f>
        <v>0</v>
      </c>
      <c r="K1302" s="38">
        <f t="shared" si="402"/>
        <v>0</v>
      </c>
      <c r="L1302" s="38">
        <f t="shared" si="402"/>
        <v>0</v>
      </c>
      <c r="M1302" s="38">
        <f t="shared" si="402"/>
        <v>0</v>
      </c>
      <c r="N1302" s="38">
        <f t="shared" si="402"/>
        <v>0</v>
      </c>
      <c r="O1302" s="38">
        <f t="shared" si="402"/>
        <v>0</v>
      </c>
      <c r="P1302" s="38">
        <f t="shared" si="402"/>
        <v>0</v>
      </c>
      <c r="Q1302" s="38">
        <f t="shared" si="402"/>
        <v>0</v>
      </c>
      <c r="R1302" s="38">
        <f t="shared" si="402"/>
        <v>0</v>
      </c>
      <c r="S1302" s="7"/>
    </row>
    <row r="1303" spans="1:19" s="43" customFormat="1" ht="12" customHeight="1" x14ac:dyDescent="0.3">
      <c r="A1303" s="7"/>
      <c r="B1303" s="20"/>
      <c r="C1303" s="31" t="str">
        <f>'Asset Schedule'!C388</f>
        <v>Bus 156</v>
      </c>
      <c r="D1303" s="31"/>
      <c r="E1303" s="25">
        <f>'Asset Schedule'!Q388</f>
        <v>0</v>
      </c>
      <c r="F1303" s="27"/>
      <c r="G1303" s="27"/>
      <c r="H1303" s="27"/>
      <c r="I1303" s="31"/>
      <c r="J1303" s="38">
        <f t="shared" ref="J1303:R1303" si="403">IF(J393=1,$E1303,0)</f>
        <v>0</v>
      </c>
      <c r="K1303" s="38">
        <f t="shared" si="403"/>
        <v>0</v>
      </c>
      <c r="L1303" s="38">
        <f t="shared" si="403"/>
        <v>0</v>
      </c>
      <c r="M1303" s="38">
        <f t="shared" si="403"/>
        <v>0</v>
      </c>
      <c r="N1303" s="38">
        <f t="shared" si="403"/>
        <v>0</v>
      </c>
      <c r="O1303" s="38">
        <f t="shared" si="403"/>
        <v>0</v>
      </c>
      <c r="P1303" s="38">
        <f t="shared" si="403"/>
        <v>0</v>
      </c>
      <c r="Q1303" s="38">
        <f t="shared" si="403"/>
        <v>0</v>
      </c>
      <c r="R1303" s="38">
        <f t="shared" si="403"/>
        <v>0</v>
      </c>
      <c r="S1303" s="7"/>
    </row>
    <row r="1304" spans="1:19" s="43" customFormat="1" ht="12" customHeight="1" x14ac:dyDescent="0.3">
      <c r="A1304" s="7"/>
      <c r="B1304" s="20"/>
      <c r="C1304" s="31" t="str">
        <f>'Asset Schedule'!C389</f>
        <v>Bus 157</v>
      </c>
      <c r="D1304" s="31"/>
      <c r="E1304" s="25">
        <f>'Asset Schedule'!Q389</f>
        <v>0</v>
      </c>
      <c r="F1304" s="27"/>
      <c r="G1304" s="27"/>
      <c r="H1304" s="27"/>
      <c r="I1304" s="31"/>
      <c r="J1304" s="38">
        <f t="shared" ref="J1304:R1304" si="404">IF(J394=1,$E1304,0)</f>
        <v>0</v>
      </c>
      <c r="K1304" s="38">
        <f t="shared" si="404"/>
        <v>0</v>
      </c>
      <c r="L1304" s="38">
        <f t="shared" si="404"/>
        <v>0</v>
      </c>
      <c r="M1304" s="38">
        <f t="shared" si="404"/>
        <v>0</v>
      </c>
      <c r="N1304" s="38">
        <f t="shared" si="404"/>
        <v>0</v>
      </c>
      <c r="O1304" s="38">
        <f t="shared" si="404"/>
        <v>0</v>
      </c>
      <c r="P1304" s="38">
        <f t="shared" si="404"/>
        <v>0</v>
      </c>
      <c r="Q1304" s="38">
        <f t="shared" si="404"/>
        <v>0</v>
      </c>
      <c r="R1304" s="38">
        <f t="shared" si="404"/>
        <v>0</v>
      </c>
      <c r="S1304" s="7"/>
    </row>
    <row r="1305" spans="1:19" s="43" customFormat="1" ht="12" customHeight="1" x14ac:dyDescent="0.3">
      <c r="A1305" s="7"/>
      <c r="B1305" s="20"/>
      <c r="C1305" s="31" t="str">
        <f>'Asset Schedule'!C390</f>
        <v>Bus 158</v>
      </c>
      <c r="D1305" s="31"/>
      <c r="E1305" s="25">
        <f>'Asset Schedule'!Q390</f>
        <v>0</v>
      </c>
      <c r="F1305" s="27"/>
      <c r="G1305" s="27"/>
      <c r="H1305" s="27"/>
      <c r="I1305" s="31"/>
      <c r="J1305" s="38">
        <f t="shared" ref="J1305:R1305" si="405">IF(J395=1,$E1305,0)</f>
        <v>0</v>
      </c>
      <c r="K1305" s="38">
        <f t="shared" si="405"/>
        <v>0</v>
      </c>
      <c r="L1305" s="38">
        <f t="shared" si="405"/>
        <v>0</v>
      </c>
      <c r="M1305" s="38">
        <f t="shared" si="405"/>
        <v>0</v>
      </c>
      <c r="N1305" s="38">
        <f t="shared" si="405"/>
        <v>0</v>
      </c>
      <c r="O1305" s="38">
        <f t="shared" si="405"/>
        <v>0</v>
      </c>
      <c r="P1305" s="38">
        <f t="shared" si="405"/>
        <v>0</v>
      </c>
      <c r="Q1305" s="38">
        <f t="shared" si="405"/>
        <v>0</v>
      </c>
      <c r="R1305" s="38">
        <f t="shared" si="405"/>
        <v>0</v>
      </c>
      <c r="S1305" s="7"/>
    </row>
    <row r="1306" spans="1:19" s="43" customFormat="1" ht="12" customHeight="1" x14ac:dyDescent="0.3">
      <c r="A1306" s="7"/>
      <c r="B1306" s="20"/>
      <c r="C1306" s="31" t="str">
        <f>'Asset Schedule'!C391</f>
        <v>Bus 159</v>
      </c>
      <c r="D1306" s="31"/>
      <c r="E1306" s="25">
        <f>'Asset Schedule'!Q391</f>
        <v>0</v>
      </c>
      <c r="F1306" s="27"/>
      <c r="G1306" s="27"/>
      <c r="H1306" s="27"/>
      <c r="I1306" s="31"/>
      <c r="J1306" s="38">
        <f t="shared" ref="J1306:R1306" si="406">IF(J396=1,$E1306,0)</f>
        <v>0</v>
      </c>
      <c r="K1306" s="38">
        <f t="shared" si="406"/>
        <v>0</v>
      </c>
      <c r="L1306" s="38">
        <f t="shared" si="406"/>
        <v>0</v>
      </c>
      <c r="M1306" s="38">
        <f t="shared" si="406"/>
        <v>0</v>
      </c>
      <c r="N1306" s="38">
        <f t="shared" si="406"/>
        <v>0</v>
      </c>
      <c r="O1306" s="38">
        <f t="shared" si="406"/>
        <v>0</v>
      </c>
      <c r="P1306" s="38">
        <f t="shared" si="406"/>
        <v>0</v>
      </c>
      <c r="Q1306" s="38">
        <f t="shared" si="406"/>
        <v>0</v>
      </c>
      <c r="R1306" s="38">
        <f t="shared" si="406"/>
        <v>0</v>
      </c>
      <c r="S1306" s="7"/>
    </row>
    <row r="1307" spans="1:19" s="43" customFormat="1" ht="12" customHeight="1" x14ac:dyDescent="0.3">
      <c r="A1307" s="7"/>
      <c r="B1307" s="20"/>
      <c r="C1307" s="31" t="str">
        <f>'Asset Schedule'!C392</f>
        <v>Bus 160</v>
      </c>
      <c r="D1307" s="31"/>
      <c r="E1307" s="25">
        <f>'Asset Schedule'!Q392</f>
        <v>0</v>
      </c>
      <c r="F1307" s="27"/>
      <c r="G1307" s="27"/>
      <c r="H1307" s="27"/>
      <c r="I1307" s="31"/>
      <c r="J1307" s="38">
        <f t="shared" ref="J1307:R1307" si="407">IF(J397=1,$E1307,0)</f>
        <v>0</v>
      </c>
      <c r="K1307" s="38">
        <f t="shared" si="407"/>
        <v>0</v>
      </c>
      <c r="L1307" s="38">
        <f t="shared" si="407"/>
        <v>0</v>
      </c>
      <c r="M1307" s="38">
        <f t="shared" si="407"/>
        <v>0</v>
      </c>
      <c r="N1307" s="38">
        <f t="shared" si="407"/>
        <v>0</v>
      </c>
      <c r="O1307" s="38">
        <f t="shared" si="407"/>
        <v>0</v>
      </c>
      <c r="P1307" s="38">
        <f t="shared" si="407"/>
        <v>0</v>
      </c>
      <c r="Q1307" s="38">
        <f t="shared" si="407"/>
        <v>0</v>
      </c>
      <c r="R1307" s="38">
        <f t="shared" si="407"/>
        <v>0</v>
      </c>
      <c r="S1307" s="7"/>
    </row>
    <row r="1308" spans="1:19" s="43" customFormat="1" ht="12" customHeight="1" x14ac:dyDescent="0.3">
      <c r="A1308" s="7"/>
      <c r="B1308" s="20"/>
      <c r="C1308" s="31" t="str">
        <f>'Asset Schedule'!C393</f>
        <v>Bus 161</v>
      </c>
      <c r="D1308" s="31"/>
      <c r="E1308" s="25">
        <f>'Asset Schedule'!Q393</f>
        <v>0</v>
      </c>
      <c r="F1308" s="27"/>
      <c r="G1308" s="27"/>
      <c r="H1308" s="27"/>
      <c r="I1308" s="31"/>
      <c r="J1308" s="38">
        <f t="shared" ref="J1308:R1308" si="408">IF(J398=1,$E1308,0)</f>
        <v>0</v>
      </c>
      <c r="K1308" s="38">
        <f t="shared" si="408"/>
        <v>0</v>
      </c>
      <c r="L1308" s="38">
        <f t="shared" si="408"/>
        <v>0</v>
      </c>
      <c r="M1308" s="38">
        <f t="shared" si="408"/>
        <v>0</v>
      </c>
      <c r="N1308" s="38">
        <f t="shared" si="408"/>
        <v>0</v>
      </c>
      <c r="O1308" s="38">
        <f t="shared" si="408"/>
        <v>0</v>
      </c>
      <c r="P1308" s="38">
        <f t="shared" si="408"/>
        <v>0</v>
      </c>
      <c r="Q1308" s="38">
        <f t="shared" si="408"/>
        <v>0</v>
      </c>
      <c r="R1308" s="38">
        <f t="shared" si="408"/>
        <v>0</v>
      </c>
      <c r="S1308" s="7"/>
    </row>
    <row r="1309" spans="1:19" s="43" customFormat="1" ht="12" customHeight="1" x14ac:dyDescent="0.3">
      <c r="A1309" s="7"/>
      <c r="B1309" s="20"/>
      <c r="C1309" s="31" t="str">
        <f>'Asset Schedule'!C394</f>
        <v>Bus 162</v>
      </c>
      <c r="D1309" s="31"/>
      <c r="E1309" s="25">
        <f>'Asset Schedule'!Q394</f>
        <v>0</v>
      </c>
      <c r="F1309" s="27"/>
      <c r="G1309" s="27"/>
      <c r="H1309" s="27"/>
      <c r="I1309" s="31"/>
      <c r="J1309" s="38">
        <f t="shared" ref="J1309:R1309" si="409">IF(J399=1,$E1309,0)</f>
        <v>0</v>
      </c>
      <c r="K1309" s="38">
        <f t="shared" si="409"/>
        <v>0</v>
      </c>
      <c r="L1309" s="38">
        <f t="shared" si="409"/>
        <v>0</v>
      </c>
      <c r="M1309" s="38">
        <f t="shared" si="409"/>
        <v>0</v>
      </c>
      <c r="N1309" s="38">
        <f t="shared" si="409"/>
        <v>0</v>
      </c>
      <c r="O1309" s="38">
        <f t="shared" si="409"/>
        <v>0</v>
      </c>
      <c r="P1309" s="38">
        <f t="shared" si="409"/>
        <v>0</v>
      </c>
      <c r="Q1309" s="38">
        <f t="shared" si="409"/>
        <v>0</v>
      </c>
      <c r="R1309" s="38">
        <f t="shared" si="409"/>
        <v>0</v>
      </c>
      <c r="S1309" s="7"/>
    </row>
    <row r="1310" spans="1:19" s="43" customFormat="1" ht="12" customHeight="1" x14ac:dyDescent="0.3">
      <c r="A1310" s="7"/>
      <c r="B1310" s="20"/>
      <c r="C1310" s="31" t="str">
        <f>'Asset Schedule'!C395</f>
        <v>Bus 163</v>
      </c>
      <c r="D1310" s="31"/>
      <c r="E1310" s="25">
        <f>'Asset Schedule'!Q395</f>
        <v>0</v>
      </c>
      <c r="F1310" s="27"/>
      <c r="G1310" s="27"/>
      <c r="H1310" s="27"/>
      <c r="I1310" s="31"/>
      <c r="J1310" s="38">
        <f t="shared" ref="J1310:R1310" si="410">IF(J400=1,$E1310,0)</f>
        <v>0</v>
      </c>
      <c r="K1310" s="38">
        <f t="shared" si="410"/>
        <v>0</v>
      </c>
      <c r="L1310" s="38">
        <f t="shared" si="410"/>
        <v>0</v>
      </c>
      <c r="M1310" s="38">
        <f t="shared" si="410"/>
        <v>0</v>
      </c>
      <c r="N1310" s="38">
        <f t="shared" si="410"/>
        <v>0</v>
      </c>
      <c r="O1310" s="38">
        <f t="shared" si="410"/>
        <v>0</v>
      </c>
      <c r="P1310" s="38">
        <f t="shared" si="410"/>
        <v>0</v>
      </c>
      <c r="Q1310" s="38">
        <f t="shared" si="410"/>
        <v>0</v>
      </c>
      <c r="R1310" s="38">
        <f t="shared" si="410"/>
        <v>0</v>
      </c>
      <c r="S1310" s="7"/>
    </row>
    <row r="1311" spans="1:19" s="43" customFormat="1" ht="12" customHeight="1" x14ac:dyDescent="0.3">
      <c r="A1311" s="7"/>
      <c r="B1311" s="20"/>
      <c r="C1311" s="31" t="str">
        <f>'Asset Schedule'!C396</f>
        <v>Bus 164</v>
      </c>
      <c r="D1311" s="31"/>
      <c r="E1311" s="25">
        <f>'Asset Schedule'!Q396</f>
        <v>0</v>
      </c>
      <c r="F1311" s="27"/>
      <c r="G1311" s="27"/>
      <c r="H1311" s="27"/>
      <c r="I1311" s="31"/>
      <c r="J1311" s="38">
        <f t="shared" ref="J1311:R1311" si="411">IF(J401=1,$E1311,0)</f>
        <v>0</v>
      </c>
      <c r="K1311" s="38">
        <f t="shared" si="411"/>
        <v>0</v>
      </c>
      <c r="L1311" s="38">
        <f t="shared" si="411"/>
        <v>0</v>
      </c>
      <c r="M1311" s="38">
        <f t="shared" si="411"/>
        <v>0</v>
      </c>
      <c r="N1311" s="38">
        <f t="shared" si="411"/>
        <v>0</v>
      </c>
      <c r="O1311" s="38">
        <f t="shared" si="411"/>
        <v>0</v>
      </c>
      <c r="P1311" s="38">
        <f t="shared" si="411"/>
        <v>0</v>
      </c>
      <c r="Q1311" s="38">
        <f t="shared" si="411"/>
        <v>0</v>
      </c>
      <c r="R1311" s="38">
        <f t="shared" si="411"/>
        <v>0</v>
      </c>
      <c r="S1311" s="7"/>
    </row>
    <row r="1312" spans="1:19" s="43" customFormat="1" ht="12" customHeight="1" x14ac:dyDescent="0.3">
      <c r="A1312" s="7"/>
      <c r="B1312" s="20"/>
      <c r="C1312" s="31" t="str">
        <f>'Asset Schedule'!C397</f>
        <v>Bus 165</v>
      </c>
      <c r="D1312" s="31"/>
      <c r="E1312" s="25">
        <f>'Asset Schedule'!Q397</f>
        <v>0</v>
      </c>
      <c r="F1312" s="27"/>
      <c r="G1312" s="27"/>
      <c r="H1312" s="27"/>
      <c r="I1312" s="31"/>
      <c r="J1312" s="38">
        <f t="shared" ref="J1312:R1312" si="412">IF(J402=1,$E1312,0)</f>
        <v>0</v>
      </c>
      <c r="K1312" s="38">
        <f t="shared" si="412"/>
        <v>0</v>
      </c>
      <c r="L1312" s="38">
        <f t="shared" si="412"/>
        <v>0</v>
      </c>
      <c r="M1312" s="38">
        <f t="shared" si="412"/>
        <v>0</v>
      </c>
      <c r="N1312" s="38">
        <f t="shared" si="412"/>
        <v>0</v>
      </c>
      <c r="O1312" s="38">
        <f t="shared" si="412"/>
        <v>0</v>
      </c>
      <c r="P1312" s="38">
        <f t="shared" si="412"/>
        <v>0</v>
      </c>
      <c r="Q1312" s="38">
        <f t="shared" si="412"/>
        <v>0</v>
      </c>
      <c r="R1312" s="38">
        <f t="shared" si="412"/>
        <v>0</v>
      </c>
      <c r="S1312" s="7"/>
    </row>
    <row r="1313" spans="1:19" s="43" customFormat="1" ht="12" customHeight="1" x14ac:dyDescent="0.3">
      <c r="A1313" s="7"/>
      <c r="B1313" s="20"/>
      <c r="C1313" s="31" t="str">
        <f>'Asset Schedule'!C398</f>
        <v>Bus 166</v>
      </c>
      <c r="D1313" s="31"/>
      <c r="E1313" s="25">
        <f>'Asset Schedule'!Q398</f>
        <v>0</v>
      </c>
      <c r="F1313" s="27"/>
      <c r="G1313" s="27"/>
      <c r="H1313" s="27"/>
      <c r="I1313" s="31"/>
      <c r="J1313" s="38">
        <f t="shared" ref="J1313:R1313" si="413">IF(J403=1,$E1313,0)</f>
        <v>0</v>
      </c>
      <c r="K1313" s="38">
        <f t="shared" si="413"/>
        <v>0</v>
      </c>
      <c r="L1313" s="38">
        <f t="shared" si="413"/>
        <v>0</v>
      </c>
      <c r="M1313" s="38">
        <f t="shared" si="413"/>
        <v>0</v>
      </c>
      <c r="N1313" s="38">
        <f t="shared" si="413"/>
        <v>0</v>
      </c>
      <c r="O1313" s="38">
        <f t="shared" si="413"/>
        <v>0</v>
      </c>
      <c r="P1313" s="38">
        <f t="shared" si="413"/>
        <v>0</v>
      </c>
      <c r="Q1313" s="38">
        <f t="shared" si="413"/>
        <v>0</v>
      </c>
      <c r="R1313" s="38">
        <f t="shared" si="413"/>
        <v>0</v>
      </c>
      <c r="S1313" s="7"/>
    </row>
    <row r="1314" spans="1:19" s="43" customFormat="1" ht="12" customHeight="1" x14ac:dyDescent="0.3">
      <c r="A1314" s="7"/>
      <c r="B1314" s="20"/>
      <c r="C1314" s="31" t="str">
        <f>'Asset Schedule'!C399</f>
        <v>Bus 167</v>
      </c>
      <c r="D1314" s="31"/>
      <c r="E1314" s="25">
        <f>'Asset Schedule'!Q399</f>
        <v>0</v>
      </c>
      <c r="F1314" s="27"/>
      <c r="G1314" s="27"/>
      <c r="H1314" s="27"/>
      <c r="I1314" s="31"/>
      <c r="J1314" s="38">
        <f t="shared" ref="J1314:R1314" si="414">IF(J404=1,$E1314,0)</f>
        <v>0</v>
      </c>
      <c r="K1314" s="38">
        <f t="shared" si="414"/>
        <v>0</v>
      </c>
      <c r="L1314" s="38">
        <f t="shared" si="414"/>
        <v>0</v>
      </c>
      <c r="M1314" s="38">
        <f t="shared" si="414"/>
        <v>0</v>
      </c>
      <c r="N1314" s="38">
        <f t="shared" si="414"/>
        <v>0</v>
      </c>
      <c r="O1314" s="38">
        <f t="shared" si="414"/>
        <v>0</v>
      </c>
      <c r="P1314" s="38">
        <f t="shared" si="414"/>
        <v>0</v>
      </c>
      <c r="Q1314" s="38">
        <f t="shared" si="414"/>
        <v>0</v>
      </c>
      <c r="R1314" s="38">
        <f t="shared" si="414"/>
        <v>0</v>
      </c>
      <c r="S1314" s="7"/>
    </row>
    <row r="1315" spans="1:19" s="43" customFormat="1" ht="12" customHeight="1" x14ac:dyDescent="0.3">
      <c r="A1315" s="7"/>
      <c r="B1315" s="20"/>
      <c r="C1315" s="31" t="str">
        <f>'Asset Schedule'!C400</f>
        <v>Bus 168</v>
      </c>
      <c r="D1315" s="31"/>
      <c r="E1315" s="25">
        <f>'Asset Schedule'!Q400</f>
        <v>0</v>
      </c>
      <c r="F1315" s="27"/>
      <c r="G1315" s="27"/>
      <c r="H1315" s="27"/>
      <c r="I1315" s="31"/>
      <c r="J1315" s="38">
        <f t="shared" ref="J1315:R1315" si="415">IF(J405=1,$E1315,0)</f>
        <v>0</v>
      </c>
      <c r="K1315" s="38">
        <f t="shared" si="415"/>
        <v>0</v>
      </c>
      <c r="L1315" s="38">
        <f t="shared" si="415"/>
        <v>0</v>
      </c>
      <c r="M1315" s="38">
        <f t="shared" si="415"/>
        <v>0</v>
      </c>
      <c r="N1315" s="38">
        <f t="shared" si="415"/>
        <v>0</v>
      </c>
      <c r="O1315" s="38">
        <f t="shared" si="415"/>
        <v>0</v>
      </c>
      <c r="P1315" s="38">
        <f t="shared" si="415"/>
        <v>0</v>
      </c>
      <c r="Q1315" s="38">
        <f t="shared" si="415"/>
        <v>0</v>
      </c>
      <c r="R1315" s="38">
        <f t="shared" si="415"/>
        <v>0</v>
      </c>
      <c r="S1315" s="7"/>
    </row>
    <row r="1316" spans="1:19" s="43" customFormat="1" ht="12" customHeight="1" x14ac:dyDescent="0.3">
      <c r="A1316" s="7"/>
      <c r="B1316" s="20"/>
      <c r="C1316" s="31" t="str">
        <f>'Asset Schedule'!C401</f>
        <v>Bus 169</v>
      </c>
      <c r="D1316" s="31"/>
      <c r="E1316" s="25">
        <f>'Asset Schedule'!Q401</f>
        <v>0</v>
      </c>
      <c r="F1316" s="27"/>
      <c r="G1316" s="27"/>
      <c r="H1316" s="27"/>
      <c r="I1316" s="31"/>
      <c r="J1316" s="38">
        <f t="shared" ref="J1316:R1316" si="416">IF(J406=1,$E1316,0)</f>
        <v>0</v>
      </c>
      <c r="K1316" s="38">
        <f t="shared" si="416"/>
        <v>0</v>
      </c>
      <c r="L1316" s="38">
        <f t="shared" si="416"/>
        <v>0</v>
      </c>
      <c r="M1316" s="38">
        <f t="shared" si="416"/>
        <v>0</v>
      </c>
      <c r="N1316" s="38">
        <f t="shared" si="416"/>
        <v>0</v>
      </c>
      <c r="O1316" s="38">
        <f t="shared" si="416"/>
        <v>0</v>
      </c>
      <c r="P1316" s="38">
        <f t="shared" si="416"/>
        <v>0</v>
      </c>
      <c r="Q1316" s="38">
        <f t="shared" si="416"/>
        <v>0</v>
      </c>
      <c r="R1316" s="38">
        <f t="shared" si="416"/>
        <v>0</v>
      </c>
      <c r="S1316" s="7"/>
    </row>
    <row r="1317" spans="1:19" s="43" customFormat="1" ht="12" customHeight="1" x14ac:dyDescent="0.3">
      <c r="A1317" s="7"/>
      <c r="B1317" s="20"/>
      <c r="C1317" s="31" t="str">
        <f>'Asset Schedule'!C402</f>
        <v>Bus 170</v>
      </c>
      <c r="D1317" s="31"/>
      <c r="E1317" s="25">
        <f>'Asset Schedule'!Q402</f>
        <v>0</v>
      </c>
      <c r="F1317" s="27"/>
      <c r="G1317" s="27"/>
      <c r="H1317" s="27"/>
      <c r="I1317" s="31"/>
      <c r="J1317" s="38">
        <f t="shared" ref="J1317:R1317" si="417">IF(J407=1,$E1317,0)</f>
        <v>0</v>
      </c>
      <c r="K1317" s="38">
        <f t="shared" si="417"/>
        <v>0</v>
      </c>
      <c r="L1317" s="38">
        <f t="shared" si="417"/>
        <v>0</v>
      </c>
      <c r="M1317" s="38">
        <f t="shared" si="417"/>
        <v>0</v>
      </c>
      <c r="N1317" s="38">
        <f t="shared" si="417"/>
        <v>0</v>
      </c>
      <c r="O1317" s="38">
        <f t="shared" si="417"/>
        <v>0</v>
      </c>
      <c r="P1317" s="38">
        <f t="shared" si="417"/>
        <v>0</v>
      </c>
      <c r="Q1317" s="38">
        <f t="shared" si="417"/>
        <v>0</v>
      </c>
      <c r="R1317" s="38">
        <f t="shared" si="417"/>
        <v>0</v>
      </c>
      <c r="S1317" s="7"/>
    </row>
    <row r="1318" spans="1:19" s="43" customFormat="1" ht="12" customHeight="1" x14ac:dyDescent="0.3">
      <c r="A1318" s="7"/>
      <c r="B1318" s="20"/>
      <c r="C1318" s="31" t="str">
        <f>'Asset Schedule'!C403</f>
        <v>Bus 171</v>
      </c>
      <c r="D1318" s="31"/>
      <c r="E1318" s="25">
        <f>'Asset Schedule'!Q403</f>
        <v>0</v>
      </c>
      <c r="F1318" s="27"/>
      <c r="G1318" s="27"/>
      <c r="H1318" s="27"/>
      <c r="I1318" s="31"/>
      <c r="J1318" s="38">
        <f t="shared" ref="J1318:R1318" si="418">IF(J408=1,$E1318,0)</f>
        <v>0</v>
      </c>
      <c r="K1318" s="38">
        <f t="shared" si="418"/>
        <v>0</v>
      </c>
      <c r="L1318" s="38">
        <f t="shared" si="418"/>
        <v>0</v>
      </c>
      <c r="M1318" s="38">
        <f t="shared" si="418"/>
        <v>0</v>
      </c>
      <c r="N1318" s="38">
        <f t="shared" si="418"/>
        <v>0</v>
      </c>
      <c r="O1318" s="38">
        <f t="shared" si="418"/>
        <v>0</v>
      </c>
      <c r="P1318" s="38">
        <f t="shared" si="418"/>
        <v>0</v>
      </c>
      <c r="Q1318" s="38">
        <f t="shared" si="418"/>
        <v>0</v>
      </c>
      <c r="R1318" s="38">
        <f t="shared" si="418"/>
        <v>0</v>
      </c>
      <c r="S1318" s="7"/>
    </row>
    <row r="1319" spans="1:19" s="43" customFormat="1" ht="12" customHeight="1" x14ac:dyDescent="0.3">
      <c r="A1319" s="7"/>
      <c r="B1319" s="20"/>
      <c r="C1319" s="31" t="str">
        <f>'Asset Schedule'!C404</f>
        <v>Bus 172</v>
      </c>
      <c r="D1319" s="31"/>
      <c r="E1319" s="25">
        <f>'Asset Schedule'!Q404</f>
        <v>0</v>
      </c>
      <c r="F1319" s="27"/>
      <c r="G1319" s="27"/>
      <c r="H1319" s="27"/>
      <c r="I1319" s="31"/>
      <c r="J1319" s="38">
        <f t="shared" ref="J1319:R1319" si="419">IF(J409=1,$E1319,0)</f>
        <v>0</v>
      </c>
      <c r="K1319" s="38">
        <f t="shared" si="419"/>
        <v>0</v>
      </c>
      <c r="L1319" s="38">
        <f t="shared" si="419"/>
        <v>0</v>
      </c>
      <c r="M1319" s="38">
        <f t="shared" si="419"/>
        <v>0</v>
      </c>
      <c r="N1319" s="38">
        <f t="shared" si="419"/>
        <v>0</v>
      </c>
      <c r="O1319" s="38">
        <f t="shared" si="419"/>
        <v>0</v>
      </c>
      <c r="P1319" s="38">
        <f t="shared" si="419"/>
        <v>0</v>
      </c>
      <c r="Q1319" s="38">
        <f t="shared" si="419"/>
        <v>0</v>
      </c>
      <c r="R1319" s="38">
        <f t="shared" si="419"/>
        <v>0</v>
      </c>
      <c r="S1319" s="7"/>
    </row>
    <row r="1320" spans="1:19" s="43" customFormat="1" ht="12" customHeight="1" x14ac:dyDescent="0.3">
      <c r="A1320" s="7"/>
      <c r="B1320" s="20"/>
      <c r="C1320" s="31" t="str">
        <f>'Asset Schedule'!C405</f>
        <v>Bus 173</v>
      </c>
      <c r="D1320" s="31"/>
      <c r="E1320" s="25">
        <f>'Asset Schedule'!Q405</f>
        <v>0</v>
      </c>
      <c r="F1320" s="27"/>
      <c r="G1320" s="27"/>
      <c r="H1320" s="27"/>
      <c r="I1320" s="31"/>
      <c r="J1320" s="38">
        <f t="shared" ref="J1320:R1320" si="420">IF(J410=1,$E1320,0)</f>
        <v>0</v>
      </c>
      <c r="K1320" s="38">
        <f t="shared" si="420"/>
        <v>0</v>
      </c>
      <c r="L1320" s="38">
        <f t="shared" si="420"/>
        <v>0</v>
      </c>
      <c r="M1320" s="38">
        <f t="shared" si="420"/>
        <v>0</v>
      </c>
      <c r="N1320" s="38">
        <f t="shared" si="420"/>
        <v>0</v>
      </c>
      <c r="O1320" s="38">
        <f t="shared" si="420"/>
        <v>0</v>
      </c>
      <c r="P1320" s="38">
        <f t="shared" si="420"/>
        <v>0</v>
      </c>
      <c r="Q1320" s="38">
        <f t="shared" si="420"/>
        <v>0</v>
      </c>
      <c r="R1320" s="38">
        <f t="shared" si="420"/>
        <v>0</v>
      </c>
      <c r="S1320" s="7"/>
    </row>
    <row r="1321" spans="1:19" s="43" customFormat="1" ht="12" customHeight="1" x14ac:dyDescent="0.3">
      <c r="A1321" s="7"/>
      <c r="B1321" s="20"/>
      <c r="C1321" s="31" t="str">
        <f>'Asset Schedule'!C406</f>
        <v>Bus 174</v>
      </c>
      <c r="D1321" s="31"/>
      <c r="E1321" s="25">
        <f>'Asset Schedule'!Q406</f>
        <v>0</v>
      </c>
      <c r="F1321" s="27"/>
      <c r="G1321" s="27"/>
      <c r="H1321" s="27"/>
      <c r="I1321" s="31"/>
      <c r="J1321" s="38">
        <f t="shared" ref="J1321:R1321" si="421">IF(J411=1,$E1321,0)</f>
        <v>0</v>
      </c>
      <c r="K1321" s="38">
        <f t="shared" si="421"/>
        <v>0</v>
      </c>
      <c r="L1321" s="38">
        <f t="shared" si="421"/>
        <v>0</v>
      </c>
      <c r="M1321" s="38">
        <f t="shared" si="421"/>
        <v>0</v>
      </c>
      <c r="N1321" s="38">
        <f t="shared" si="421"/>
        <v>0</v>
      </c>
      <c r="O1321" s="38">
        <f t="shared" si="421"/>
        <v>0</v>
      </c>
      <c r="P1321" s="38">
        <f t="shared" si="421"/>
        <v>0</v>
      </c>
      <c r="Q1321" s="38">
        <f t="shared" si="421"/>
        <v>0</v>
      </c>
      <c r="R1321" s="38">
        <f t="shared" si="421"/>
        <v>0</v>
      </c>
      <c r="S1321" s="7"/>
    </row>
    <row r="1322" spans="1:19" s="43" customFormat="1" ht="12" customHeight="1" x14ac:dyDescent="0.3">
      <c r="A1322" s="7"/>
      <c r="B1322" s="20"/>
      <c r="C1322" s="31" t="str">
        <f>'Asset Schedule'!C407</f>
        <v>Bus 175</v>
      </c>
      <c r="D1322" s="31"/>
      <c r="E1322" s="25">
        <f>'Asset Schedule'!Q407</f>
        <v>0</v>
      </c>
      <c r="F1322" s="27"/>
      <c r="G1322" s="27"/>
      <c r="H1322" s="27"/>
      <c r="I1322" s="31"/>
      <c r="J1322" s="38">
        <f t="shared" ref="J1322:R1322" si="422">IF(J412=1,$E1322,0)</f>
        <v>0</v>
      </c>
      <c r="K1322" s="38">
        <f t="shared" si="422"/>
        <v>0</v>
      </c>
      <c r="L1322" s="38">
        <f t="shared" si="422"/>
        <v>0</v>
      </c>
      <c r="M1322" s="38">
        <f t="shared" si="422"/>
        <v>0</v>
      </c>
      <c r="N1322" s="38">
        <f t="shared" si="422"/>
        <v>0</v>
      </c>
      <c r="O1322" s="38">
        <f t="shared" si="422"/>
        <v>0</v>
      </c>
      <c r="P1322" s="38">
        <f t="shared" si="422"/>
        <v>0</v>
      </c>
      <c r="Q1322" s="38">
        <f t="shared" si="422"/>
        <v>0</v>
      </c>
      <c r="R1322" s="38">
        <f t="shared" si="422"/>
        <v>0</v>
      </c>
      <c r="S1322" s="7"/>
    </row>
    <row r="1323" spans="1:19" s="43" customFormat="1" ht="12" customHeight="1" x14ac:dyDescent="0.3">
      <c r="A1323" s="7"/>
      <c r="B1323" s="20"/>
      <c r="C1323" s="31" t="str">
        <f>'Asset Schedule'!C408</f>
        <v>Bus 176</v>
      </c>
      <c r="D1323" s="31"/>
      <c r="E1323" s="25">
        <f>'Asset Schedule'!Q408</f>
        <v>0</v>
      </c>
      <c r="F1323" s="27"/>
      <c r="G1323" s="27"/>
      <c r="H1323" s="27"/>
      <c r="I1323" s="31"/>
      <c r="J1323" s="38">
        <f t="shared" ref="J1323:R1323" si="423">IF(J413=1,$E1323,0)</f>
        <v>0</v>
      </c>
      <c r="K1323" s="38">
        <f t="shared" si="423"/>
        <v>0</v>
      </c>
      <c r="L1323" s="38">
        <f t="shared" si="423"/>
        <v>0</v>
      </c>
      <c r="M1323" s="38">
        <f t="shared" si="423"/>
        <v>0</v>
      </c>
      <c r="N1323" s="38">
        <f t="shared" si="423"/>
        <v>0</v>
      </c>
      <c r="O1323" s="38">
        <f t="shared" si="423"/>
        <v>0</v>
      </c>
      <c r="P1323" s="38">
        <f t="shared" si="423"/>
        <v>0</v>
      </c>
      <c r="Q1323" s="38">
        <f t="shared" si="423"/>
        <v>0</v>
      </c>
      <c r="R1323" s="38">
        <f t="shared" si="423"/>
        <v>0</v>
      </c>
      <c r="S1323" s="7"/>
    </row>
    <row r="1324" spans="1:19" s="43" customFormat="1" ht="12" customHeight="1" x14ac:dyDescent="0.3">
      <c r="A1324" s="7"/>
      <c r="B1324" s="20"/>
      <c r="C1324" s="31" t="str">
        <f>'Asset Schedule'!C409</f>
        <v>Bus 177</v>
      </c>
      <c r="D1324" s="31"/>
      <c r="E1324" s="25">
        <f>'Asset Schedule'!Q409</f>
        <v>0</v>
      </c>
      <c r="F1324" s="27"/>
      <c r="G1324" s="27"/>
      <c r="H1324" s="27"/>
      <c r="I1324" s="31"/>
      <c r="J1324" s="38">
        <f t="shared" ref="J1324:R1324" si="424">IF(J414=1,$E1324,0)</f>
        <v>0</v>
      </c>
      <c r="K1324" s="38">
        <f t="shared" si="424"/>
        <v>0</v>
      </c>
      <c r="L1324" s="38">
        <f t="shared" si="424"/>
        <v>0</v>
      </c>
      <c r="M1324" s="38">
        <f t="shared" si="424"/>
        <v>0</v>
      </c>
      <c r="N1324" s="38">
        <f t="shared" si="424"/>
        <v>0</v>
      </c>
      <c r="O1324" s="38">
        <f t="shared" si="424"/>
        <v>0</v>
      </c>
      <c r="P1324" s="38">
        <f t="shared" si="424"/>
        <v>0</v>
      </c>
      <c r="Q1324" s="38">
        <f t="shared" si="424"/>
        <v>0</v>
      </c>
      <c r="R1324" s="38">
        <f t="shared" si="424"/>
        <v>0</v>
      </c>
      <c r="S1324" s="7"/>
    </row>
    <row r="1325" spans="1:19" s="43" customFormat="1" ht="12" customHeight="1" x14ac:dyDescent="0.3">
      <c r="A1325" s="7"/>
      <c r="B1325" s="20"/>
      <c r="C1325" s="31" t="str">
        <f>'Asset Schedule'!C410</f>
        <v>Bus 178</v>
      </c>
      <c r="D1325" s="31"/>
      <c r="E1325" s="25">
        <f>'Asset Schedule'!Q410</f>
        <v>0</v>
      </c>
      <c r="F1325" s="27"/>
      <c r="G1325" s="27"/>
      <c r="H1325" s="27"/>
      <c r="I1325" s="31"/>
      <c r="J1325" s="38">
        <f t="shared" ref="J1325:R1325" si="425">IF(J415=1,$E1325,0)</f>
        <v>0</v>
      </c>
      <c r="K1325" s="38">
        <f t="shared" si="425"/>
        <v>0</v>
      </c>
      <c r="L1325" s="38">
        <f t="shared" si="425"/>
        <v>0</v>
      </c>
      <c r="M1325" s="38">
        <f t="shared" si="425"/>
        <v>0</v>
      </c>
      <c r="N1325" s="38">
        <f t="shared" si="425"/>
        <v>0</v>
      </c>
      <c r="O1325" s="38">
        <f t="shared" si="425"/>
        <v>0</v>
      </c>
      <c r="P1325" s="38">
        <f t="shared" si="425"/>
        <v>0</v>
      </c>
      <c r="Q1325" s="38">
        <f t="shared" si="425"/>
        <v>0</v>
      </c>
      <c r="R1325" s="38">
        <f t="shared" si="425"/>
        <v>0</v>
      </c>
      <c r="S1325" s="7"/>
    </row>
    <row r="1326" spans="1:19" s="43" customFormat="1" ht="12" customHeight="1" x14ac:dyDescent="0.3">
      <c r="A1326" s="7"/>
      <c r="B1326" s="20"/>
      <c r="C1326" s="31" t="str">
        <f>'Asset Schedule'!C411</f>
        <v>Bus 179</v>
      </c>
      <c r="D1326" s="31"/>
      <c r="E1326" s="25">
        <f>'Asset Schedule'!Q411</f>
        <v>0</v>
      </c>
      <c r="F1326" s="27"/>
      <c r="G1326" s="27"/>
      <c r="H1326" s="27"/>
      <c r="I1326" s="31"/>
      <c r="J1326" s="38">
        <f t="shared" ref="J1326:R1326" si="426">IF(J416=1,$E1326,0)</f>
        <v>0</v>
      </c>
      <c r="K1326" s="38">
        <f t="shared" si="426"/>
        <v>0</v>
      </c>
      <c r="L1326" s="38">
        <f t="shared" si="426"/>
        <v>0</v>
      </c>
      <c r="M1326" s="38">
        <f t="shared" si="426"/>
        <v>0</v>
      </c>
      <c r="N1326" s="38">
        <f t="shared" si="426"/>
        <v>0</v>
      </c>
      <c r="O1326" s="38">
        <f t="shared" si="426"/>
        <v>0</v>
      </c>
      <c r="P1326" s="38">
        <f t="shared" si="426"/>
        <v>0</v>
      </c>
      <c r="Q1326" s="38">
        <f t="shared" si="426"/>
        <v>0</v>
      </c>
      <c r="R1326" s="38">
        <f t="shared" si="426"/>
        <v>0</v>
      </c>
      <c r="S1326" s="7"/>
    </row>
    <row r="1327" spans="1:19" s="43" customFormat="1" ht="12" customHeight="1" x14ac:dyDescent="0.3">
      <c r="A1327" s="7"/>
      <c r="B1327" s="20"/>
      <c r="C1327" s="31" t="str">
        <f>'Asset Schedule'!C412</f>
        <v>Bus 180</v>
      </c>
      <c r="D1327" s="31"/>
      <c r="E1327" s="25">
        <f>'Asset Schedule'!Q412</f>
        <v>0</v>
      </c>
      <c r="F1327" s="27"/>
      <c r="G1327" s="27"/>
      <c r="H1327" s="27"/>
      <c r="I1327" s="31"/>
      <c r="J1327" s="38">
        <f t="shared" ref="J1327:R1327" si="427">IF(J417=1,$E1327,0)</f>
        <v>0</v>
      </c>
      <c r="K1327" s="38">
        <f t="shared" si="427"/>
        <v>0</v>
      </c>
      <c r="L1327" s="38">
        <f t="shared" si="427"/>
        <v>0</v>
      </c>
      <c r="M1327" s="38">
        <f t="shared" si="427"/>
        <v>0</v>
      </c>
      <c r="N1327" s="38">
        <f t="shared" si="427"/>
        <v>0</v>
      </c>
      <c r="O1327" s="38">
        <f t="shared" si="427"/>
        <v>0</v>
      </c>
      <c r="P1327" s="38">
        <f t="shared" si="427"/>
        <v>0</v>
      </c>
      <c r="Q1327" s="38">
        <f t="shared" si="427"/>
        <v>0</v>
      </c>
      <c r="R1327" s="38">
        <f t="shared" si="427"/>
        <v>0</v>
      </c>
      <c r="S1327" s="7"/>
    </row>
    <row r="1328" spans="1:19" s="43" customFormat="1" ht="12" customHeight="1" x14ac:dyDescent="0.3">
      <c r="A1328" s="7"/>
      <c r="B1328" s="20"/>
      <c r="C1328" s="31" t="str">
        <f>'Asset Schedule'!C413</f>
        <v>Bus 181</v>
      </c>
      <c r="D1328" s="31"/>
      <c r="E1328" s="25">
        <f>'Asset Schedule'!Q413</f>
        <v>0</v>
      </c>
      <c r="F1328" s="27"/>
      <c r="G1328" s="27"/>
      <c r="H1328" s="27"/>
      <c r="I1328" s="31"/>
      <c r="J1328" s="38">
        <f t="shared" ref="J1328:R1328" si="428">IF(J418=1,$E1328,0)</f>
        <v>0</v>
      </c>
      <c r="K1328" s="38">
        <f t="shared" si="428"/>
        <v>0</v>
      </c>
      <c r="L1328" s="38">
        <f t="shared" si="428"/>
        <v>0</v>
      </c>
      <c r="M1328" s="38">
        <f t="shared" si="428"/>
        <v>0</v>
      </c>
      <c r="N1328" s="38">
        <f t="shared" si="428"/>
        <v>0</v>
      </c>
      <c r="O1328" s="38">
        <f t="shared" si="428"/>
        <v>0</v>
      </c>
      <c r="P1328" s="38">
        <f t="shared" si="428"/>
        <v>0</v>
      </c>
      <c r="Q1328" s="38">
        <f t="shared" si="428"/>
        <v>0</v>
      </c>
      <c r="R1328" s="38">
        <f t="shared" si="428"/>
        <v>0</v>
      </c>
      <c r="S1328" s="7"/>
    </row>
    <row r="1329" spans="1:19" s="43" customFormat="1" ht="12" customHeight="1" x14ac:dyDescent="0.3">
      <c r="A1329" s="7"/>
      <c r="B1329" s="20"/>
      <c r="C1329" s="31" t="str">
        <f>'Asset Schedule'!C414</f>
        <v>Bus 182</v>
      </c>
      <c r="D1329" s="31"/>
      <c r="E1329" s="25">
        <f>'Asset Schedule'!Q414</f>
        <v>0</v>
      </c>
      <c r="F1329" s="27"/>
      <c r="G1329" s="27"/>
      <c r="H1329" s="27"/>
      <c r="I1329" s="31"/>
      <c r="J1329" s="38">
        <f t="shared" ref="J1329:R1329" si="429">IF(J419=1,$E1329,0)</f>
        <v>0</v>
      </c>
      <c r="K1329" s="38">
        <f t="shared" si="429"/>
        <v>0</v>
      </c>
      <c r="L1329" s="38">
        <f t="shared" si="429"/>
        <v>0</v>
      </c>
      <c r="M1329" s="38">
        <f t="shared" si="429"/>
        <v>0</v>
      </c>
      <c r="N1329" s="38">
        <f t="shared" si="429"/>
        <v>0</v>
      </c>
      <c r="O1329" s="38">
        <f t="shared" si="429"/>
        <v>0</v>
      </c>
      <c r="P1329" s="38">
        <f t="shared" si="429"/>
        <v>0</v>
      </c>
      <c r="Q1329" s="38">
        <f t="shared" si="429"/>
        <v>0</v>
      </c>
      <c r="R1329" s="38">
        <f t="shared" si="429"/>
        <v>0</v>
      </c>
      <c r="S1329" s="7"/>
    </row>
    <row r="1330" spans="1:19" s="43" customFormat="1" ht="12" customHeight="1" x14ac:dyDescent="0.3">
      <c r="A1330" s="7"/>
      <c r="B1330" s="20"/>
      <c r="C1330" s="31" t="str">
        <f>'Asset Schedule'!C415</f>
        <v>Bus 183</v>
      </c>
      <c r="D1330" s="31"/>
      <c r="E1330" s="25">
        <f>'Asset Schedule'!Q415</f>
        <v>0</v>
      </c>
      <c r="F1330" s="27"/>
      <c r="G1330" s="27"/>
      <c r="H1330" s="27"/>
      <c r="I1330" s="31"/>
      <c r="J1330" s="38">
        <f t="shared" ref="J1330:R1330" si="430">IF(J420=1,$E1330,0)</f>
        <v>0</v>
      </c>
      <c r="K1330" s="38">
        <f t="shared" si="430"/>
        <v>0</v>
      </c>
      <c r="L1330" s="38">
        <f t="shared" si="430"/>
        <v>0</v>
      </c>
      <c r="M1330" s="38">
        <f t="shared" si="430"/>
        <v>0</v>
      </c>
      <c r="N1330" s="38">
        <f t="shared" si="430"/>
        <v>0</v>
      </c>
      <c r="O1330" s="38">
        <f t="shared" si="430"/>
        <v>0</v>
      </c>
      <c r="P1330" s="38">
        <f t="shared" si="430"/>
        <v>0</v>
      </c>
      <c r="Q1330" s="38">
        <f t="shared" si="430"/>
        <v>0</v>
      </c>
      <c r="R1330" s="38">
        <f t="shared" si="430"/>
        <v>0</v>
      </c>
      <c r="S1330" s="7"/>
    </row>
    <row r="1331" spans="1:19" s="43" customFormat="1" ht="12" customHeight="1" x14ac:dyDescent="0.3">
      <c r="A1331" s="7"/>
      <c r="B1331" s="20"/>
      <c r="C1331" s="31" t="str">
        <f>'Asset Schedule'!C416</f>
        <v>Bus 184</v>
      </c>
      <c r="D1331" s="31"/>
      <c r="E1331" s="25">
        <f>'Asset Schedule'!Q416</f>
        <v>0</v>
      </c>
      <c r="F1331" s="27"/>
      <c r="G1331" s="27"/>
      <c r="H1331" s="27"/>
      <c r="I1331" s="31"/>
      <c r="J1331" s="38">
        <f t="shared" ref="J1331:R1331" si="431">IF(J421=1,$E1331,0)</f>
        <v>0</v>
      </c>
      <c r="K1331" s="38">
        <f t="shared" si="431"/>
        <v>0</v>
      </c>
      <c r="L1331" s="38">
        <f t="shared" si="431"/>
        <v>0</v>
      </c>
      <c r="M1331" s="38">
        <f t="shared" si="431"/>
        <v>0</v>
      </c>
      <c r="N1331" s="38">
        <f t="shared" si="431"/>
        <v>0</v>
      </c>
      <c r="O1331" s="38">
        <f t="shared" si="431"/>
        <v>0</v>
      </c>
      <c r="P1331" s="38">
        <f t="shared" si="431"/>
        <v>0</v>
      </c>
      <c r="Q1331" s="38">
        <f t="shared" si="431"/>
        <v>0</v>
      </c>
      <c r="R1331" s="38">
        <f t="shared" si="431"/>
        <v>0</v>
      </c>
      <c r="S1331" s="7"/>
    </row>
    <row r="1332" spans="1:19" s="43" customFormat="1" ht="12" customHeight="1" x14ac:dyDescent="0.3">
      <c r="A1332" s="7"/>
      <c r="B1332" s="20"/>
      <c r="C1332" s="31" t="str">
        <f>'Asset Schedule'!C417</f>
        <v>Bus 185</v>
      </c>
      <c r="D1332" s="31"/>
      <c r="E1332" s="25">
        <f>'Asset Schedule'!Q417</f>
        <v>0</v>
      </c>
      <c r="F1332" s="27"/>
      <c r="G1332" s="27"/>
      <c r="H1332" s="27"/>
      <c r="I1332" s="31"/>
      <c r="J1332" s="38">
        <f t="shared" ref="J1332:R1332" si="432">IF(J422=1,$E1332,0)</f>
        <v>0</v>
      </c>
      <c r="K1332" s="38">
        <f t="shared" si="432"/>
        <v>0</v>
      </c>
      <c r="L1332" s="38">
        <f t="shared" si="432"/>
        <v>0</v>
      </c>
      <c r="M1332" s="38">
        <f t="shared" si="432"/>
        <v>0</v>
      </c>
      <c r="N1332" s="38">
        <f t="shared" si="432"/>
        <v>0</v>
      </c>
      <c r="O1332" s="38">
        <f t="shared" si="432"/>
        <v>0</v>
      </c>
      <c r="P1332" s="38">
        <f t="shared" si="432"/>
        <v>0</v>
      </c>
      <c r="Q1332" s="38">
        <f t="shared" si="432"/>
        <v>0</v>
      </c>
      <c r="R1332" s="38">
        <f t="shared" si="432"/>
        <v>0</v>
      </c>
      <c r="S1332" s="7"/>
    </row>
    <row r="1333" spans="1:19" s="43" customFormat="1" ht="12" customHeight="1" x14ac:dyDescent="0.3">
      <c r="A1333" s="7"/>
      <c r="B1333" s="20"/>
      <c r="C1333" s="31" t="str">
        <f>'Asset Schedule'!C418</f>
        <v>Bus 186</v>
      </c>
      <c r="D1333" s="31"/>
      <c r="E1333" s="25">
        <f>'Asset Schedule'!Q418</f>
        <v>0</v>
      </c>
      <c r="F1333" s="27"/>
      <c r="G1333" s="27"/>
      <c r="H1333" s="27"/>
      <c r="I1333" s="31"/>
      <c r="J1333" s="38">
        <f t="shared" ref="J1333:R1333" si="433">IF(J423=1,$E1333,0)</f>
        <v>0</v>
      </c>
      <c r="K1333" s="38">
        <f t="shared" si="433"/>
        <v>0</v>
      </c>
      <c r="L1333" s="38">
        <f t="shared" si="433"/>
        <v>0</v>
      </c>
      <c r="M1333" s="38">
        <f t="shared" si="433"/>
        <v>0</v>
      </c>
      <c r="N1333" s="38">
        <f t="shared" si="433"/>
        <v>0</v>
      </c>
      <c r="O1333" s="38">
        <f t="shared" si="433"/>
        <v>0</v>
      </c>
      <c r="P1333" s="38">
        <f t="shared" si="433"/>
        <v>0</v>
      </c>
      <c r="Q1333" s="38">
        <f t="shared" si="433"/>
        <v>0</v>
      </c>
      <c r="R1333" s="38">
        <f t="shared" si="433"/>
        <v>0</v>
      </c>
      <c r="S1333" s="7"/>
    </row>
    <row r="1334" spans="1:19" s="43" customFormat="1" ht="12" customHeight="1" x14ac:dyDescent="0.3">
      <c r="A1334" s="7"/>
      <c r="B1334" s="20"/>
      <c r="C1334" s="31" t="str">
        <f>'Asset Schedule'!C419</f>
        <v>Bus 187</v>
      </c>
      <c r="D1334" s="31"/>
      <c r="E1334" s="25">
        <f>'Asset Schedule'!Q419</f>
        <v>0</v>
      </c>
      <c r="F1334" s="27"/>
      <c r="G1334" s="27"/>
      <c r="H1334" s="27"/>
      <c r="I1334" s="31"/>
      <c r="J1334" s="38">
        <f t="shared" ref="J1334:R1334" si="434">IF(J424=1,$E1334,0)</f>
        <v>0</v>
      </c>
      <c r="K1334" s="38">
        <f t="shared" si="434"/>
        <v>0</v>
      </c>
      <c r="L1334" s="38">
        <f t="shared" si="434"/>
        <v>0</v>
      </c>
      <c r="M1334" s="38">
        <f t="shared" si="434"/>
        <v>0</v>
      </c>
      <c r="N1334" s="38">
        <f t="shared" si="434"/>
        <v>0</v>
      </c>
      <c r="O1334" s="38">
        <f t="shared" si="434"/>
        <v>0</v>
      </c>
      <c r="P1334" s="38">
        <f t="shared" si="434"/>
        <v>0</v>
      </c>
      <c r="Q1334" s="38">
        <f t="shared" si="434"/>
        <v>0</v>
      </c>
      <c r="R1334" s="38">
        <f t="shared" si="434"/>
        <v>0</v>
      </c>
      <c r="S1334" s="7"/>
    </row>
    <row r="1335" spans="1:19" s="43" customFormat="1" ht="12" customHeight="1" x14ac:dyDescent="0.3">
      <c r="A1335" s="7"/>
      <c r="B1335" s="20"/>
      <c r="C1335" s="31" t="str">
        <f>'Asset Schedule'!C420</f>
        <v>Bus 188</v>
      </c>
      <c r="D1335" s="31"/>
      <c r="E1335" s="25">
        <f>'Asset Schedule'!Q420</f>
        <v>0</v>
      </c>
      <c r="F1335" s="27"/>
      <c r="G1335" s="27"/>
      <c r="H1335" s="27"/>
      <c r="I1335" s="31"/>
      <c r="J1335" s="38">
        <f t="shared" ref="J1335:R1335" si="435">IF(J425=1,$E1335,0)</f>
        <v>0</v>
      </c>
      <c r="K1335" s="38">
        <f t="shared" si="435"/>
        <v>0</v>
      </c>
      <c r="L1335" s="38">
        <f t="shared" si="435"/>
        <v>0</v>
      </c>
      <c r="M1335" s="38">
        <f t="shared" si="435"/>
        <v>0</v>
      </c>
      <c r="N1335" s="38">
        <f t="shared" si="435"/>
        <v>0</v>
      </c>
      <c r="O1335" s="38">
        <f t="shared" si="435"/>
        <v>0</v>
      </c>
      <c r="P1335" s="38">
        <f t="shared" si="435"/>
        <v>0</v>
      </c>
      <c r="Q1335" s="38">
        <f t="shared" si="435"/>
        <v>0</v>
      </c>
      <c r="R1335" s="38">
        <f t="shared" si="435"/>
        <v>0</v>
      </c>
      <c r="S1335" s="7"/>
    </row>
    <row r="1336" spans="1:19" s="43" customFormat="1" ht="12" customHeight="1" x14ac:dyDescent="0.3">
      <c r="A1336" s="7"/>
      <c r="B1336" s="20"/>
      <c r="C1336" s="31" t="str">
        <f>'Asset Schedule'!C421</f>
        <v>Bus 189</v>
      </c>
      <c r="D1336" s="31"/>
      <c r="E1336" s="25">
        <f>'Asset Schedule'!Q421</f>
        <v>0</v>
      </c>
      <c r="F1336" s="27"/>
      <c r="G1336" s="27"/>
      <c r="H1336" s="27"/>
      <c r="I1336" s="31"/>
      <c r="J1336" s="38">
        <f t="shared" ref="J1336:R1336" si="436">IF(J426=1,$E1336,0)</f>
        <v>0</v>
      </c>
      <c r="K1336" s="38">
        <f t="shared" si="436"/>
        <v>0</v>
      </c>
      <c r="L1336" s="38">
        <f t="shared" si="436"/>
        <v>0</v>
      </c>
      <c r="M1336" s="38">
        <f t="shared" si="436"/>
        <v>0</v>
      </c>
      <c r="N1336" s="38">
        <f t="shared" si="436"/>
        <v>0</v>
      </c>
      <c r="O1336" s="38">
        <f t="shared" si="436"/>
        <v>0</v>
      </c>
      <c r="P1336" s="38">
        <f t="shared" si="436"/>
        <v>0</v>
      </c>
      <c r="Q1336" s="38">
        <f t="shared" si="436"/>
        <v>0</v>
      </c>
      <c r="R1336" s="38">
        <f t="shared" si="436"/>
        <v>0</v>
      </c>
      <c r="S1336" s="7"/>
    </row>
    <row r="1337" spans="1:19" s="43" customFormat="1" ht="12" customHeight="1" x14ac:dyDescent="0.3">
      <c r="A1337" s="7"/>
      <c r="B1337" s="20"/>
      <c r="C1337" s="31" t="str">
        <f>'Asset Schedule'!C422</f>
        <v>Bus 190</v>
      </c>
      <c r="D1337" s="31"/>
      <c r="E1337" s="25">
        <f>'Asset Schedule'!Q422</f>
        <v>0</v>
      </c>
      <c r="F1337" s="27"/>
      <c r="G1337" s="27"/>
      <c r="H1337" s="27"/>
      <c r="I1337" s="31"/>
      <c r="J1337" s="38">
        <f t="shared" ref="J1337:R1337" si="437">IF(J427=1,$E1337,0)</f>
        <v>0</v>
      </c>
      <c r="K1337" s="38">
        <f t="shared" si="437"/>
        <v>0</v>
      </c>
      <c r="L1337" s="38">
        <f t="shared" si="437"/>
        <v>0</v>
      </c>
      <c r="M1337" s="38">
        <f t="shared" si="437"/>
        <v>0</v>
      </c>
      <c r="N1337" s="38">
        <f t="shared" si="437"/>
        <v>0</v>
      </c>
      <c r="O1337" s="38">
        <f t="shared" si="437"/>
        <v>0</v>
      </c>
      <c r="P1337" s="38">
        <f t="shared" si="437"/>
        <v>0</v>
      </c>
      <c r="Q1337" s="38">
        <f t="shared" si="437"/>
        <v>0</v>
      </c>
      <c r="R1337" s="38">
        <f t="shared" si="437"/>
        <v>0</v>
      </c>
      <c r="S1337" s="7"/>
    </row>
    <row r="1338" spans="1:19" s="43" customFormat="1" ht="12" customHeight="1" x14ac:dyDescent="0.3">
      <c r="A1338" s="7"/>
      <c r="B1338" s="20"/>
      <c r="C1338" s="31" t="str">
        <f>'Asset Schedule'!C423</f>
        <v>Bus 191</v>
      </c>
      <c r="D1338" s="31"/>
      <c r="E1338" s="25">
        <f>'Asset Schedule'!Q423</f>
        <v>0</v>
      </c>
      <c r="F1338" s="27"/>
      <c r="G1338" s="27"/>
      <c r="H1338" s="27"/>
      <c r="I1338" s="31"/>
      <c r="J1338" s="38">
        <f t="shared" ref="J1338:R1338" si="438">IF(J428=1,$E1338,0)</f>
        <v>0</v>
      </c>
      <c r="K1338" s="38">
        <f t="shared" si="438"/>
        <v>0</v>
      </c>
      <c r="L1338" s="38">
        <f t="shared" si="438"/>
        <v>0</v>
      </c>
      <c r="M1338" s="38">
        <f t="shared" si="438"/>
        <v>0</v>
      </c>
      <c r="N1338" s="38">
        <f t="shared" si="438"/>
        <v>0</v>
      </c>
      <c r="O1338" s="38">
        <f t="shared" si="438"/>
        <v>0</v>
      </c>
      <c r="P1338" s="38">
        <f t="shared" si="438"/>
        <v>0</v>
      </c>
      <c r="Q1338" s="38">
        <f t="shared" si="438"/>
        <v>0</v>
      </c>
      <c r="R1338" s="38">
        <f t="shared" si="438"/>
        <v>0</v>
      </c>
      <c r="S1338" s="7"/>
    </row>
    <row r="1339" spans="1:19" s="43" customFormat="1" ht="12" customHeight="1" x14ac:dyDescent="0.3">
      <c r="A1339" s="7"/>
      <c r="B1339" s="20"/>
      <c r="C1339" s="31" t="str">
        <f>'Asset Schedule'!C424</f>
        <v>Bus 192</v>
      </c>
      <c r="D1339" s="31"/>
      <c r="E1339" s="25">
        <f>'Asset Schedule'!Q424</f>
        <v>0</v>
      </c>
      <c r="F1339" s="27"/>
      <c r="G1339" s="27"/>
      <c r="H1339" s="27"/>
      <c r="I1339" s="31"/>
      <c r="J1339" s="38">
        <f t="shared" ref="J1339:R1339" si="439">IF(J429=1,$E1339,0)</f>
        <v>0</v>
      </c>
      <c r="K1339" s="38">
        <f t="shared" si="439"/>
        <v>0</v>
      </c>
      <c r="L1339" s="38">
        <f t="shared" si="439"/>
        <v>0</v>
      </c>
      <c r="M1339" s="38">
        <f t="shared" si="439"/>
        <v>0</v>
      </c>
      <c r="N1339" s="38">
        <f t="shared" si="439"/>
        <v>0</v>
      </c>
      <c r="O1339" s="38">
        <f t="shared" si="439"/>
        <v>0</v>
      </c>
      <c r="P1339" s="38">
        <f t="shared" si="439"/>
        <v>0</v>
      </c>
      <c r="Q1339" s="38">
        <f t="shared" si="439"/>
        <v>0</v>
      </c>
      <c r="R1339" s="38">
        <f t="shared" si="439"/>
        <v>0</v>
      </c>
      <c r="S1339" s="7"/>
    </row>
    <row r="1340" spans="1:19" s="43" customFormat="1" ht="12" customHeight="1" x14ac:dyDescent="0.3">
      <c r="A1340" s="7"/>
      <c r="B1340" s="20"/>
      <c r="C1340" s="31" t="str">
        <f>'Asset Schedule'!C425</f>
        <v>Bus 193</v>
      </c>
      <c r="D1340" s="31"/>
      <c r="E1340" s="25">
        <f>'Asset Schedule'!Q425</f>
        <v>0</v>
      </c>
      <c r="F1340" s="27"/>
      <c r="G1340" s="27"/>
      <c r="H1340" s="27"/>
      <c r="I1340" s="31"/>
      <c r="J1340" s="38">
        <f t="shared" ref="J1340:R1340" si="440">IF(J430=1,$E1340,0)</f>
        <v>0</v>
      </c>
      <c r="K1340" s="38">
        <f t="shared" si="440"/>
        <v>0</v>
      </c>
      <c r="L1340" s="38">
        <f t="shared" si="440"/>
        <v>0</v>
      </c>
      <c r="M1340" s="38">
        <f t="shared" si="440"/>
        <v>0</v>
      </c>
      <c r="N1340" s="38">
        <f t="shared" si="440"/>
        <v>0</v>
      </c>
      <c r="O1340" s="38">
        <f t="shared" si="440"/>
        <v>0</v>
      </c>
      <c r="P1340" s="38">
        <f t="shared" si="440"/>
        <v>0</v>
      </c>
      <c r="Q1340" s="38">
        <f t="shared" si="440"/>
        <v>0</v>
      </c>
      <c r="R1340" s="38">
        <f t="shared" si="440"/>
        <v>0</v>
      </c>
      <c r="S1340" s="7"/>
    </row>
    <row r="1341" spans="1:19" s="43" customFormat="1" ht="12" customHeight="1" x14ac:dyDescent="0.3">
      <c r="A1341" s="7"/>
      <c r="B1341" s="20"/>
      <c r="C1341" s="31" t="str">
        <f>'Asset Schedule'!C426</f>
        <v>Bus 194</v>
      </c>
      <c r="D1341" s="31"/>
      <c r="E1341" s="25">
        <f>'Asset Schedule'!Q426</f>
        <v>0</v>
      </c>
      <c r="F1341" s="27"/>
      <c r="G1341" s="27"/>
      <c r="H1341" s="27"/>
      <c r="I1341" s="31"/>
      <c r="J1341" s="38">
        <f t="shared" ref="J1341:R1341" si="441">IF(J431=1,$E1341,0)</f>
        <v>0</v>
      </c>
      <c r="K1341" s="38">
        <f t="shared" si="441"/>
        <v>0</v>
      </c>
      <c r="L1341" s="38">
        <f t="shared" si="441"/>
        <v>0</v>
      </c>
      <c r="M1341" s="38">
        <f t="shared" si="441"/>
        <v>0</v>
      </c>
      <c r="N1341" s="38">
        <f t="shared" si="441"/>
        <v>0</v>
      </c>
      <c r="O1341" s="38">
        <f t="shared" si="441"/>
        <v>0</v>
      </c>
      <c r="P1341" s="38">
        <f t="shared" si="441"/>
        <v>0</v>
      </c>
      <c r="Q1341" s="38">
        <f t="shared" si="441"/>
        <v>0</v>
      </c>
      <c r="R1341" s="38">
        <f t="shared" si="441"/>
        <v>0</v>
      </c>
      <c r="S1341" s="7"/>
    </row>
    <row r="1342" spans="1:19" s="43" customFormat="1" ht="12" customHeight="1" x14ac:dyDescent="0.3">
      <c r="A1342" s="7"/>
      <c r="B1342" s="20"/>
      <c r="C1342" s="31" t="str">
        <f>'Asset Schedule'!C427</f>
        <v>Bus 195</v>
      </c>
      <c r="D1342" s="31"/>
      <c r="E1342" s="25">
        <f>'Asset Schedule'!Q427</f>
        <v>0</v>
      </c>
      <c r="F1342" s="27"/>
      <c r="G1342" s="27"/>
      <c r="H1342" s="27"/>
      <c r="I1342" s="31"/>
      <c r="J1342" s="38">
        <f t="shared" ref="J1342:R1342" si="442">IF(J432=1,$E1342,0)</f>
        <v>0</v>
      </c>
      <c r="K1342" s="38">
        <f t="shared" si="442"/>
        <v>0</v>
      </c>
      <c r="L1342" s="38">
        <f t="shared" si="442"/>
        <v>0</v>
      </c>
      <c r="M1342" s="38">
        <f t="shared" si="442"/>
        <v>0</v>
      </c>
      <c r="N1342" s="38">
        <f t="shared" si="442"/>
        <v>0</v>
      </c>
      <c r="O1342" s="38">
        <f t="shared" si="442"/>
        <v>0</v>
      </c>
      <c r="P1342" s="38">
        <f t="shared" si="442"/>
        <v>0</v>
      </c>
      <c r="Q1342" s="38">
        <f t="shared" si="442"/>
        <v>0</v>
      </c>
      <c r="R1342" s="38">
        <f t="shared" si="442"/>
        <v>0</v>
      </c>
      <c r="S1342" s="7"/>
    </row>
    <row r="1343" spans="1:19" s="43" customFormat="1" ht="12" customHeight="1" x14ac:dyDescent="0.3">
      <c r="A1343" s="7"/>
      <c r="B1343" s="20"/>
      <c r="C1343" s="31" t="str">
        <f>'Asset Schedule'!C428</f>
        <v>Bus 196</v>
      </c>
      <c r="D1343" s="31"/>
      <c r="E1343" s="25">
        <f>'Asset Schedule'!Q428</f>
        <v>0</v>
      </c>
      <c r="F1343" s="27"/>
      <c r="G1343" s="27"/>
      <c r="H1343" s="27"/>
      <c r="I1343" s="31"/>
      <c r="J1343" s="38">
        <f t="shared" ref="J1343:R1343" si="443">IF(J433=1,$E1343,0)</f>
        <v>0</v>
      </c>
      <c r="K1343" s="38">
        <f t="shared" si="443"/>
        <v>0</v>
      </c>
      <c r="L1343" s="38">
        <f t="shared" si="443"/>
        <v>0</v>
      </c>
      <c r="M1343" s="38">
        <f t="shared" si="443"/>
        <v>0</v>
      </c>
      <c r="N1343" s="38">
        <f t="shared" si="443"/>
        <v>0</v>
      </c>
      <c r="O1343" s="38">
        <f t="shared" si="443"/>
        <v>0</v>
      </c>
      <c r="P1343" s="38">
        <f t="shared" si="443"/>
        <v>0</v>
      </c>
      <c r="Q1343" s="38">
        <f t="shared" si="443"/>
        <v>0</v>
      </c>
      <c r="R1343" s="38">
        <f t="shared" si="443"/>
        <v>0</v>
      </c>
      <c r="S1343" s="7"/>
    </row>
    <row r="1344" spans="1:19" s="43" customFormat="1" ht="12" customHeight="1" x14ac:dyDescent="0.3">
      <c r="A1344" s="7"/>
      <c r="B1344" s="20"/>
      <c r="C1344" s="31" t="str">
        <f>'Asset Schedule'!C429</f>
        <v>Bus 197</v>
      </c>
      <c r="D1344" s="31"/>
      <c r="E1344" s="25">
        <f>'Asset Schedule'!Q429</f>
        <v>0</v>
      </c>
      <c r="F1344" s="27"/>
      <c r="G1344" s="27"/>
      <c r="H1344" s="27"/>
      <c r="I1344" s="31"/>
      <c r="J1344" s="38">
        <f t="shared" ref="J1344:R1344" si="444">IF(J434=1,$E1344,0)</f>
        <v>0</v>
      </c>
      <c r="K1344" s="38">
        <f t="shared" si="444"/>
        <v>0</v>
      </c>
      <c r="L1344" s="38">
        <f t="shared" si="444"/>
        <v>0</v>
      </c>
      <c r="M1344" s="38">
        <f t="shared" si="444"/>
        <v>0</v>
      </c>
      <c r="N1344" s="38">
        <f t="shared" si="444"/>
        <v>0</v>
      </c>
      <c r="O1344" s="38">
        <f t="shared" si="444"/>
        <v>0</v>
      </c>
      <c r="P1344" s="38">
        <f t="shared" si="444"/>
        <v>0</v>
      </c>
      <c r="Q1344" s="38">
        <f t="shared" si="444"/>
        <v>0</v>
      </c>
      <c r="R1344" s="38">
        <f t="shared" si="444"/>
        <v>0</v>
      </c>
      <c r="S1344" s="7"/>
    </row>
    <row r="1345" spans="1:19" s="43" customFormat="1" ht="12" customHeight="1" x14ac:dyDescent="0.3">
      <c r="A1345" s="7"/>
      <c r="B1345" s="20"/>
      <c r="C1345" s="31" t="str">
        <f>'Asset Schedule'!C430</f>
        <v>Bus 198</v>
      </c>
      <c r="D1345" s="31"/>
      <c r="E1345" s="25">
        <f>'Asset Schedule'!Q430</f>
        <v>0</v>
      </c>
      <c r="F1345" s="27"/>
      <c r="G1345" s="27"/>
      <c r="H1345" s="27"/>
      <c r="I1345" s="31"/>
      <c r="J1345" s="38">
        <f t="shared" ref="J1345:R1345" si="445">IF(J435=1,$E1345,0)</f>
        <v>0</v>
      </c>
      <c r="K1345" s="38">
        <f t="shared" si="445"/>
        <v>0</v>
      </c>
      <c r="L1345" s="38">
        <f t="shared" si="445"/>
        <v>0</v>
      </c>
      <c r="M1345" s="38">
        <f t="shared" si="445"/>
        <v>0</v>
      </c>
      <c r="N1345" s="38">
        <f t="shared" si="445"/>
        <v>0</v>
      </c>
      <c r="O1345" s="38">
        <f t="shared" si="445"/>
        <v>0</v>
      </c>
      <c r="P1345" s="38">
        <f t="shared" si="445"/>
        <v>0</v>
      </c>
      <c r="Q1345" s="38">
        <f t="shared" si="445"/>
        <v>0</v>
      </c>
      <c r="R1345" s="38">
        <f t="shared" si="445"/>
        <v>0</v>
      </c>
      <c r="S1345" s="7"/>
    </row>
    <row r="1346" spans="1:19" s="43" customFormat="1" ht="12" customHeight="1" x14ac:dyDescent="0.3">
      <c r="A1346" s="7"/>
      <c r="B1346" s="20"/>
      <c r="C1346" s="31" t="str">
        <f>'Asset Schedule'!C431</f>
        <v>Bus 199</v>
      </c>
      <c r="D1346" s="31"/>
      <c r="E1346" s="25">
        <f>'Asset Schedule'!Q431</f>
        <v>0</v>
      </c>
      <c r="F1346" s="27"/>
      <c r="G1346" s="27"/>
      <c r="H1346" s="27"/>
      <c r="I1346" s="31"/>
      <c r="J1346" s="38">
        <f t="shared" ref="J1346:R1346" si="446">IF(J436=1,$E1346,0)</f>
        <v>0</v>
      </c>
      <c r="K1346" s="38">
        <f t="shared" si="446"/>
        <v>0</v>
      </c>
      <c r="L1346" s="38">
        <f t="shared" si="446"/>
        <v>0</v>
      </c>
      <c r="M1346" s="38">
        <f t="shared" si="446"/>
        <v>0</v>
      </c>
      <c r="N1346" s="38">
        <f t="shared" si="446"/>
        <v>0</v>
      </c>
      <c r="O1346" s="38">
        <f t="shared" si="446"/>
        <v>0</v>
      </c>
      <c r="P1346" s="38">
        <f t="shared" si="446"/>
        <v>0</v>
      </c>
      <c r="Q1346" s="38">
        <f t="shared" si="446"/>
        <v>0</v>
      </c>
      <c r="R1346" s="38">
        <f t="shared" si="446"/>
        <v>0</v>
      </c>
      <c r="S1346" s="7"/>
    </row>
    <row r="1347" spans="1:19" s="43" customFormat="1" ht="12" customHeight="1" x14ac:dyDescent="0.3">
      <c r="A1347" s="7"/>
      <c r="B1347" s="20"/>
      <c r="C1347" s="31" t="str">
        <f>'Asset Schedule'!C432</f>
        <v>Bus 200</v>
      </c>
      <c r="D1347" s="31"/>
      <c r="E1347" s="25">
        <f>'Asset Schedule'!Q432</f>
        <v>0</v>
      </c>
      <c r="F1347" s="27"/>
      <c r="G1347" s="27"/>
      <c r="H1347" s="27"/>
      <c r="I1347" s="31"/>
      <c r="J1347" s="38">
        <f t="shared" ref="J1347:R1347" si="447">IF(J437=1,$E1347,0)</f>
        <v>0</v>
      </c>
      <c r="K1347" s="38">
        <f t="shared" si="447"/>
        <v>0</v>
      </c>
      <c r="L1347" s="38">
        <f t="shared" si="447"/>
        <v>0</v>
      </c>
      <c r="M1347" s="38">
        <f t="shared" si="447"/>
        <v>0</v>
      </c>
      <c r="N1347" s="38">
        <f t="shared" si="447"/>
        <v>0</v>
      </c>
      <c r="O1347" s="38">
        <f t="shared" si="447"/>
        <v>0</v>
      </c>
      <c r="P1347" s="38">
        <f t="shared" si="447"/>
        <v>0</v>
      </c>
      <c r="Q1347" s="38">
        <f t="shared" si="447"/>
        <v>0</v>
      </c>
      <c r="R1347" s="38">
        <f t="shared" si="447"/>
        <v>0</v>
      </c>
      <c r="S1347" s="7"/>
    </row>
    <row r="1348" spans="1:19" s="43" customFormat="1" ht="12" customHeight="1" x14ac:dyDescent="0.3">
      <c r="A1348" s="7"/>
      <c r="B1348" s="20"/>
      <c r="C1348" s="31" t="str">
        <f>'Asset Schedule'!C433</f>
        <v>[Spare]</v>
      </c>
      <c r="D1348" s="31"/>
      <c r="E1348" s="25">
        <f>'Asset Schedule'!Q433</f>
        <v>0</v>
      </c>
      <c r="F1348" s="27"/>
      <c r="G1348" s="27"/>
      <c r="H1348" s="27"/>
      <c r="I1348" s="31"/>
      <c r="J1348" s="38">
        <f t="shared" ref="J1348:R1348" si="448">IF(J438=1,$E1348,0)</f>
        <v>0</v>
      </c>
      <c r="K1348" s="38">
        <f t="shared" si="448"/>
        <v>0</v>
      </c>
      <c r="L1348" s="38">
        <f t="shared" si="448"/>
        <v>0</v>
      </c>
      <c r="M1348" s="38">
        <f t="shared" si="448"/>
        <v>0</v>
      </c>
      <c r="N1348" s="38">
        <f t="shared" si="448"/>
        <v>0</v>
      </c>
      <c r="O1348" s="38">
        <f t="shared" si="448"/>
        <v>0</v>
      </c>
      <c r="P1348" s="38">
        <f t="shared" si="448"/>
        <v>0</v>
      </c>
      <c r="Q1348" s="38">
        <f t="shared" si="448"/>
        <v>0</v>
      </c>
      <c r="R1348" s="38">
        <f t="shared" si="448"/>
        <v>0</v>
      </c>
      <c r="S1348" s="7"/>
    </row>
    <row r="1349" spans="1:19" s="43" customFormat="1" ht="12" customHeight="1" x14ac:dyDescent="0.3">
      <c r="A1349" s="7"/>
      <c r="B1349" s="20"/>
      <c r="C1349" s="31" t="str">
        <f>'Asset Schedule'!C434</f>
        <v>[Spare]</v>
      </c>
      <c r="D1349" s="31"/>
      <c r="E1349" s="25">
        <f>'Asset Schedule'!Q434</f>
        <v>0</v>
      </c>
      <c r="F1349" s="27"/>
      <c r="G1349" s="27"/>
      <c r="H1349" s="27"/>
      <c r="I1349" s="31"/>
      <c r="J1349" s="38">
        <f t="shared" ref="J1349:R1349" si="449">IF(J439=1,$E1349,0)</f>
        <v>0</v>
      </c>
      <c r="K1349" s="38">
        <f t="shared" si="449"/>
        <v>0</v>
      </c>
      <c r="L1349" s="38">
        <f t="shared" si="449"/>
        <v>0</v>
      </c>
      <c r="M1349" s="38">
        <f t="shared" si="449"/>
        <v>0</v>
      </c>
      <c r="N1349" s="38">
        <f t="shared" si="449"/>
        <v>0</v>
      </c>
      <c r="O1349" s="38">
        <f t="shared" si="449"/>
        <v>0</v>
      </c>
      <c r="P1349" s="38">
        <f t="shared" si="449"/>
        <v>0</v>
      </c>
      <c r="Q1349" s="38">
        <f t="shared" si="449"/>
        <v>0</v>
      </c>
      <c r="R1349" s="38">
        <f t="shared" si="449"/>
        <v>0</v>
      </c>
      <c r="S1349" s="7"/>
    </row>
    <row r="1350" spans="1:19" s="43" customFormat="1" ht="12" customHeight="1" x14ac:dyDescent="0.3">
      <c r="A1350" s="7"/>
      <c r="B1350" s="20"/>
      <c r="C1350" s="31" t="str">
        <f>'Asset Schedule'!C435</f>
        <v>[Spare]</v>
      </c>
      <c r="D1350" s="31"/>
      <c r="E1350" s="25">
        <f>'Asset Schedule'!Q435</f>
        <v>0</v>
      </c>
      <c r="F1350" s="27"/>
      <c r="G1350" s="27"/>
      <c r="H1350" s="27"/>
      <c r="I1350" s="31"/>
      <c r="J1350" s="38">
        <f t="shared" ref="J1350:R1350" si="450">IF(J440=1,$E1350,0)</f>
        <v>0</v>
      </c>
      <c r="K1350" s="38">
        <f t="shared" si="450"/>
        <v>0</v>
      </c>
      <c r="L1350" s="38">
        <f t="shared" si="450"/>
        <v>0</v>
      </c>
      <c r="M1350" s="38">
        <f t="shared" si="450"/>
        <v>0</v>
      </c>
      <c r="N1350" s="38">
        <f t="shared" si="450"/>
        <v>0</v>
      </c>
      <c r="O1350" s="38">
        <f t="shared" si="450"/>
        <v>0</v>
      </c>
      <c r="P1350" s="38">
        <f t="shared" si="450"/>
        <v>0</v>
      </c>
      <c r="Q1350" s="38">
        <f t="shared" si="450"/>
        <v>0</v>
      </c>
      <c r="R1350" s="38">
        <f t="shared" si="450"/>
        <v>0</v>
      </c>
      <c r="S1350" s="7"/>
    </row>
    <row r="1351" spans="1:19" s="43" customFormat="1" ht="12" customHeight="1" x14ac:dyDescent="0.3">
      <c r="A1351" s="7"/>
      <c r="B1351" s="20"/>
      <c r="C1351" s="31" t="str">
        <f>'Asset Schedule'!C436</f>
        <v>[Spare]</v>
      </c>
      <c r="D1351" s="31"/>
      <c r="E1351" s="25">
        <f>'Asset Schedule'!Q436</f>
        <v>0</v>
      </c>
      <c r="F1351" s="27"/>
      <c r="G1351" s="27"/>
      <c r="H1351" s="27"/>
      <c r="I1351" s="31"/>
      <c r="J1351" s="38">
        <f t="shared" ref="J1351:R1351" si="451">IF(J441=1,$E1351,0)</f>
        <v>0</v>
      </c>
      <c r="K1351" s="38">
        <f t="shared" si="451"/>
        <v>0</v>
      </c>
      <c r="L1351" s="38">
        <f t="shared" si="451"/>
        <v>0</v>
      </c>
      <c r="M1351" s="38">
        <f t="shared" si="451"/>
        <v>0</v>
      </c>
      <c r="N1351" s="38">
        <f t="shared" si="451"/>
        <v>0</v>
      </c>
      <c r="O1351" s="38">
        <f t="shared" si="451"/>
        <v>0</v>
      </c>
      <c r="P1351" s="38">
        <f t="shared" si="451"/>
        <v>0</v>
      </c>
      <c r="Q1351" s="38">
        <f t="shared" si="451"/>
        <v>0</v>
      </c>
      <c r="R1351" s="38">
        <f t="shared" si="451"/>
        <v>0</v>
      </c>
      <c r="S1351" s="7"/>
    </row>
    <row r="1352" spans="1:19" s="43" customFormat="1" ht="12" customHeight="1" x14ac:dyDescent="0.3">
      <c r="A1352" s="7"/>
      <c r="B1352" s="20"/>
      <c r="C1352" s="31" t="str">
        <f>'Asset Schedule'!C437</f>
        <v>[Spare]</v>
      </c>
      <c r="D1352" s="31"/>
      <c r="E1352" s="25">
        <f>'Asset Schedule'!Q437</f>
        <v>0</v>
      </c>
      <c r="F1352" s="27"/>
      <c r="G1352" s="27"/>
      <c r="H1352" s="27"/>
      <c r="I1352" s="31"/>
      <c r="J1352" s="38">
        <f t="shared" ref="J1352:R1352" si="452">IF(J442=1,$E1352,0)</f>
        <v>0</v>
      </c>
      <c r="K1352" s="38">
        <f t="shared" si="452"/>
        <v>0</v>
      </c>
      <c r="L1352" s="38">
        <f t="shared" si="452"/>
        <v>0</v>
      </c>
      <c r="M1352" s="38">
        <f t="shared" si="452"/>
        <v>0</v>
      </c>
      <c r="N1352" s="38">
        <f t="shared" si="452"/>
        <v>0</v>
      </c>
      <c r="O1352" s="38">
        <f t="shared" si="452"/>
        <v>0</v>
      </c>
      <c r="P1352" s="38">
        <f t="shared" si="452"/>
        <v>0</v>
      </c>
      <c r="Q1352" s="38">
        <f t="shared" si="452"/>
        <v>0</v>
      </c>
      <c r="R1352" s="38">
        <f t="shared" si="452"/>
        <v>0</v>
      </c>
      <c r="S1352" s="7"/>
    </row>
    <row r="1353" spans="1:19" s="43" customFormat="1" ht="12" customHeight="1" x14ac:dyDescent="0.3">
      <c r="A1353" s="7"/>
      <c r="B1353" s="20"/>
      <c r="C1353" s="31" t="str">
        <f>'Asset Schedule'!C438</f>
        <v>[Spare]</v>
      </c>
      <c r="D1353" s="31"/>
      <c r="E1353" s="25">
        <f>'Asset Schedule'!Q438</f>
        <v>0</v>
      </c>
      <c r="F1353" s="27"/>
      <c r="G1353" s="27"/>
      <c r="H1353" s="27"/>
      <c r="I1353" s="31"/>
      <c r="J1353" s="38">
        <f t="shared" ref="J1353:R1353" si="453">IF(J443=1,$E1353,0)</f>
        <v>0</v>
      </c>
      <c r="K1353" s="38">
        <f t="shared" si="453"/>
        <v>0</v>
      </c>
      <c r="L1353" s="38">
        <f t="shared" si="453"/>
        <v>0</v>
      </c>
      <c r="M1353" s="38">
        <f t="shared" si="453"/>
        <v>0</v>
      </c>
      <c r="N1353" s="38">
        <f t="shared" si="453"/>
        <v>0</v>
      </c>
      <c r="O1353" s="38">
        <f t="shared" si="453"/>
        <v>0</v>
      </c>
      <c r="P1353" s="38">
        <f t="shared" si="453"/>
        <v>0</v>
      </c>
      <c r="Q1353" s="38">
        <f t="shared" si="453"/>
        <v>0</v>
      </c>
      <c r="R1353" s="38">
        <f t="shared" si="453"/>
        <v>0</v>
      </c>
      <c r="S1353" s="7"/>
    </row>
    <row r="1354" spans="1:19" s="43" customFormat="1" ht="12" customHeight="1" x14ac:dyDescent="0.3">
      <c r="A1354" s="7"/>
      <c r="B1354" s="20"/>
      <c r="C1354" s="31" t="str">
        <f>'Asset Schedule'!C439</f>
        <v>[Spare]</v>
      </c>
      <c r="D1354" s="31"/>
      <c r="E1354" s="25">
        <f>'Asset Schedule'!Q439</f>
        <v>0</v>
      </c>
      <c r="F1354" s="27"/>
      <c r="G1354" s="27"/>
      <c r="H1354" s="27"/>
      <c r="I1354" s="31"/>
      <c r="J1354" s="38">
        <f t="shared" ref="J1354:R1354" si="454">IF(J444=1,$E1354,0)</f>
        <v>0</v>
      </c>
      <c r="K1354" s="38">
        <f t="shared" si="454"/>
        <v>0</v>
      </c>
      <c r="L1354" s="38">
        <f t="shared" si="454"/>
        <v>0</v>
      </c>
      <c r="M1354" s="38">
        <f t="shared" si="454"/>
        <v>0</v>
      </c>
      <c r="N1354" s="38">
        <f t="shared" si="454"/>
        <v>0</v>
      </c>
      <c r="O1354" s="38">
        <f t="shared" si="454"/>
        <v>0</v>
      </c>
      <c r="P1354" s="38">
        <f t="shared" si="454"/>
        <v>0</v>
      </c>
      <c r="Q1354" s="38">
        <f t="shared" si="454"/>
        <v>0</v>
      </c>
      <c r="R1354" s="38">
        <f t="shared" si="454"/>
        <v>0</v>
      </c>
      <c r="S1354" s="7"/>
    </row>
    <row r="1355" spans="1:19" s="43" customFormat="1" ht="12" customHeight="1" x14ac:dyDescent="0.3">
      <c r="A1355" s="7"/>
      <c r="B1355" s="20"/>
      <c r="C1355" s="31" t="str">
        <f>'Asset Schedule'!C440</f>
        <v>[Spare]</v>
      </c>
      <c r="D1355" s="31"/>
      <c r="E1355" s="25">
        <f>'Asset Schedule'!Q440</f>
        <v>0</v>
      </c>
      <c r="F1355" s="27"/>
      <c r="G1355" s="27"/>
      <c r="H1355" s="27"/>
      <c r="I1355" s="31"/>
      <c r="J1355" s="38">
        <f t="shared" ref="J1355:R1355" si="455">IF(J445=1,$E1355,0)</f>
        <v>0</v>
      </c>
      <c r="K1355" s="38">
        <f t="shared" si="455"/>
        <v>0</v>
      </c>
      <c r="L1355" s="38">
        <f t="shared" si="455"/>
        <v>0</v>
      </c>
      <c r="M1355" s="38">
        <f t="shared" si="455"/>
        <v>0</v>
      </c>
      <c r="N1355" s="38">
        <f t="shared" si="455"/>
        <v>0</v>
      </c>
      <c r="O1355" s="38">
        <f t="shared" si="455"/>
        <v>0</v>
      </c>
      <c r="P1355" s="38">
        <f t="shared" si="455"/>
        <v>0</v>
      </c>
      <c r="Q1355" s="38">
        <f t="shared" si="455"/>
        <v>0</v>
      </c>
      <c r="R1355" s="38">
        <f t="shared" si="455"/>
        <v>0</v>
      </c>
      <c r="S1355" s="7"/>
    </row>
    <row r="1356" spans="1:19" s="43" customFormat="1" ht="12" customHeight="1" x14ac:dyDescent="0.3">
      <c r="A1356" s="7"/>
      <c r="B1356" s="20"/>
      <c r="C1356" s="31" t="str">
        <f>'Asset Schedule'!C441</f>
        <v>[Spare]</v>
      </c>
      <c r="D1356" s="31"/>
      <c r="E1356" s="25">
        <f>'Asset Schedule'!Q441</f>
        <v>0</v>
      </c>
      <c r="F1356" s="27"/>
      <c r="G1356" s="27"/>
      <c r="H1356" s="27"/>
      <c r="I1356" s="31"/>
      <c r="J1356" s="38">
        <f t="shared" ref="J1356:R1356" si="456">IF(J446=1,$E1356,0)</f>
        <v>0</v>
      </c>
      <c r="K1356" s="38">
        <f t="shared" si="456"/>
        <v>0</v>
      </c>
      <c r="L1356" s="38">
        <f t="shared" si="456"/>
        <v>0</v>
      </c>
      <c r="M1356" s="38">
        <f t="shared" si="456"/>
        <v>0</v>
      </c>
      <c r="N1356" s="38">
        <f t="shared" si="456"/>
        <v>0</v>
      </c>
      <c r="O1356" s="38">
        <f t="shared" si="456"/>
        <v>0</v>
      </c>
      <c r="P1356" s="38">
        <f t="shared" si="456"/>
        <v>0</v>
      </c>
      <c r="Q1356" s="38">
        <f t="shared" si="456"/>
        <v>0</v>
      </c>
      <c r="R1356" s="38">
        <f t="shared" si="456"/>
        <v>0</v>
      </c>
      <c r="S1356" s="7"/>
    </row>
    <row r="1357" spans="1:19" s="43" customFormat="1" ht="12" customHeight="1" x14ac:dyDescent="0.3">
      <c r="A1357" s="7"/>
      <c r="B1357" s="20"/>
      <c r="C1357" s="31" t="str">
        <f>'Asset Schedule'!C442</f>
        <v>[Spare]</v>
      </c>
      <c r="D1357" s="31"/>
      <c r="E1357" s="25">
        <f>'Asset Schedule'!Q442</f>
        <v>0</v>
      </c>
      <c r="F1357" s="27"/>
      <c r="G1357" s="27"/>
      <c r="H1357" s="27"/>
      <c r="I1357" s="31"/>
      <c r="J1357" s="38">
        <f t="shared" ref="J1357:R1357" si="457">IF(J447=1,$E1357,0)</f>
        <v>0</v>
      </c>
      <c r="K1357" s="38">
        <f t="shared" si="457"/>
        <v>0</v>
      </c>
      <c r="L1357" s="38">
        <f t="shared" si="457"/>
        <v>0</v>
      </c>
      <c r="M1357" s="38">
        <f t="shared" si="457"/>
        <v>0</v>
      </c>
      <c r="N1357" s="38">
        <f t="shared" si="457"/>
        <v>0</v>
      </c>
      <c r="O1357" s="38">
        <f t="shared" si="457"/>
        <v>0</v>
      </c>
      <c r="P1357" s="38">
        <f t="shared" si="457"/>
        <v>0</v>
      </c>
      <c r="Q1357" s="38">
        <f t="shared" si="457"/>
        <v>0</v>
      </c>
      <c r="R1357" s="38">
        <f t="shared" si="457"/>
        <v>0</v>
      </c>
      <c r="S1357" s="7"/>
    </row>
    <row r="1358" spans="1:19" s="43" customFormat="1" ht="12" customHeight="1" x14ac:dyDescent="0.3">
      <c r="A1358" s="7"/>
      <c r="B1358" s="20"/>
      <c r="C1358" s="31" t="str">
        <f>'Asset Schedule'!C443</f>
        <v>[Spare]</v>
      </c>
      <c r="D1358" s="31"/>
      <c r="E1358" s="25">
        <f>'Asset Schedule'!Q443</f>
        <v>0</v>
      </c>
      <c r="F1358" s="27"/>
      <c r="G1358" s="27"/>
      <c r="H1358" s="27"/>
      <c r="I1358" s="31"/>
      <c r="J1358" s="38">
        <f t="shared" ref="J1358:R1358" si="458">IF(J448=1,$E1358,0)</f>
        <v>0</v>
      </c>
      <c r="K1358" s="38">
        <f t="shared" si="458"/>
        <v>0</v>
      </c>
      <c r="L1358" s="38">
        <f t="shared" si="458"/>
        <v>0</v>
      </c>
      <c r="M1358" s="38">
        <f t="shared" si="458"/>
        <v>0</v>
      </c>
      <c r="N1358" s="38">
        <f t="shared" si="458"/>
        <v>0</v>
      </c>
      <c r="O1358" s="38">
        <f t="shared" si="458"/>
        <v>0</v>
      </c>
      <c r="P1358" s="38">
        <f t="shared" si="458"/>
        <v>0</v>
      </c>
      <c r="Q1358" s="38">
        <f t="shared" si="458"/>
        <v>0</v>
      </c>
      <c r="R1358" s="38">
        <f t="shared" si="458"/>
        <v>0</v>
      </c>
      <c r="S1358" s="7"/>
    </row>
    <row r="1359" spans="1:19" s="43" customFormat="1" ht="12" customHeight="1" x14ac:dyDescent="0.3">
      <c r="A1359" s="7"/>
      <c r="B1359" s="20"/>
      <c r="C1359" s="31" t="str">
        <f>'Asset Schedule'!C444</f>
        <v>[Spare]</v>
      </c>
      <c r="D1359" s="31"/>
      <c r="E1359" s="25">
        <f>'Asset Schedule'!Q444</f>
        <v>0</v>
      </c>
      <c r="F1359" s="27"/>
      <c r="G1359" s="27"/>
      <c r="H1359" s="27"/>
      <c r="I1359" s="31"/>
      <c r="J1359" s="38">
        <f t="shared" ref="J1359:R1359" si="459">IF(J449=1,$E1359,0)</f>
        <v>0</v>
      </c>
      <c r="K1359" s="38">
        <f t="shared" si="459"/>
        <v>0</v>
      </c>
      <c r="L1359" s="38">
        <f t="shared" si="459"/>
        <v>0</v>
      </c>
      <c r="M1359" s="38">
        <f t="shared" si="459"/>
        <v>0</v>
      </c>
      <c r="N1359" s="38">
        <f t="shared" si="459"/>
        <v>0</v>
      </c>
      <c r="O1359" s="38">
        <f t="shared" si="459"/>
        <v>0</v>
      </c>
      <c r="P1359" s="38">
        <f t="shared" si="459"/>
        <v>0</v>
      </c>
      <c r="Q1359" s="38">
        <f t="shared" si="459"/>
        <v>0</v>
      </c>
      <c r="R1359" s="38">
        <f t="shared" si="459"/>
        <v>0</v>
      </c>
      <c r="S1359" s="7"/>
    </row>
    <row r="1360" spans="1:19" s="43" customFormat="1" ht="12" customHeight="1" x14ac:dyDescent="0.3">
      <c r="A1360" s="7"/>
      <c r="B1360" s="20"/>
      <c r="C1360" s="31" t="str">
        <f>'Asset Schedule'!C445</f>
        <v>[Spare]</v>
      </c>
      <c r="D1360" s="31"/>
      <c r="E1360" s="25">
        <f>'Asset Schedule'!Q445</f>
        <v>0</v>
      </c>
      <c r="F1360" s="27"/>
      <c r="G1360" s="27"/>
      <c r="H1360" s="27"/>
      <c r="I1360" s="31"/>
      <c r="J1360" s="38">
        <f t="shared" ref="J1360:R1360" si="460">IF(J450=1,$E1360,0)</f>
        <v>0</v>
      </c>
      <c r="K1360" s="38">
        <f t="shared" si="460"/>
        <v>0</v>
      </c>
      <c r="L1360" s="38">
        <f t="shared" si="460"/>
        <v>0</v>
      </c>
      <c r="M1360" s="38">
        <f t="shared" si="460"/>
        <v>0</v>
      </c>
      <c r="N1360" s="38">
        <f t="shared" si="460"/>
        <v>0</v>
      </c>
      <c r="O1360" s="38">
        <f t="shared" si="460"/>
        <v>0</v>
      </c>
      <c r="P1360" s="38">
        <f t="shared" si="460"/>
        <v>0</v>
      </c>
      <c r="Q1360" s="38">
        <f t="shared" si="460"/>
        <v>0</v>
      </c>
      <c r="R1360" s="38">
        <f t="shared" si="460"/>
        <v>0</v>
      </c>
      <c r="S1360" s="7"/>
    </row>
    <row r="1361" spans="1:19" s="43" customFormat="1" ht="12" customHeight="1" x14ac:dyDescent="0.3">
      <c r="A1361" s="7"/>
      <c r="B1361" s="20"/>
      <c r="C1361" s="31" t="str">
        <f>'Asset Schedule'!C446</f>
        <v>[Spare]</v>
      </c>
      <c r="D1361" s="31"/>
      <c r="E1361" s="25">
        <f>'Asset Schedule'!Q446</f>
        <v>0</v>
      </c>
      <c r="F1361" s="27"/>
      <c r="G1361" s="27"/>
      <c r="H1361" s="27"/>
      <c r="I1361" s="31"/>
      <c r="J1361" s="38">
        <f t="shared" ref="J1361:R1361" si="461">IF(J451=1,$E1361,0)</f>
        <v>0</v>
      </c>
      <c r="K1361" s="38">
        <f t="shared" si="461"/>
        <v>0</v>
      </c>
      <c r="L1361" s="38">
        <f t="shared" si="461"/>
        <v>0</v>
      </c>
      <c r="M1361" s="38">
        <f t="shared" si="461"/>
        <v>0</v>
      </c>
      <c r="N1361" s="38">
        <f t="shared" si="461"/>
        <v>0</v>
      </c>
      <c r="O1361" s="38">
        <f t="shared" si="461"/>
        <v>0</v>
      </c>
      <c r="P1361" s="38">
        <f t="shared" si="461"/>
        <v>0</v>
      </c>
      <c r="Q1361" s="38">
        <f t="shared" si="461"/>
        <v>0</v>
      </c>
      <c r="R1361" s="38">
        <f t="shared" si="461"/>
        <v>0</v>
      </c>
      <c r="S1361" s="7"/>
    </row>
    <row r="1362" spans="1:19" s="43" customFormat="1" ht="12" customHeight="1" x14ac:dyDescent="0.3">
      <c r="A1362" s="7"/>
      <c r="B1362" s="20"/>
      <c r="C1362" s="31" t="str">
        <f>'Asset Schedule'!C447</f>
        <v>[Spare]</v>
      </c>
      <c r="D1362" s="31"/>
      <c r="E1362" s="25">
        <f>'Asset Schedule'!Q447</f>
        <v>0</v>
      </c>
      <c r="F1362" s="27"/>
      <c r="G1362" s="27"/>
      <c r="H1362" s="27"/>
      <c r="I1362" s="31"/>
      <c r="J1362" s="38">
        <f t="shared" ref="J1362:R1362" si="462">IF(J452=1,$E1362,0)</f>
        <v>0</v>
      </c>
      <c r="K1362" s="38">
        <f t="shared" si="462"/>
        <v>0</v>
      </c>
      <c r="L1362" s="38">
        <f t="shared" si="462"/>
        <v>0</v>
      </c>
      <c r="M1362" s="38">
        <f t="shared" si="462"/>
        <v>0</v>
      </c>
      <c r="N1362" s="38">
        <f t="shared" si="462"/>
        <v>0</v>
      </c>
      <c r="O1362" s="38">
        <f t="shared" si="462"/>
        <v>0</v>
      </c>
      <c r="P1362" s="38">
        <f t="shared" si="462"/>
        <v>0</v>
      </c>
      <c r="Q1362" s="38">
        <f t="shared" si="462"/>
        <v>0</v>
      </c>
      <c r="R1362" s="38">
        <f t="shared" si="462"/>
        <v>0</v>
      </c>
      <c r="S1362" s="7"/>
    </row>
    <row r="1363" spans="1:19" s="43" customFormat="1" ht="12" customHeight="1" x14ac:dyDescent="0.3">
      <c r="A1363" s="7"/>
      <c r="B1363" s="20"/>
      <c r="C1363" s="31" t="str">
        <f>'Asset Schedule'!C448</f>
        <v>[Spare]</v>
      </c>
      <c r="D1363" s="31"/>
      <c r="E1363" s="25">
        <f>'Asset Schedule'!Q448</f>
        <v>0</v>
      </c>
      <c r="F1363" s="27"/>
      <c r="G1363" s="27"/>
      <c r="H1363" s="27"/>
      <c r="I1363" s="31"/>
      <c r="J1363" s="38">
        <f t="shared" ref="J1363:R1363" si="463">IF(J453=1,$E1363,0)</f>
        <v>0</v>
      </c>
      <c r="K1363" s="38">
        <f t="shared" si="463"/>
        <v>0</v>
      </c>
      <c r="L1363" s="38">
        <f t="shared" si="463"/>
        <v>0</v>
      </c>
      <c r="M1363" s="38">
        <f t="shared" si="463"/>
        <v>0</v>
      </c>
      <c r="N1363" s="38">
        <f t="shared" si="463"/>
        <v>0</v>
      </c>
      <c r="O1363" s="38">
        <f t="shared" si="463"/>
        <v>0</v>
      </c>
      <c r="P1363" s="38">
        <f t="shared" si="463"/>
        <v>0</v>
      </c>
      <c r="Q1363" s="38">
        <f t="shared" si="463"/>
        <v>0</v>
      </c>
      <c r="R1363" s="38">
        <f t="shared" si="463"/>
        <v>0</v>
      </c>
      <c r="S1363" s="7"/>
    </row>
    <row r="1364" spans="1:19" s="43" customFormat="1" ht="12" customHeight="1" x14ac:dyDescent="0.3">
      <c r="A1364" s="7"/>
      <c r="B1364" s="20"/>
      <c r="C1364" s="31" t="str">
        <f>'Asset Schedule'!C449</f>
        <v>[Spare]</v>
      </c>
      <c r="D1364" s="31"/>
      <c r="E1364" s="25">
        <f>'Asset Schedule'!Q449</f>
        <v>0</v>
      </c>
      <c r="F1364" s="27"/>
      <c r="G1364" s="27"/>
      <c r="H1364" s="27"/>
      <c r="I1364" s="31"/>
      <c r="J1364" s="38">
        <f t="shared" ref="J1364:R1364" si="464">IF(J454=1,$E1364,0)</f>
        <v>0</v>
      </c>
      <c r="K1364" s="38">
        <f t="shared" si="464"/>
        <v>0</v>
      </c>
      <c r="L1364" s="38">
        <f t="shared" si="464"/>
        <v>0</v>
      </c>
      <c r="M1364" s="38">
        <f t="shared" si="464"/>
        <v>0</v>
      </c>
      <c r="N1364" s="38">
        <f t="shared" si="464"/>
        <v>0</v>
      </c>
      <c r="O1364" s="38">
        <f t="shared" si="464"/>
        <v>0</v>
      </c>
      <c r="P1364" s="38">
        <f t="shared" si="464"/>
        <v>0</v>
      </c>
      <c r="Q1364" s="38">
        <f t="shared" si="464"/>
        <v>0</v>
      </c>
      <c r="R1364" s="38">
        <f t="shared" si="464"/>
        <v>0</v>
      </c>
      <c r="S1364" s="7"/>
    </row>
    <row r="1365" spans="1:19" s="43" customFormat="1" ht="12" customHeight="1" x14ac:dyDescent="0.3">
      <c r="A1365" s="7"/>
      <c r="B1365" s="20"/>
      <c r="C1365" s="31" t="str">
        <f>'Asset Schedule'!C450</f>
        <v>[Spare]</v>
      </c>
      <c r="D1365" s="31"/>
      <c r="E1365" s="25">
        <f>'Asset Schedule'!Q450</f>
        <v>0</v>
      </c>
      <c r="F1365" s="27"/>
      <c r="G1365" s="27"/>
      <c r="H1365" s="27"/>
      <c r="I1365" s="31"/>
      <c r="J1365" s="38">
        <f t="shared" ref="J1365:R1365" si="465">IF(J455=1,$E1365,0)</f>
        <v>0</v>
      </c>
      <c r="K1365" s="38">
        <f t="shared" si="465"/>
        <v>0</v>
      </c>
      <c r="L1365" s="38">
        <f t="shared" si="465"/>
        <v>0</v>
      </c>
      <c r="M1365" s="38">
        <f t="shared" si="465"/>
        <v>0</v>
      </c>
      <c r="N1365" s="38">
        <f t="shared" si="465"/>
        <v>0</v>
      </c>
      <c r="O1365" s="38">
        <f t="shared" si="465"/>
        <v>0</v>
      </c>
      <c r="P1365" s="38">
        <f t="shared" si="465"/>
        <v>0</v>
      </c>
      <c r="Q1365" s="38">
        <f t="shared" si="465"/>
        <v>0</v>
      </c>
      <c r="R1365" s="38">
        <f t="shared" si="465"/>
        <v>0</v>
      </c>
      <c r="S1365" s="7"/>
    </row>
    <row r="1366" spans="1:19" s="43" customFormat="1" ht="12" customHeight="1" x14ac:dyDescent="0.3">
      <c r="A1366" s="7"/>
      <c r="B1366" s="20"/>
      <c r="C1366" s="31" t="str">
        <f>'Asset Schedule'!C451</f>
        <v>[Spare]</v>
      </c>
      <c r="D1366" s="31"/>
      <c r="E1366" s="25">
        <f>'Asset Schedule'!Q451</f>
        <v>0</v>
      </c>
      <c r="F1366" s="27"/>
      <c r="G1366" s="27"/>
      <c r="H1366" s="27"/>
      <c r="I1366" s="31"/>
      <c r="J1366" s="38">
        <f t="shared" ref="J1366:R1366" si="466">IF(J456=1,$E1366,0)</f>
        <v>0</v>
      </c>
      <c r="K1366" s="38">
        <f t="shared" si="466"/>
        <v>0</v>
      </c>
      <c r="L1366" s="38">
        <f t="shared" si="466"/>
        <v>0</v>
      </c>
      <c r="M1366" s="38">
        <f t="shared" si="466"/>
        <v>0</v>
      </c>
      <c r="N1366" s="38">
        <f t="shared" si="466"/>
        <v>0</v>
      </c>
      <c r="O1366" s="38">
        <f t="shared" si="466"/>
        <v>0</v>
      </c>
      <c r="P1366" s="38">
        <f t="shared" si="466"/>
        <v>0</v>
      </c>
      <c r="Q1366" s="38">
        <f t="shared" si="466"/>
        <v>0</v>
      </c>
      <c r="R1366" s="38">
        <f t="shared" si="466"/>
        <v>0</v>
      </c>
      <c r="S1366" s="7"/>
    </row>
    <row r="1367" spans="1:19" s="43" customFormat="1" ht="12" customHeight="1" x14ac:dyDescent="0.3">
      <c r="A1367" s="7"/>
      <c r="B1367" s="20"/>
      <c r="C1367" s="31" t="str">
        <f>'Asset Schedule'!C452</f>
        <v>[Spare]</v>
      </c>
      <c r="D1367" s="31"/>
      <c r="E1367" s="25">
        <f>'Asset Schedule'!Q452</f>
        <v>0</v>
      </c>
      <c r="F1367" s="27"/>
      <c r="G1367" s="27"/>
      <c r="H1367" s="27"/>
      <c r="I1367" s="31"/>
      <c r="J1367" s="38">
        <f t="shared" ref="J1367:R1367" si="467">IF(J457=1,$E1367,0)</f>
        <v>0</v>
      </c>
      <c r="K1367" s="38">
        <f t="shared" si="467"/>
        <v>0</v>
      </c>
      <c r="L1367" s="38">
        <f t="shared" si="467"/>
        <v>0</v>
      </c>
      <c r="M1367" s="38">
        <f t="shared" si="467"/>
        <v>0</v>
      </c>
      <c r="N1367" s="38">
        <f t="shared" si="467"/>
        <v>0</v>
      </c>
      <c r="O1367" s="38">
        <f t="shared" si="467"/>
        <v>0</v>
      </c>
      <c r="P1367" s="38">
        <f t="shared" si="467"/>
        <v>0</v>
      </c>
      <c r="Q1367" s="38">
        <f t="shared" si="467"/>
        <v>0</v>
      </c>
      <c r="R1367" s="38">
        <f t="shared" si="467"/>
        <v>0</v>
      </c>
      <c r="S1367" s="7"/>
    </row>
    <row r="1368" spans="1:19" s="43" customFormat="1" ht="12" customHeight="1" x14ac:dyDescent="0.3">
      <c r="A1368" s="7"/>
      <c r="B1368" s="20"/>
      <c r="C1368" s="31"/>
      <c r="D1368" s="31"/>
      <c r="E1368" s="31"/>
      <c r="F1368" s="31"/>
      <c r="G1368" s="31"/>
      <c r="H1368" s="31"/>
      <c r="I1368" s="31"/>
      <c r="J1368" s="38"/>
      <c r="K1368" s="38"/>
      <c r="L1368" s="38"/>
      <c r="M1368" s="38"/>
      <c r="N1368" s="38"/>
      <c r="O1368" s="38"/>
      <c r="P1368" s="38"/>
      <c r="Q1368" s="38"/>
      <c r="R1368" s="38"/>
      <c r="S1368" s="7"/>
    </row>
    <row r="1369" spans="1:19" s="43" customFormat="1" ht="12" customHeight="1" x14ac:dyDescent="0.3">
      <c r="A1369" s="7"/>
      <c r="B1369" s="20"/>
      <c r="C1369" s="30" t="s">
        <v>227</v>
      </c>
      <c r="D1369" s="30"/>
      <c r="E1369" s="31"/>
      <c r="F1369" s="31"/>
      <c r="G1369" s="31"/>
      <c r="H1369" s="31"/>
      <c r="I1369" s="31"/>
      <c r="J1369" s="42">
        <f>SUMIF($G$238:$G$457,"PVR",J1148:J1367)</f>
        <v>0</v>
      </c>
      <c r="K1369" s="42">
        <f t="shared" ref="K1369:R1369" si="468">SUMIF($G$238:$G$457,"PVR",K1148:K1367)</f>
        <v>0</v>
      </c>
      <c r="L1369" s="42">
        <f t="shared" si="468"/>
        <v>0</v>
      </c>
      <c r="M1369" s="42">
        <f t="shared" si="468"/>
        <v>0</v>
      </c>
      <c r="N1369" s="42">
        <f t="shared" si="468"/>
        <v>0</v>
      </c>
      <c r="O1369" s="42">
        <f t="shared" si="468"/>
        <v>0</v>
      </c>
      <c r="P1369" s="42">
        <f t="shared" si="468"/>
        <v>0</v>
      </c>
      <c r="Q1369" s="42">
        <f t="shared" si="468"/>
        <v>0</v>
      </c>
      <c r="R1369" s="42">
        <f t="shared" si="468"/>
        <v>0</v>
      </c>
      <c r="S1369" s="7"/>
    </row>
    <row r="1370" spans="1:19" s="43" customFormat="1" ht="12" customHeight="1" x14ac:dyDescent="0.3">
      <c r="A1370" s="7"/>
      <c r="B1370" s="20"/>
      <c r="C1370" s="31"/>
      <c r="D1370" s="31"/>
      <c r="E1370" s="31"/>
      <c r="F1370" s="31"/>
      <c r="G1370" s="31"/>
      <c r="H1370" s="31"/>
      <c r="I1370" s="31"/>
      <c r="J1370" s="38"/>
      <c r="K1370" s="38"/>
      <c r="L1370" s="38"/>
      <c r="M1370" s="38"/>
      <c r="N1370" s="38"/>
      <c r="O1370" s="38"/>
      <c r="P1370" s="38"/>
      <c r="Q1370" s="38"/>
      <c r="R1370" s="38"/>
      <c r="S1370" s="7"/>
    </row>
    <row r="1371" spans="1:19" s="43" customFormat="1" ht="12" customHeight="1" x14ac:dyDescent="0.3">
      <c r="A1371" s="3"/>
      <c r="B1371" s="6"/>
      <c r="C1371" s="31"/>
      <c r="D1371" s="31"/>
      <c r="E1371" s="27"/>
      <c r="F1371" s="27"/>
      <c r="G1371" s="27"/>
      <c r="H1371" s="27"/>
      <c r="I1371" s="27"/>
      <c r="J1371" s="29"/>
      <c r="K1371" s="29"/>
      <c r="L1371" s="29"/>
      <c r="M1371" s="29"/>
      <c r="N1371" s="29"/>
      <c r="O1371" s="29"/>
      <c r="P1371" s="29"/>
      <c r="Q1371" s="29"/>
      <c r="R1371" s="29"/>
      <c r="S1371" s="7"/>
    </row>
    <row r="1372" spans="1:19" s="46" customFormat="1" ht="12" customHeight="1" x14ac:dyDescent="0.3">
      <c r="A1372" s="17"/>
      <c r="B1372" s="5" t="s">
        <v>1</v>
      </c>
      <c r="C1372" s="18"/>
      <c r="D1372" s="18"/>
      <c r="E1372" s="18"/>
      <c r="F1372" s="18"/>
      <c r="G1372" s="18"/>
      <c r="H1372" s="18"/>
      <c r="I1372" s="18"/>
      <c r="J1372" s="18"/>
      <c r="K1372" s="18"/>
      <c r="L1372" s="18"/>
      <c r="M1372" s="18"/>
      <c r="N1372" s="18"/>
      <c r="O1372" s="18"/>
      <c r="P1372" s="18"/>
      <c r="Q1372" s="18"/>
      <c r="R1372" s="18"/>
      <c r="S1372" s="19"/>
    </row>
    <row r="1373" spans="1:19" s="43" customFormat="1" ht="12" customHeight="1" x14ac:dyDescent="0.3">
      <c r="A1373" s="3"/>
      <c r="B1373" s="3"/>
      <c r="C1373" s="3"/>
      <c r="D1373" s="3"/>
      <c r="E1373" s="3"/>
      <c r="F1373" s="3"/>
      <c r="G1373" s="3"/>
      <c r="H1373" s="3"/>
      <c r="I1373" s="3"/>
      <c r="J1373" s="3"/>
      <c r="K1373" s="3"/>
      <c r="L1373" s="3"/>
      <c r="M1373" s="3"/>
      <c r="N1373" s="3"/>
      <c r="O1373" s="3"/>
      <c r="P1373" s="3"/>
      <c r="Q1373" s="3"/>
      <c r="R1373" s="3"/>
      <c r="S1373" s="7"/>
    </row>
    <row r="1374" spans="1:19" s="43" customFormat="1" ht="12" customHeight="1" x14ac:dyDescent="0.3">
      <c r="A1374" s="3"/>
      <c r="B1374" s="3"/>
      <c r="C1374" s="3"/>
      <c r="D1374" s="3"/>
      <c r="E1374" s="3"/>
      <c r="F1374" s="3"/>
      <c r="G1374" s="3"/>
      <c r="H1374" s="3"/>
      <c r="I1374" s="3"/>
      <c r="J1374" s="3"/>
      <c r="K1374" s="3"/>
      <c r="L1374" s="3"/>
      <c r="M1374" s="3"/>
      <c r="N1374" s="3"/>
      <c r="O1374" s="3"/>
      <c r="P1374" s="3"/>
      <c r="Q1374" s="3"/>
      <c r="R1374" s="3"/>
      <c r="S1374" s="7"/>
    </row>
    <row r="1375" spans="1:19" ht="12" customHeight="1" x14ac:dyDescent="0.3"/>
  </sheetData>
  <mergeCells count="1">
    <mergeCell ref="A3:C3"/>
  </mergeCells>
  <hyperlinks>
    <hyperlink ref="A3" location="Contents!A1" display="contents" xr:uid="{36C85617-4701-4CF2-B5A9-3C4BA7765734}"/>
  </hyperlinks>
  <pageMargins left="0.7" right="0.7" top="0.75" bottom="0.75" header="0.3" footer="0.3"/>
  <pageSetup paperSize="9" orientation="portrait" r:id="rId1"/>
  <ignoredErrors>
    <ignoredError sqref="J11:R70 H421:R457 J238:R420 J922:R1141 J466:R685 J692:R911 J1148:R1367" unlockedFormula="1"/>
    <ignoredError xmlns:x16r3="http://schemas.microsoft.com/office/spreadsheetml/2018/08/main" sqref="E11:G70 E71:I230 E238:G420 F466:F685 F692:F751 F691 F752:F911" x16r3:misleadingFormat="1"/>
    <ignoredError xmlns:x16r3="http://schemas.microsoft.com/office/spreadsheetml/2018/08/main" sqref="J71:R230 E421:G457" unlockedFormula="1" x16r3:misleadingFormat="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2E75E-EEDD-4722-9AFB-2661F518DF21}">
  <sheetPr codeName="Sheet19">
    <tabColor theme="1"/>
  </sheetPr>
  <dimension ref="A1:XFC21"/>
  <sheetViews>
    <sheetView showGridLines="0" workbookViewId="0">
      <selection activeCell="A3" sqref="A3:C3"/>
    </sheetView>
  </sheetViews>
  <sheetFormatPr defaultColWidth="0" defaultRowHeight="12" customHeight="1" zeroHeight="1" x14ac:dyDescent="0.3"/>
  <cols>
    <col min="1" max="4" width="2.6640625" style="3" customWidth="1"/>
    <col min="5" max="5" width="19.109375" style="3" customWidth="1"/>
    <col min="6" max="6" width="9.44140625" style="3" bestFit="1" customWidth="1"/>
    <col min="7" max="7" width="8.5546875" style="3" bestFit="1" customWidth="1"/>
    <col min="8" max="18" width="11.33203125" style="3" bestFit="1" customWidth="1"/>
    <col min="19" max="19" width="2.6640625" style="7" customWidth="1"/>
    <col min="20" max="35" width="11.33203125" style="7" hidden="1" customWidth="1"/>
    <col min="36" max="37" width="0" style="7" hidden="1" customWidth="1"/>
    <col min="38" max="16383" width="8.88671875" style="7" hidden="1"/>
    <col min="16384" max="16384" width="8.44140625" style="7" hidden="1" customWidth="1"/>
  </cols>
  <sheetData>
    <row r="1" spans="1:37" ht="18.75" customHeight="1" x14ac:dyDescent="0.35">
      <c r="A1" s="55" t="str">
        <f>'Contract Information'!E8&amp;" Bus Contract Tender Price Template"</f>
        <v>[PTA Name] Bus Contract Tender Price Template</v>
      </c>
      <c r="B1" s="1"/>
      <c r="C1" s="1"/>
      <c r="D1" s="1"/>
      <c r="E1" s="1"/>
      <c r="F1" s="1"/>
      <c r="G1" s="1"/>
      <c r="H1" s="1"/>
      <c r="I1" s="1"/>
      <c r="J1" s="1"/>
      <c r="K1" s="1"/>
      <c r="L1" s="1"/>
      <c r="M1" s="1"/>
      <c r="N1" s="1"/>
      <c r="O1" s="1"/>
      <c r="P1" s="1"/>
      <c r="Q1" s="1"/>
      <c r="R1" s="1"/>
    </row>
    <row r="2" spans="1:37" ht="15" customHeight="1" x14ac:dyDescent="0.3">
      <c r="A2" s="15" t="str">
        <f ca="1">IFERROR(MID(CELL("filename",A1),FIND("]",CELL("filename",A1))+1,255),"&lt; Save workbook to show tab name &gt;")</f>
        <v>Time</v>
      </c>
      <c r="B2" s="1"/>
      <c r="C2" s="1"/>
      <c r="D2" s="1"/>
      <c r="E2" s="1"/>
      <c r="F2" s="1"/>
      <c r="G2" s="1"/>
      <c r="H2" s="1"/>
      <c r="I2" s="1"/>
      <c r="J2" s="1"/>
      <c r="K2" s="1"/>
      <c r="L2" s="1"/>
      <c r="M2" s="1"/>
      <c r="N2" s="1"/>
      <c r="O2" s="1"/>
      <c r="P2" s="1"/>
      <c r="Q2" s="1"/>
      <c r="R2" s="1"/>
    </row>
    <row r="3" spans="1:37" ht="12" customHeight="1" x14ac:dyDescent="0.3">
      <c r="A3" s="209" t="s">
        <v>257</v>
      </c>
      <c r="B3" s="209"/>
      <c r="C3" s="209"/>
      <c r="D3" s="1"/>
      <c r="E3" s="1"/>
      <c r="F3" s="1"/>
      <c r="G3" s="1"/>
      <c r="H3" s="1"/>
      <c r="I3" s="1"/>
      <c r="J3" s="1"/>
      <c r="K3" s="1"/>
      <c r="L3" s="1"/>
      <c r="M3" s="1"/>
      <c r="N3" s="1"/>
      <c r="O3" s="1"/>
      <c r="P3" s="1"/>
      <c r="Q3" s="1"/>
      <c r="R3" s="1"/>
    </row>
    <row r="4" spans="1:37" ht="12" customHeight="1" x14ac:dyDescent="0.3">
      <c r="A4" s="1"/>
      <c r="B4" s="1"/>
      <c r="C4" s="1"/>
      <c r="D4" s="1"/>
      <c r="E4" s="1"/>
      <c r="F4" s="1"/>
      <c r="G4" s="1"/>
      <c r="H4" s="1"/>
      <c r="I4" s="1"/>
      <c r="J4" s="1"/>
      <c r="K4" s="1"/>
      <c r="L4" s="1"/>
      <c r="M4" s="1"/>
      <c r="N4" s="1"/>
      <c r="O4" s="1"/>
      <c r="P4" s="1"/>
      <c r="Q4" s="1"/>
      <c r="R4" s="1"/>
    </row>
    <row r="5" spans="1:37" ht="12" customHeight="1" x14ac:dyDescent="0.3"/>
    <row r="6" spans="1:37" s="19" customFormat="1" ht="12" customHeight="1" x14ac:dyDescent="0.3">
      <c r="A6" s="17"/>
      <c r="B6" s="47" t="s">
        <v>6</v>
      </c>
      <c r="C6" s="5"/>
      <c r="D6" s="5"/>
      <c r="E6" s="18"/>
      <c r="F6" s="18"/>
      <c r="G6" s="18"/>
      <c r="H6" s="18"/>
      <c r="I6" s="18"/>
      <c r="J6" s="18"/>
      <c r="K6" s="18"/>
      <c r="L6" s="18"/>
      <c r="M6" s="18"/>
      <c r="N6" s="18"/>
      <c r="O6" s="18"/>
      <c r="P6" s="18"/>
      <c r="Q6" s="18"/>
      <c r="R6" s="18"/>
    </row>
    <row r="7" spans="1:37" ht="12" customHeight="1" x14ac:dyDescent="0.3"/>
    <row r="8" spans="1:37" ht="12" customHeight="1" x14ac:dyDescent="0.3">
      <c r="E8" s="59" t="s">
        <v>230</v>
      </c>
      <c r="F8" s="71"/>
      <c r="G8" s="71"/>
      <c r="H8" s="71"/>
      <c r="I8" s="124" t="s">
        <v>234</v>
      </c>
      <c r="J8" s="125">
        <v>365</v>
      </c>
    </row>
    <row r="9" spans="1:37" ht="12" customHeight="1" x14ac:dyDescent="0.3">
      <c r="E9" s="59" t="s">
        <v>233</v>
      </c>
      <c r="F9" s="71"/>
      <c r="G9" s="71"/>
      <c r="H9" s="71"/>
      <c r="I9" s="124" t="s">
        <v>235</v>
      </c>
      <c r="J9" s="94">
        <f>ROUND(('Contract Information'!I16-'Contract Information'!I15)/365,0)</f>
        <v>9</v>
      </c>
    </row>
    <row r="10" spans="1:37" ht="12" customHeight="1" x14ac:dyDescent="0.3">
      <c r="E10" s="71"/>
      <c r="F10" s="71"/>
      <c r="G10" s="71"/>
      <c r="H10" s="71"/>
      <c r="I10" s="71"/>
      <c r="J10" s="71"/>
    </row>
    <row r="11" spans="1:37" ht="12" customHeight="1" x14ac:dyDescent="0.3">
      <c r="E11" s="59" t="s">
        <v>232</v>
      </c>
      <c r="F11" s="71"/>
      <c r="G11" s="71"/>
      <c r="H11" s="71"/>
      <c r="I11" s="124"/>
      <c r="J11" s="94">
        <f>MONTH('Contract Information'!I13)</f>
        <v>7</v>
      </c>
    </row>
    <row r="12" spans="1:37" ht="12" customHeight="1" x14ac:dyDescent="0.3">
      <c r="E12" s="59" t="s">
        <v>236</v>
      </c>
      <c r="F12" s="71"/>
      <c r="G12" s="71"/>
      <c r="H12" s="71"/>
      <c r="I12" s="124"/>
      <c r="J12" s="59">
        <f>YEAR('Contract Information'!I13)</f>
        <v>2025</v>
      </c>
    </row>
    <row r="13" spans="1:37" ht="12" customHeight="1" x14ac:dyDescent="0.3">
      <c r="E13" s="71"/>
      <c r="F13" s="71"/>
      <c r="G13" s="71"/>
      <c r="H13" s="71"/>
      <c r="I13" s="71"/>
      <c r="J13" s="71"/>
    </row>
    <row r="14" spans="1:37" ht="12" customHeight="1" x14ac:dyDescent="0.3">
      <c r="E14" s="59" t="s">
        <v>237</v>
      </c>
      <c r="F14" s="71"/>
      <c r="G14" s="71"/>
      <c r="H14" s="71"/>
      <c r="I14" s="71"/>
      <c r="J14" s="123">
        <f>DATE(J12,J11,1)</f>
        <v>45839</v>
      </c>
      <c r="K14" s="123">
        <f>J15+1</f>
        <v>46204</v>
      </c>
      <c r="L14" s="123">
        <f t="shared" ref="L14:P14" si="0">K15+1</f>
        <v>46569</v>
      </c>
      <c r="M14" s="123">
        <f t="shared" si="0"/>
        <v>46935</v>
      </c>
      <c r="N14" s="123">
        <f t="shared" si="0"/>
        <v>47300</v>
      </c>
      <c r="O14" s="123">
        <f t="shared" si="0"/>
        <v>47665</v>
      </c>
      <c r="P14" s="123">
        <f t="shared" si="0"/>
        <v>48030</v>
      </c>
      <c r="Q14" s="123">
        <f>P15+1</f>
        <v>48396</v>
      </c>
      <c r="R14" s="123">
        <f>Q15+1</f>
        <v>48761</v>
      </c>
      <c r="S14" s="39"/>
      <c r="T14" s="39"/>
      <c r="U14" s="39"/>
      <c r="V14" s="39"/>
      <c r="W14" s="39"/>
      <c r="X14" s="39"/>
      <c r="Y14" s="39"/>
      <c r="Z14" s="39"/>
      <c r="AA14" s="39"/>
      <c r="AB14" s="39"/>
      <c r="AC14" s="39"/>
      <c r="AD14" s="39"/>
      <c r="AE14" s="39"/>
      <c r="AF14" s="39"/>
      <c r="AG14" s="39"/>
      <c r="AH14" s="39"/>
      <c r="AI14" s="39"/>
      <c r="AJ14" s="39"/>
      <c r="AK14" s="39"/>
    </row>
    <row r="15" spans="1:37" ht="12" customHeight="1" x14ac:dyDescent="0.3">
      <c r="E15" s="59" t="s">
        <v>238</v>
      </c>
      <c r="J15" s="123">
        <f>EOMONTH(J14,11)</f>
        <v>46203</v>
      </c>
      <c r="K15" s="123">
        <f>EOMONTH(K14,11)</f>
        <v>46568</v>
      </c>
      <c r="L15" s="123">
        <f t="shared" ref="L15:R15" si="1">EOMONTH(L14,11)</f>
        <v>46934</v>
      </c>
      <c r="M15" s="123">
        <f t="shared" si="1"/>
        <v>47299</v>
      </c>
      <c r="N15" s="123">
        <f t="shared" si="1"/>
        <v>47664</v>
      </c>
      <c r="O15" s="123">
        <f t="shared" si="1"/>
        <v>48029</v>
      </c>
      <c r="P15" s="123">
        <f t="shared" si="1"/>
        <v>48395</v>
      </c>
      <c r="Q15" s="123">
        <f t="shared" si="1"/>
        <v>48760</v>
      </c>
      <c r="R15" s="123">
        <f t="shared" si="1"/>
        <v>49125</v>
      </c>
      <c r="S15" s="39"/>
      <c r="T15" s="39"/>
      <c r="U15" s="39"/>
      <c r="V15" s="39"/>
      <c r="W15" s="39"/>
      <c r="X15" s="39"/>
      <c r="Y15" s="39"/>
      <c r="Z15" s="39"/>
      <c r="AA15" s="39"/>
      <c r="AB15" s="39"/>
      <c r="AC15" s="39"/>
      <c r="AD15" s="39"/>
      <c r="AE15" s="39"/>
      <c r="AF15" s="39"/>
      <c r="AG15" s="39"/>
      <c r="AH15" s="39"/>
      <c r="AI15" s="39"/>
      <c r="AJ15" s="39"/>
      <c r="AK15" s="39"/>
    </row>
    <row r="16" spans="1:37" ht="12" customHeight="1" x14ac:dyDescent="0.3"/>
    <row r="17" spans="1:18" ht="12" customHeight="1" x14ac:dyDescent="0.3"/>
    <row r="18" spans="1:18" ht="12" customHeight="1" x14ac:dyDescent="0.3"/>
    <row r="19" spans="1:18" s="19" customFormat="1" ht="12" customHeight="1" x14ac:dyDescent="0.3">
      <c r="A19" s="17"/>
      <c r="B19" s="47" t="s">
        <v>1</v>
      </c>
      <c r="C19" s="5"/>
      <c r="D19" s="5"/>
      <c r="E19" s="18"/>
      <c r="F19" s="18"/>
      <c r="G19" s="18"/>
      <c r="H19" s="18"/>
      <c r="I19" s="18"/>
      <c r="J19" s="18"/>
      <c r="K19" s="18"/>
      <c r="L19" s="18"/>
      <c r="M19" s="18"/>
      <c r="N19" s="18"/>
      <c r="O19" s="18"/>
      <c r="P19" s="18"/>
      <c r="Q19" s="18"/>
      <c r="R19" s="18"/>
    </row>
    <row r="20" spans="1:18" ht="12" customHeight="1" x14ac:dyDescent="0.3"/>
    <row r="21" spans="1:18" ht="12" customHeight="1" x14ac:dyDescent="0.3"/>
  </sheetData>
  <mergeCells count="1">
    <mergeCell ref="A3:C3"/>
  </mergeCells>
  <hyperlinks>
    <hyperlink ref="A3" location="Contents!A1" display="contents" xr:uid="{0ECB4498-BE5F-42F7-AF8F-5D0B163F4527}"/>
  </hyperlinks>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9FE16-F5C9-4B0A-AB77-F8DC323C0116}">
  <sheetPr>
    <tabColor theme="1"/>
  </sheetPr>
  <dimension ref="A1:XFC49"/>
  <sheetViews>
    <sheetView showGridLines="0" workbookViewId="0">
      <selection activeCell="A3" sqref="A3:C3"/>
    </sheetView>
  </sheetViews>
  <sheetFormatPr defaultColWidth="0" defaultRowHeight="12" customHeight="1" zeroHeight="1" x14ac:dyDescent="0.3"/>
  <cols>
    <col min="1" max="2" width="2.6640625" style="3" customWidth="1"/>
    <col min="3" max="3" width="43.6640625" style="3" customWidth="1"/>
    <col min="4" max="4" width="9.44140625" style="3" bestFit="1" customWidth="1"/>
    <col min="5" max="5" width="8.5546875" style="3" bestFit="1" customWidth="1"/>
    <col min="6" max="16" width="11.33203125" style="3" bestFit="1" customWidth="1"/>
    <col min="17" max="17" width="2.6640625" style="7" customWidth="1"/>
    <col min="18" max="33" width="11.33203125" style="7" hidden="1" customWidth="1"/>
    <col min="34" max="35" width="0" style="7" hidden="1" customWidth="1"/>
    <col min="36" max="16381" width="8.88671875" style="7" hidden="1"/>
    <col min="16382" max="16382" width="8.88671875" style="7" hidden="1" customWidth="1"/>
    <col min="16383" max="16383" width="8.88671875" style="7" hidden="1"/>
    <col min="16384" max="16384" width="8.44140625" style="7" hidden="1"/>
  </cols>
  <sheetData>
    <row r="1" spans="1:16" ht="18.75" customHeight="1" x14ac:dyDescent="0.35">
      <c r="A1" s="55" t="str">
        <f>'Contract Information'!E8&amp;" Bus Contract Tender Price Template"</f>
        <v>[PTA Name] Bus Contract Tender Price Template</v>
      </c>
      <c r="B1" s="1"/>
      <c r="C1" s="1"/>
      <c r="D1" s="1"/>
      <c r="E1" s="1"/>
      <c r="F1" s="1"/>
      <c r="G1" s="1"/>
      <c r="H1" s="1"/>
      <c r="I1" s="1"/>
      <c r="J1" s="1"/>
      <c r="K1" s="1"/>
      <c r="L1" s="1"/>
      <c r="M1" s="1"/>
      <c r="N1" s="1"/>
      <c r="O1" s="1"/>
      <c r="P1" s="1"/>
    </row>
    <row r="2" spans="1:16" ht="15" customHeight="1" x14ac:dyDescent="0.3">
      <c r="A2" s="15" t="str">
        <f ca="1">IFERROR(MID(CELL("filename",A1),FIND("]",CELL("filename",A1))+1,255),"&lt; Save workbook to show tab name &gt;")</f>
        <v>Lists</v>
      </c>
      <c r="B2" s="1"/>
      <c r="C2" s="1"/>
      <c r="D2" s="1"/>
      <c r="E2" s="1"/>
      <c r="F2" s="1"/>
      <c r="G2" s="1"/>
      <c r="H2" s="1"/>
      <c r="I2" s="1"/>
      <c r="J2" s="1"/>
      <c r="K2" s="1"/>
      <c r="L2" s="1"/>
      <c r="M2" s="1"/>
      <c r="N2" s="1"/>
      <c r="O2" s="1"/>
      <c r="P2" s="1"/>
    </row>
    <row r="3" spans="1:16" ht="12" customHeight="1" x14ac:dyDescent="0.3">
      <c r="A3" s="209" t="s">
        <v>257</v>
      </c>
      <c r="B3" s="209"/>
      <c r="C3" s="209"/>
      <c r="D3" s="1"/>
      <c r="E3" s="1"/>
      <c r="F3" s="1"/>
      <c r="G3" s="1"/>
      <c r="H3" s="1"/>
      <c r="I3" s="1"/>
      <c r="J3" s="1"/>
      <c r="K3" s="1"/>
      <c r="L3" s="1"/>
      <c r="M3" s="1"/>
      <c r="N3" s="1"/>
      <c r="O3" s="1"/>
      <c r="P3" s="1"/>
    </row>
    <row r="4" spans="1:16" ht="12" customHeight="1" x14ac:dyDescent="0.3">
      <c r="A4" s="1"/>
      <c r="B4" s="1"/>
      <c r="C4" s="1"/>
      <c r="D4" s="1"/>
      <c r="E4" s="1"/>
      <c r="F4" s="1"/>
      <c r="G4" s="1"/>
      <c r="H4" s="1"/>
      <c r="I4" s="1"/>
      <c r="J4" s="1"/>
      <c r="K4" s="1"/>
      <c r="L4" s="1"/>
      <c r="M4" s="1"/>
      <c r="N4" s="1"/>
      <c r="O4" s="1"/>
      <c r="P4" s="1"/>
    </row>
    <row r="5" spans="1:16" ht="12" customHeight="1" x14ac:dyDescent="0.3"/>
    <row r="6" spans="1:16" s="19" customFormat="1" ht="12" customHeight="1" x14ac:dyDescent="0.3">
      <c r="A6" s="17"/>
      <c r="B6" s="47" t="s">
        <v>426</v>
      </c>
      <c r="C6" s="18"/>
      <c r="D6" s="18"/>
      <c r="E6" s="18"/>
      <c r="F6" s="18"/>
      <c r="G6" s="18"/>
      <c r="H6" s="18"/>
      <c r="I6" s="18"/>
      <c r="J6" s="18"/>
      <c r="K6" s="18"/>
      <c r="L6" s="18"/>
      <c r="M6" s="18"/>
      <c r="N6" s="18"/>
      <c r="O6" s="18"/>
      <c r="P6" s="18"/>
    </row>
    <row r="7" spans="1:16" ht="12" customHeight="1" x14ac:dyDescent="0.3"/>
    <row r="8" spans="1:16" s="43" customFormat="1" ht="12" customHeight="1" x14ac:dyDescent="0.3">
      <c r="A8" s="3"/>
      <c r="C8" s="137" t="s">
        <v>852</v>
      </c>
      <c r="D8" s="34"/>
      <c r="E8" s="33"/>
      <c r="F8" s="33"/>
      <c r="G8" s="33"/>
      <c r="H8" s="33"/>
      <c r="I8" s="33"/>
      <c r="J8" s="33"/>
      <c r="K8" s="33"/>
      <c r="L8" s="33"/>
      <c r="M8" s="33"/>
      <c r="N8" s="33"/>
      <c r="O8" s="33"/>
      <c r="P8" s="33"/>
    </row>
    <row r="9" spans="1:16" ht="12" customHeight="1" x14ac:dyDescent="0.3">
      <c r="B9" s="7"/>
      <c r="C9" s="187" t="s">
        <v>439</v>
      </c>
    </row>
    <row r="10" spans="1:16" ht="12" customHeight="1" x14ac:dyDescent="0.3">
      <c r="C10" s="188" t="s">
        <v>16</v>
      </c>
    </row>
    <row r="11" spans="1:16" ht="12" customHeight="1" x14ac:dyDescent="0.3">
      <c r="C11" s="188" t="s">
        <v>440</v>
      </c>
    </row>
    <row r="12" spans="1:16" ht="12" customHeight="1" x14ac:dyDescent="0.3">
      <c r="C12" s="189" t="s">
        <v>359</v>
      </c>
    </row>
    <row r="13" spans="1:16" ht="12" customHeight="1" x14ac:dyDescent="0.3">
      <c r="C13" s="190" t="s">
        <v>441</v>
      </c>
    </row>
    <row r="14" spans="1:16" ht="12" customHeight="1" x14ac:dyDescent="0.3">
      <c r="C14" s="189" t="s">
        <v>739</v>
      </c>
    </row>
    <row r="15" spans="1:16" ht="12" customHeight="1" x14ac:dyDescent="0.3"/>
    <row r="16" spans="1:16" s="43" customFormat="1" ht="12" customHeight="1" x14ac:dyDescent="0.3">
      <c r="A16" s="3"/>
      <c r="C16" s="137" t="s">
        <v>822</v>
      </c>
      <c r="D16" s="34"/>
      <c r="E16" s="33"/>
      <c r="F16" s="33"/>
      <c r="G16" s="33"/>
      <c r="H16" s="33"/>
      <c r="I16" s="33"/>
      <c r="J16" s="33"/>
      <c r="K16" s="33"/>
      <c r="L16" s="33"/>
      <c r="M16" s="33"/>
      <c r="N16" s="33"/>
      <c r="O16" s="33"/>
      <c r="P16" s="33"/>
    </row>
    <row r="17" spans="1:16" ht="12" customHeight="1" x14ac:dyDescent="0.3">
      <c r="B17" s="7"/>
      <c r="C17" s="187" t="s">
        <v>823</v>
      </c>
    </row>
    <row r="18" spans="1:16" ht="12" customHeight="1" x14ac:dyDescent="0.3">
      <c r="B18" s="7"/>
      <c r="C18" s="187" t="s">
        <v>824</v>
      </c>
    </row>
    <row r="19" spans="1:16" ht="12" customHeight="1" x14ac:dyDescent="0.3">
      <c r="B19" s="7"/>
      <c r="C19" s="187" t="s">
        <v>825</v>
      </c>
    </row>
    <row r="20" spans="1:16" ht="12" customHeight="1" x14ac:dyDescent="0.3">
      <c r="B20" s="7"/>
      <c r="C20" s="187" t="s">
        <v>826</v>
      </c>
    </row>
    <row r="21" spans="1:16" ht="12" customHeight="1" x14ac:dyDescent="0.3">
      <c r="B21" s="7"/>
      <c r="C21" s="187" t="s">
        <v>827</v>
      </c>
    </row>
    <row r="22" spans="1:16" ht="12" customHeight="1" x14ac:dyDescent="0.3">
      <c r="C22" s="187" t="s">
        <v>828</v>
      </c>
    </row>
    <row r="23" spans="1:16" ht="12" customHeight="1" x14ac:dyDescent="0.3"/>
    <row r="24" spans="1:16" s="43" customFormat="1" ht="12" customHeight="1" x14ac:dyDescent="0.3">
      <c r="A24" s="3"/>
      <c r="C24" s="137" t="s">
        <v>226</v>
      </c>
      <c r="D24" s="34"/>
      <c r="E24" s="33"/>
      <c r="F24" s="33"/>
      <c r="G24" s="33"/>
      <c r="H24" s="33"/>
      <c r="I24" s="33"/>
      <c r="J24" s="33"/>
      <c r="K24" s="33"/>
      <c r="L24" s="33"/>
      <c r="M24" s="33"/>
      <c r="N24" s="33"/>
      <c r="O24" s="33"/>
      <c r="P24" s="33"/>
    </row>
    <row r="25" spans="1:16" ht="12" customHeight="1" x14ac:dyDescent="0.3">
      <c r="B25" s="7"/>
      <c r="C25" s="187" t="s">
        <v>253</v>
      </c>
    </row>
    <row r="26" spans="1:16" ht="12" customHeight="1" x14ac:dyDescent="0.3">
      <c r="C26" s="188" t="s">
        <v>738</v>
      </c>
    </row>
    <row r="27" spans="1:16" ht="12" customHeight="1" x14ac:dyDescent="0.3">
      <c r="A27" s="7"/>
      <c r="B27" s="7"/>
      <c r="C27" s="170"/>
      <c r="D27" s="7"/>
      <c r="E27" s="7"/>
      <c r="F27" s="7"/>
      <c r="G27" s="7"/>
      <c r="H27" s="7"/>
      <c r="I27" s="7"/>
      <c r="J27" s="7"/>
      <c r="K27" s="7"/>
      <c r="L27" s="7"/>
      <c r="M27" s="7"/>
      <c r="N27" s="7"/>
      <c r="O27" s="7"/>
      <c r="P27" s="7"/>
    </row>
    <row r="28" spans="1:16" ht="12" customHeight="1" x14ac:dyDescent="0.3">
      <c r="A28" s="7"/>
      <c r="B28" s="7"/>
      <c r="C28" s="137" t="s">
        <v>780</v>
      </c>
      <c r="D28" s="7"/>
      <c r="E28" s="7"/>
      <c r="F28" s="7"/>
      <c r="G28" s="7"/>
      <c r="H28" s="7"/>
      <c r="I28" s="7"/>
      <c r="J28" s="7"/>
      <c r="K28" s="7"/>
      <c r="L28" s="7"/>
      <c r="M28" s="7"/>
      <c r="N28" s="7"/>
      <c r="O28" s="7"/>
      <c r="P28" s="7"/>
    </row>
    <row r="29" spans="1:16" ht="12" customHeight="1" x14ac:dyDescent="0.3">
      <c r="A29" s="7"/>
      <c r="B29" s="7"/>
      <c r="C29" s="187" t="str">
        <f>'Depot Locations'!D9</f>
        <v>[Depot Name 1]</v>
      </c>
      <c r="D29" s="7"/>
      <c r="E29" s="7"/>
      <c r="F29" s="7"/>
      <c r="G29" s="7"/>
      <c r="H29" s="7"/>
      <c r="I29" s="7"/>
      <c r="J29" s="7"/>
      <c r="K29" s="7"/>
      <c r="L29" s="7"/>
      <c r="M29" s="7"/>
      <c r="N29" s="7"/>
      <c r="O29" s="7"/>
      <c r="P29" s="7"/>
    </row>
    <row r="30" spans="1:16" ht="12" customHeight="1" x14ac:dyDescent="0.3">
      <c r="A30" s="7"/>
      <c r="B30" s="7"/>
      <c r="C30" s="187" t="str">
        <f>'Depot Locations'!D10</f>
        <v>[Depot Name 2]</v>
      </c>
      <c r="D30" s="7"/>
      <c r="E30" s="7"/>
      <c r="F30" s="7"/>
      <c r="G30" s="7"/>
      <c r="H30" s="7"/>
      <c r="I30" s="7"/>
      <c r="J30" s="7"/>
      <c r="K30" s="7"/>
      <c r="L30" s="7"/>
      <c r="M30" s="7"/>
      <c r="N30" s="7"/>
      <c r="O30" s="7"/>
      <c r="P30" s="7"/>
    </row>
    <row r="31" spans="1:16" ht="12" customHeight="1" x14ac:dyDescent="0.3">
      <c r="A31" s="7"/>
      <c r="B31" s="7"/>
      <c r="C31" s="187" t="str">
        <f>'Depot Locations'!D11</f>
        <v>[Depot Name 3]</v>
      </c>
      <c r="D31" s="7"/>
      <c r="E31" s="7"/>
      <c r="F31" s="7"/>
      <c r="G31" s="7"/>
      <c r="H31" s="7"/>
      <c r="I31" s="7"/>
      <c r="J31" s="7"/>
      <c r="K31" s="7"/>
      <c r="L31" s="7"/>
      <c r="M31" s="7"/>
      <c r="N31" s="7"/>
      <c r="O31" s="7"/>
      <c r="P31" s="7"/>
    </row>
    <row r="32" spans="1:16" ht="12" customHeight="1" x14ac:dyDescent="0.3">
      <c r="A32" s="7"/>
      <c r="B32" s="7"/>
      <c r="C32" s="187" t="str">
        <f>'Depot Locations'!D12</f>
        <v>[Depot Name 4]</v>
      </c>
      <c r="D32" s="7"/>
      <c r="E32" s="7"/>
      <c r="F32" s="7"/>
      <c r="G32" s="7"/>
      <c r="H32" s="7"/>
      <c r="I32" s="7"/>
      <c r="J32" s="7"/>
      <c r="K32" s="7"/>
      <c r="L32" s="7"/>
      <c r="M32" s="7"/>
      <c r="N32" s="7"/>
      <c r="O32" s="7"/>
      <c r="P32" s="7"/>
    </row>
    <row r="33" spans="1:16" ht="12" customHeight="1" x14ac:dyDescent="0.3">
      <c r="A33" s="7"/>
      <c r="B33" s="7"/>
      <c r="C33" s="187" t="str">
        <f>'Depot Locations'!D13</f>
        <v>[Depot Name 5]</v>
      </c>
      <c r="D33" s="7"/>
      <c r="E33" s="7"/>
      <c r="F33" s="7"/>
      <c r="G33" s="7"/>
      <c r="H33" s="7"/>
      <c r="I33" s="7"/>
      <c r="J33" s="7"/>
      <c r="K33" s="7"/>
      <c r="L33" s="7"/>
      <c r="M33" s="7"/>
      <c r="N33" s="7"/>
      <c r="O33" s="7"/>
      <c r="P33" s="7"/>
    </row>
    <row r="34" spans="1:16" ht="12" customHeight="1" x14ac:dyDescent="0.3">
      <c r="A34" s="7"/>
      <c r="B34" s="7"/>
      <c r="C34" s="187" t="str">
        <f>'Depot Locations'!D14</f>
        <v>[Depot Name 6]</v>
      </c>
      <c r="D34" s="7"/>
      <c r="E34" s="7"/>
      <c r="F34" s="7"/>
      <c r="G34" s="7"/>
      <c r="H34" s="7"/>
      <c r="I34" s="7"/>
      <c r="J34" s="7"/>
      <c r="K34" s="7"/>
      <c r="L34" s="7"/>
      <c r="M34" s="7"/>
      <c r="N34" s="7"/>
      <c r="O34" s="7"/>
      <c r="P34" s="7"/>
    </row>
    <row r="35" spans="1:16" ht="12" customHeight="1" x14ac:dyDescent="0.3">
      <c r="A35" s="7"/>
      <c r="B35" s="7"/>
      <c r="C35" s="170"/>
      <c r="D35" s="7"/>
      <c r="E35" s="7"/>
      <c r="F35" s="7"/>
      <c r="G35" s="7"/>
      <c r="H35" s="7"/>
      <c r="I35" s="7"/>
      <c r="J35" s="7"/>
      <c r="K35" s="7"/>
      <c r="L35" s="7"/>
      <c r="M35" s="7"/>
      <c r="N35" s="7"/>
      <c r="O35" s="7"/>
      <c r="P35" s="7"/>
    </row>
    <row r="36" spans="1:16" ht="12" customHeight="1" x14ac:dyDescent="0.3">
      <c r="A36" s="7"/>
      <c r="B36" s="7"/>
      <c r="C36" s="137" t="s">
        <v>816</v>
      </c>
      <c r="D36" s="7"/>
      <c r="E36" s="7"/>
      <c r="F36" s="7"/>
      <c r="G36" s="7"/>
      <c r="H36" s="7"/>
      <c r="I36" s="7"/>
      <c r="J36" s="7"/>
      <c r="K36" s="7"/>
      <c r="L36" s="7"/>
      <c r="M36" s="7"/>
      <c r="N36" s="7"/>
      <c r="O36" s="7"/>
      <c r="P36" s="7"/>
    </row>
    <row r="37" spans="1:16" ht="12" customHeight="1" x14ac:dyDescent="0.3">
      <c r="A37" s="7"/>
      <c r="B37" s="7"/>
      <c r="C37" s="187" t="s">
        <v>869</v>
      </c>
      <c r="D37" s="7"/>
      <c r="E37" s="7"/>
      <c r="F37" s="7"/>
      <c r="G37" s="7"/>
      <c r="H37" s="7"/>
      <c r="I37" s="7"/>
      <c r="J37" s="7"/>
      <c r="K37" s="7"/>
      <c r="L37" s="7"/>
      <c r="M37" s="7"/>
      <c r="N37" s="7"/>
      <c r="O37" s="7"/>
      <c r="P37" s="7"/>
    </row>
    <row r="38" spans="1:16" ht="12" customHeight="1" x14ac:dyDescent="0.3">
      <c r="A38" s="7"/>
      <c r="B38" s="7"/>
      <c r="C38" s="187" t="s">
        <v>870</v>
      </c>
      <c r="D38" s="7"/>
      <c r="E38" s="7"/>
      <c r="F38" s="7"/>
      <c r="G38" s="7"/>
      <c r="H38" s="7"/>
      <c r="I38" s="7"/>
      <c r="J38" s="7"/>
      <c r="K38" s="7"/>
      <c r="L38" s="7"/>
      <c r="M38" s="7"/>
      <c r="N38" s="7"/>
      <c r="O38" s="7"/>
      <c r="P38" s="7"/>
    </row>
    <row r="39" spans="1:16" ht="12" customHeight="1" x14ac:dyDescent="0.3">
      <c r="A39" s="7"/>
      <c r="B39" s="7"/>
      <c r="C39" s="187" t="s">
        <v>817</v>
      </c>
      <c r="D39" s="7"/>
      <c r="E39" s="7"/>
      <c r="F39" s="7"/>
      <c r="G39" s="7"/>
      <c r="H39" s="7"/>
      <c r="I39" s="7"/>
      <c r="J39" s="7"/>
      <c r="K39" s="7"/>
      <c r="L39" s="7"/>
      <c r="M39" s="7"/>
      <c r="N39" s="7"/>
      <c r="O39" s="7"/>
      <c r="P39" s="7"/>
    </row>
    <row r="40" spans="1:16" ht="12" customHeight="1" x14ac:dyDescent="0.3">
      <c r="A40" s="7"/>
      <c r="B40" s="7"/>
      <c r="C40" s="187" t="s">
        <v>873</v>
      </c>
      <c r="D40" s="7"/>
      <c r="E40" s="7"/>
      <c r="F40" s="7"/>
      <c r="G40" s="7"/>
      <c r="H40" s="7"/>
      <c r="I40" s="7"/>
      <c r="J40" s="7"/>
      <c r="K40" s="7"/>
      <c r="L40" s="7"/>
      <c r="M40" s="7"/>
      <c r="N40" s="7"/>
      <c r="O40" s="7"/>
      <c r="P40" s="7"/>
    </row>
    <row r="41" spans="1:16" ht="12" customHeight="1" x14ac:dyDescent="0.3">
      <c r="A41" s="7"/>
      <c r="B41" s="7"/>
      <c r="C41" s="187" t="s">
        <v>874</v>
      </c>
      <c r="D41" s="7"/>
      <c r="E41" s="7"/>
      <c r="F41" s="7"/>
      <c r="G41" s="7"/>
      <c r="H41" s="7"/>
      <c r="I41" s="7"/>
      <c r="J41" s="7"/>
      <c r="K41" s="7"/>
      <c r="L41" s="7"/>
      <c r="M41" s="7"/>
      <c r="N41" s="7"/>
      <c r="O41" s="7"/>
      <c r="P41" s="7"/>
    </row>
    <row r="42" spans="1:16" ht="12" customHeight="1" x14ac:dyDescent="0.3">
      <c r="A42" s="7"/>
      <c r="B42" s="7"/>
      <c r="C42" s="170"/>
      <c r="D42" s="7"/>
      <c r="E42" s="7"/>
      <c r="F42" s="7"/>
      <c r="G42" s="7"/>
      <c r="H42" s="7"/>
      <c r="I42" s="7"/>
      <c r="J42" s="7"/>
      <c r="K42" s="7"/>
      <c r="L42" s="7"/>
      <c r="M42" s="7"/>
      <c r="N42" s="7"/>
      <c r="O42" s="7"/>
      <c r="P42" s="7"/>
    </row>
    <row r="43" spans="1:16" ht="12" customHeight="1" x14ac:dyDescent="0.3">
      <c r="A43" s="7"/>
      <c r="B43" s="7"/>
      <c r="C43" s="170"/>
      <c r="D43" s="7"/>
      <c r="E43" s="7"/>
      <c r="F43" s="7"/>
      <c r="G43" s="7"/>
      <c r="H43" s="7"/>
      <c r="I43" s="7"/>
      <c r="J43" s="7"/>
      <c r="K43" s="7"/>
      <c r="L43" s="7"/>
      <c r="M43" s="7"/>
      <c r="N43" s="7"/>
      <c r="O43" s="7"/>
      <c r="P43" s="7"/>
    </row>
    <row r="44" spans="1:16" ht="12" customHeight="1" x14ac:dyDescent="0.3">
      <c r="A44" s="7"/>
      <c r="B44" s="7"/>
      <c r="C44" s="170"/>
      <c r="D44" s="7"/>
      <c r="E44" s="7"/>
      <c r="F44" s="7"/>
      <c r="G44" s="7"/>
      <c r="H44" s="7"/>
      <c r="I44" s="7"/>
      <c r="J44" s="7"/>
      <c r="K44" s="7"/>
      <c r="L44" s="7"/>
      <c r="M44" s="7"/>
      <c r="N44" s="7"/>
      <c r="O44" s="7"/>
      <c r="P44" s="7"/>
    </row>
    <row r="45" spans="1:16" s="19" customFormat="1" ht="12" customHeight="1" x14ac:dyDescent="0.3">
      <c r="A45" s="17"/>
      <c r="B45" s="47" t="s">
        <v>1</v>
      </c>
      <c r="C45" s="18"/>
      <c r="D45" s="18"/>
      <c r="E45" s="18"/>
      <c r="F45" s="18"/>
      <c r="G45" s="18"/>
      <c r="H45" s="18"/>
      <c r="I45" s="18"/>
      <c r="J45" s="18"/>
      <c r="K45" s="18"/>
      <c r="L45" s="18"/>
      <c r="M45" s="18"/>
      <c r="N45" s="18"/>
      <c r="O45" s="18"/>
      <c r="P45" s="18"/>
    </row>
    <row r="46" spans="1:16" ht="12" customHeight="1" x14ac:dyDescent="0.3"/>
    <row r="47" spans="1:16" ht="12" customHeight="1" x14ac:dyDescent="0.3"/>
    <row r="48" spans="1:16" ht="12" customHeight="1" x14ac:dyDescent="0.3"/>
    <row r="49" ht="12" customHeight="1" x14ac:dyDescent="0.3"/>
  </sheetData>
  <mergeCells count="1">
    <mergeCell ref="A3:C3"/>
  </mergeCells>
  <hyperlinks>
    <hyperlink ref="A3" location="Contents!A1" display="contents" xr:uid="{2A434E3B-6450-4DE0-BC14-E54F2B4D519E}"/>
  </hyperlinks>
  <pageMargins left="0.7" right="0.7" top="0.75" bottom="0.75" header="0.3" footer="0.3"/>
  <pageSetup paperSize="9" orientation="portrait" r:id="rId1"/>
  <ignoredErrors>
    <ignoredError sqref="C29:C34"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3E894-C5C5-4C01-8D0E-8E7FE53C39C4}">
  <sheetPr codeName="Sheet3">
    <tabColor rgb="FFAFBD22"/>
  </sheetPr>
  <dimension ref="A1:XFC31"/>
  <sheetViews>
    <sheetView showGridLines="0" workbookViewId="0"/>
  </sheetViews>
  <sheetFormatPr defaultColWidth="0" defaultRowHeight="12" customHeight="1" zeroHeight="1" x14ac:dyDescent="0.3"/>
  <cols>
    <col min="1" max="3" width="2.6640625" style="3" customWidth="1"/>
    <col min="4" max="4" width="35.5546875" style="3" customWidth="1"/>
    <col min="5" max="5" width="29.88671875" style="3" customWidth="1"/>
    <col min="6" max="6" width="2.6640625" style="3" customWidth="1"/>
    <col min="7" max="7" width="8.88671875" style="3" customWidth="1"/>
    <col min="8" max="8" width="2.6640625" style="3" customWidth="1"/>
    <col min="9" max="9" width="15.109375" style="3" customWidth="1"/>
    <col min="10" max="10" width="2.6640625" style="7" customWidth="1"/>
    <col min="11" max="16383" width="8.88671875" style="7" hidden="1"/>
    <col min="16384" max="16384" width="23.33203125" style="7" hidden="1"/>
  </cols>
  <sheetData>
    <row r="1" spans="1:9" s="58" customFormat="1" ht="18.75" customHeight="1" x14ac:dyDescent="0.35">
      <c r="A1" s="81" t="str">
        <f>'Contract Information'!E8&amp;" Bus Contract Tender Price Template"</f>
        <v>[PTA Name] Bus Contract Tender Price Template</v>
      </c>
      <c r="B1" s="56"/>
      <c r="C1" s="57"/>
      <c r="D1" s="57"/>
      <c r="E1" s="57"/>
      <c r="F1" s="57"/>
      <c r="G1" s="57"/>
      <c r="H1" s="57"/>
      <c r="I1" s="57"/>
    </row>
    <row r="2" spans="1:9" ht="15" customHeight="1" x14ac:dyDescent="0.3">
      <c r="A2" s="117" t="str">
        <f ca="1">IFERROR(MID(CELL("filename",A1),FIND("]",CELL("filename",A1))+1,255),"&lt; Save workbook to show tab name &gt;")</f>
        <v>Contract Information</v>
      </c>
      <c r="B2" s="13"/>
      <c r="C2" s="1"/>
      <c r="D2" s="1"/>
      <c r="E2" s="1"/>
      <c r="F2" s="1"/>
      <c r="G2" s="1"/>
      <c r="H2" s="1"/>
      <c r="I2" s="1"/>
    </row>
    <row r="3" spans="1:9" ht="12" customHeight="1" x14ac:dyDescent="0.3">
      <c r="A3" s="209" t="s">
        <v>257</v>
      </c>
      <c r="B3" s="209"/>
      <c r="C3" s="209"/>
      <c r="D3" s="1"/>
      <c r="E3" s="1"/>
      <c r="F3" s="1"/>
      <c r="G3" s="1"/>
      <c r="H3" s="1"/>
      <c r="I3" s="1"/>
    </row>
    <row r="4" spans="1:9" ht="12" customHeight="1" x14ac:dyDescent="0.3">
      <c r="A4" s="1"/>
      <c r="B4" s="1"/>
      <c r="C4" s="1"/>
      <c r="D4" s="1"/>
      <c r="E4" s="1"/>
      <c r="F4" s="1"/>
      <c r="G4" s="11" t="s">
        <v>4</v>
      </c>
      <c r="H4" s="1"/>
      <c r="I4" s="1"/>
    </row>
    <row r="5" spans="1:9" ht="12" customHeight="1" x14ac:dyDescent="0.3"/>
    <row r="6" spans="1:9" ht="12" customHeight="1" x14ac:dyDescent="0.3">
      <c r="B6" s="47" t="s">
        <v>404</v>
      </c>
      <c r="C6" s="70"/>
      <c r="D6" s="70"/>
      <c r="E6" s="70"/>
      <c r="F6" s="70"/>
      <c r="G6" s="70"/>
      <c r="H6" s="70"/>
      <c r="I6" s="70"/>
    </row>
    <row r="7" spans="1:9" ht="12" customHeight="1" x14ac:dyDescent="0.3">
      <c r="B7" s="71"/>
      <c r="C7" s="71"/>
      <c r="D7" s="71"/>
      <c r="E7" s="71"/>
      <c r="F7" s="71"/>
      <c r="G7" s="71"/>
      <c r="H7" s="71"/>
      <c r="I7" s="71"/>
    </row>
    <row r="8" spans="1:9" ht="12" customHeight="1" x14ac:dyDescent="0.3">
      <c r="B8" s="71"/>
      <c r="C8" s="59" t="s">
        <v>399</v>
      </c>
      <c r="D8" s="71"/>
      <c r="E8" s="216" t="s">
        <v>400</v>
      </c>
      <c r="F8" s="217"/>
      <c r="G8" s="217"/>
      <c r="H8" s="217"/>
      <c r="I8" s="218"/>
    </row>
    <row r="9" spans="1:9" ht="12" customHeight="1" x14ac:dyDescent="0.3"/>
    <row r="10" spans="1:9" ht="12" customHeight="1" x14ac:dyDescent="0.3">
      <c r="B10" s="47" t="s">
        <v>867</v>
      </c>
      <c r="C10" s="70"/>
      <c r="D10" s="70"/>
      <c r="E10" s="70"/>
      <c r="F10" s="70"/>
      <c r="G10" s="70"/>
      <c r="H10" s="70"/>
      <c r="I10" s="70"/>
    </row>
    <row r="11" spans="1:9" ht="12" customHeight="1" x14ac:dyDescent="0.3">
      <c r="B11" s="71"/>
      <c r="C11" s="71"/>
      <c r="D11" s="71"/>
      <c r="E11" s="71"/>
      <c r="F11" s="71"/>
      <c r="G11" s="71"/>
      <c r="H11" s="71"/>
      <c r="I11" s="71"/>
    </row>
    <row r="12" spans="1:9" ht="12" customHeight="1" x14ac:dyDescent="0.3">
      <c r="B12" s="71"/>
      <c r="C12" s="59" t="s">
        <v>405</v>
      </c>
      <c r="D12" s="59"/>
      <c r="E12" s="71"/>
      <c r="F12" s="71"/>
      <c r="G12" s="62"/>
      <c r="H12" s="71"/>
      <c r="I12" s="147" t="s">
        <v>779</v>
      </c>
    </row>
    <row r="13" spans="1:9" ht="12" customHeight="1" x14ac:dyDescent="0.3">
      <c r="B13" s="71"/>
      <c r="C13" s="59" t="s">
        <v>879</v>
      </c>
      <c r="D13" s="59"/>
      <c r="E13" s="71"/>
      <c r="F13" s="71"/>
      <c r="G13" s="62" t="s">
        <v>221</v>
      </c>
      <c r="H13" s="71"/>
      <c r="I13" s="116">
        <v>45839</v>
      </c>
    </row>
    <row r="14" spans="1:9" ht="12" customHeight="1" x14ac:dyDescent="0.3">
      <c r="B14" s="71"/>
      <c r="C14" s="59" t="s">
        <v>218</v>
      </c>
      <c r="D14" s="59"/>
      <c r="E14" s="71"/>
      <c r="F14" s="71"/>
      <c r="G14" s="62" t="s">
        <v>221</v>
      </c>
      <c r="H14" s="71"/>
      <c r="I14" s="116">
        <v>45992</v>
      </c>
    </row>
    <row r="15" spans="1:9" ht="12" customHeight="1" x14ac:dyDescent="0.3">
      <c r="B15" s="71"/>
      <c r="C15" s="59" t="s">
        <v>219</v>
      </c>
      <c r="D15" s="59"/>
      <c r="E15" s="71"/>
      <c r="F15" s="71"/>
      <c r="G15" s="62" t="s">
        <v>221</v>
      </c>
      <c r="H15" s="71"/>
      <c r="I15" s="116">
        <v>45676</v>
      </c>
    </row>
    <row r="16" spans="1:9" ht="12" customHeight="1" x14ac:dyDescent="0.3">
      <c r="B16" s="71"/>
      <c r="C16" s="59" t="s">
        <v>220</v>
      </c>
      <c r="D16" s="59"/>
      <c r="E16" s="71"/>
      <c r="F16" s="71"/>
      <c r="G16" s="62" t="s">
        <v>221</v>
      </c>
      <c r="H16" s="71"/>
      <c r="I16" s="116">
        <v>48963</v>
      </c>
    </row>
    <row r="17" spans="2:9" ht="12" customHeight="1" x14ac:dyDescent="0.3">
      <c r="B17" s="71"/>
      <c r="C17" s="59" t="s">
        <v>880</v>
      </c>
      <c r="D17" s="59"/>
      <c r="E17" s="71"/>
      <c r="F17" s="71"/>
      <c r="G17" s="62" t="s">
        <v>221</v>
      </c>
      <c r="H17" s="71"/>
      <c r="I17" s="116">
        <v>45838</v>
      </c>
    </row>
    <row r="18" spans="2:9" ht="12" customHeight="1" x14ac:dyDescent="0.3">
      <c r="B18" s="71"/>
      <c r="C18" s="71"/>
      <c r="D18" s="71"/>
      <c r="E18" s="71"/>
      <c r="F18" s="71"/>
      <c r="G18" s="71"/>
      <c r="H18" s="71"/>
      <c r="I18" s="71"/>
    </row>
    <row r="19" spans="2:9" ht="12" customHeight="1" x14ac:dyDescent="0.3">
      <c r="B19" s="47" t="s">
        <v>393</v>
      </c>
      <c r="C19" s="70"/>
      <c r="D19" s="70"/>
      <c r="E19" s="70"/>
      <c r="F19" s="70"/>
      <c r="G19" s="70"/>
      <c r="H19" s="70"/>
      <c r="I19" s="70"/>
    </row>
    <row r="20" spans="2:9" ht="12" customHeight="1" x14ac:dyDescent="0.3">
      <c r="B20" s="71"/>
      <c r="C20" s="71"/>
      <c r="D20" s="71"/>
      <c r="E20" s="71"/>
      <c r="F20" s="71"/>
      <c r="G20" s="71"/>
      <c r="H20" s="71"/>
      <c r="I20" s="71"/>
    </row>
    <row r="21" spans="2:9" ht="12" customHeight="1" x14ac:dyDescent="0.3">
      <c r="B21" s="71"/>
      <c r="C21" s="59" t="s">
        <v>394</v>
      </c>
      <c r="D21" s="71"/>
      <c r="E21" s="213" t="s">
        <v>737</v>
      </c>
      <c r="F21" s="214"/>
      <c r="G21" s="214"/>
      <c r="H21" s="214"/>
      <c r="I21" s="215"/>
    </row>
    <row r="22" spans="2:9" ht="12" customHeight="1" x14ac:dyDescent="0.3">
      <c r="B22" s="71"/>
      <c r="C22" s="59" t="s">
        <v>395</v>
      </c>
      <c r="D22" s="71"/>
      <c r="E22" s="213"/>
      <c r="F22" s="214"/>
      <c r="G22" s="214"/>
      <c r="H22" s="214"/>
      <c r="I22" s="215"/>
    </row>
    <row r="23" spans="2:9" ht="12" customHeight="1" x14ac:dyDescent="0.3">
      <c r="B23" s="71"/>
      <c r="C23" s="59" t="s">
        <v>396</v>
      </c>
      <c r="D23" s="71"/>
      <c r="E23" s="213"/>
      <c r="F23" s="214"/>
      <c r="G23" s="214"/>
      <c r="H23" s="214"/>
      <c r="I23" s="215"/>
    </row>
    <row r="24" spans="2:9" ht="12" customHeight="1" x14ac:dyDescent="0.3">
      <c r="B24" s="71"/>
      <c r="C24" s="59" t="s">
        <v>11</v>
      </c>
      <c r="D24" s="71"/>
      <c r="E24" s="134"/>
      <c r="F24" s="135"/>
      <c r="G24" s="135"/>
      <c r="H24" s="135"/>
      <c r="I24" s="136"/>
    </row>
    <row r="25" spans="2:9" ht="12" customHeight="1" x14ac:dyDescent="0.3">
      <c r="B25" s="71"/>
      <c r="C25" s="59" t="s">
        <v>11</v>
      </c>
      <c r="D25" s="71"/>
      <c r="E25" s="134"/>
      <c r="F25" s="135"/>
      <c r="G25" s="135"/>
      <c r="H25" s="135"/>
      <c r="I25" s="136"/>
    </row>
    <row r="26" spans="2:9" ht="12" customHeight="1" x14ac:dyDescent="0.3">
      <c r="B26" s="71"/>
      <c r="C26" s="59" t="s">
        <v>11</v>
      </c>
      <c r="D26" s="71"/>
      <c r="E26" s="213"/>
      <c r="F26" s="214"/>
      <c r="G26" s="214"/>
      <c r="H26" s="214"/>
      <c r="I26" s="215"/>
    </row>
    <row r="27" spans="2:9" ht="12" customHeight="1" x14ac:dyDescent="0.3">
      <c r="B27" s="71"/>
      <c r="C27" s="71"/>
      <c r="D27" s="71"/>
      <c r="E27" s="71"/>
      <c r="F27" s="71"/>
      <c r="G27" s="71"/>
      <c r="H27" s="71"/>
      <c r="I27" s="71"/>
    </row>
    <row r="28" spans="2:9" ht="12" customHeight="1" x14ac:dyDescent="0.3">
      <c r="B28" s="71"/>
      <c r="C28" s="71"/>
      <c r="D28" s="71"/>
      <c r="E28" s="71"/>
      <c r="F28" s="71"/>
      <c r="G28" s="71"/>
      <c r="H28" s="71"/>
      <c r="I28" s="71"/>
    </row>
    <row r="29" spans="2:9" ht="12" customHeight="1" x14ac:dyDescent="0.3">
      <c r="B29" s="47" t="s">
        <v>1</v>
      </c>
      <c r="C29" s="70"/>
      <c r="D29" s="70"/>
      <c r="E29" s="70"/>
      <c r="F29" s="70"/>
      <c r="G29" s="70"/>
      <c r="H29" s="70"/>
      <c r="I29" s="70"/>
    </row>
    <row r="30" spans="2:9" ht="12" customHeight="1" x14ac:dyDescent="0.3"/>
    <row r="31" spans="2:9" ht="12" customHeight="1" x14ac:dyDescent="0.3"/>
  </sheetData>
  <mergeCells count="6">
    <mergeCell ref="A3:C3"/>
    <mergeCell ref="E21:I21"/>
    <mergeCell ref="E22:I22"/>
    <mergeCell ref="E23:I23"/>
    <mergeCell ref="E26:I26"/>
    <mergeCell ref="E8:I8"/>
  </mergeCells>
  <hyperlinks>
    <hyperlink ref="A3" location="Contents!A1" display="contents" xr:uid="{D540D4CD-6100-495A-A328-5C5EAFA8B7D7}"/>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B5ABA-C7AB-4C15-88B8-8C59B82DAE38}">
  <sheetPr>
    <tabColor rgb="FFAFBD22"/>
  </sheetPr>
  <dimension ref="A1:XFB24"/>
  <sheetViews>
    <sheetView showGridLines="0" workbookViewId="0"/>
  </sheetViews>
  <sheetFormatPr defaultColWidth="9.109375" defaultRowHeight="12" customHeight="1" zeroHeight="1" x14ac:dyDescent="0.25"/>
  <cols>
    <col min="1" max="2" width="2.6640625" style="132" customWidth="1"/>
    <col min="3" max="3" width="27.109375" style="132" customWidth="1"/>
    <col min="4" max="4" width="3" style="132" customWidth="1"/>
    <col min="5" max="5" width="18.109375" style="132" customWidth="1"/>
    <col min="6" max="6" width="7" style="132" customWidth="1"/>
    <col min="7" max="7" width="45.44140625" style="132" customWidth="1"/>
    <col min="8" max="8" width="2.6640625" style="132" customWidth="1"/>
    <col min="9" max="9" width="0" style="132" hidden="1" customWidth="1"/>
    <col min="10" max="16382" width="9.109375" style="132"/>
    <col min="16383" max="16384" width="9.109375" style="132" hidden="1"/>
  </cols>
  <sheetData>
    <row r="1" spans="1:7" ht="18.75" customHeight="1" x14ac:dyDescent="0.35">
      <c r="A1" s="81" t="str">
        <f>'Contract Information'!E8&amp;" Bus Contract Tender Price Template"</f>
        <v>[PTA Name] Bus Contract Tender Price Template</v>
      </c>
      <c r="B1" s="120"/>
      <c r="C1" s="57"/>
      <c r="D1" s="57"/>
      <c r="E1" s="57"/>
      <c r="F1" s="57"/>
      <c r="G1" s="57"/>
    </row>
    <row r="2" spans="1:7" ht="15" customHeight="1" x14ac:dyDescent="0.3">
      <c r="A2" s="117" t="str">
        <f ca="1">IFERROR(MID(CELL("filename",A1),FIND("]",CELL("filename",A1))+1,255),"&lt; Save workbook to show tab name &gt;")</f>
        <v>Cost Indexation</v>
      </c>
      <c r="B2" s="1"/>
      <c r="C2" s="1"/>
      <c r="D2" s="1"/>
      <c r="E2" s="1"/>
      <c r="F2" s="1"/>
      <c r="G2" s="1"/>
    </row>
    <row r="3" spans="1:7" ht="12" customHeight="1" x14ac:dyDescent="0.3">
      <c r="A3" s="209" t="s">
        <v>257</v>
      </c>
      <c r="B3" s="209"/>
      <c r="C3" s="209"/>
      <c r="D3" s="1"/>
      <c r="E3" s="1"/>
      <c r="F3" s="1"/>
      <c r="G3" s="1"/>
    </row>
    <row r="4" spans="1:7" ht="12" customHeight="1" x14ac:dyDescent="0.3">
      <c r="A4" s="1"/>
      <c r="B4" s="1"/>
      <c r="C4" s="1"/>
      <c r="D4" s="1"/>
      <c r="E4" s="11" t="s">
        <v>431</v>
      </c>
      <c r="F4" s="11" t="s">
        <v>432</v>
      </c>
      <c r="G4" s="11" t="s">
        <v>877</v>
      </c>
    </row>
    <row r="5" spans="1:7" ht="12" customHeight="1" x14ac:dyDescent="0.3">
      <c r="A5" s="71"/>
      <c r="B5" s="71"/>
      <c r="C5" s="71"/>
      <c r="D5" s="71"/>
      <c r="E5" s="71"/>
      <c r="F5" s="71"/>
      <c r="G5" s="71"/>
    </row>
    <row r="6" spans="1:7" ht="12" customHeight="1" x14ac:dyDescent="0.3">
      <c r="A6" s="126"/>
      <c r="B6" s="47" t="s">
        <v>425</v>
      </c>
      <c r="C6" s="70"/>
      <c r="D6" s="70"/>
      <c r="E6" s="70"/>
      <c r="F6" s="70"/>
      <c r="G6" s="70"/>
    </row>
    <row r="7" spans="1:7" ht="12" customHeight="1" x14ac:dyDescent="0.3">
      <c r="A7" s="128"/>
      <c r="B7" s="86"/>
      <c r="C7" s="66"/>
      <c r="D7" s="66"/>
      <c r="E7" s="67"/>
      <c r="F7" s="67"/>
      <c r="G7" s="66"/>
    </row>
    <row r="8" spans="1:7" ht="12" customHeight="1" x14ac:dyDescent="0.3">
      <c r="A8" s="71"/>
      <c r="B8" s="59"/>
      <c r="C8" s="59" t="s">
        <v>7</v>
      </c>
      <c r="D8" s="59"/>
      <c r="E8" s="158" t="s">
        <v>260</v>
      </c>
      <c r="F8" s="159">
        <v>17</v>
      </c>
      <c r="G8" s="157" t="s">
        <v>439</v>
      </c>
    </row>
    <row r="9" spans="1:7" ht="12" customHeight="1" x14ac:dyDescent="0.3">
      <c r="A9" s="71"/>
      <c r="B9" s="59"/>
      <c r="C9" s="59" t="s">
        <v>769</v>
      </c>
      <c r="D9" s="59"/>
      <c r="E9" s="158" t="s">
        <v>248</v>
      </c>
      <c r="F9" s="159">
        <v>37</v>
      </c>
      <c r="G9" s="157" t="s">
        <v>441</v>
      </c>
    </row>
    <row r="10" spans="1:7" ht="12" customHeight="1" x14ac:dyDescent="0.3">
      <c r="A10" s="71"/>
      <c r="B10" s="59"/>
      <c r="C10" s="59" t="s">
        <v>775</v>
      </c>
      <c r="D10" s="59"/>
      <c r="E10" s="158" t="s">
        <v>248</v>
      </c>
      <c r="F10" s="159">
        <v>67</v>
      </c>
      <c r="G10" s="157" t="s">
        <v>441</v>
      </c>
    </row>
    <row r="11" spans="1:7" ht="12" customHeight="1" x14ac:dyDescent="0.3">
      <c r="A11" s="71"/>
      <c r="B11" s="59"/>
      <c r="C11" s="59" t="s">
        <v>430</v>
      </c>
      <c r="D11" s="59"/>
      <c r="E11" s="158" t="s">
        <v>249</v>
      </c>
      <c r="F11" s="159">
        <v>116</v>
      </c>
      <c r="G11" s="157" t="s">
        <v>441</v>
      </c>
    </row>
    <row r="12" spans="1:7" ht="12" customHeight="1" x14ac:dyDescent="0.3">
      <c r="A12" s="71"/>
      <c r="B12" s="59"/>
      <c r="C12" s="59" t="s">
        <v>15</v>
      </c>
      <c r="D12" s="59"/>
      <c r="E12" s="158" t="s">
        <v>250</v>
      </c>
      <c r="F12" s="159">
        <v>11</v>
      </c>
      <c r="G12" s="157" t="s">
        <v>16</v>
      </c>
    </row>
    <row r="13" spans="1:7" ht="12" customHeight="1" x14ac:dyDescent="0.3">
      <c r="A13" s="71"/>
      <c r="B13" s="59"/>
      <c r="C13" s="59" t="s">
        <v>906</v>
      </c>
      <c r="D13" s="59"/>
      <c r="E13" s="158" t="s">
        <v>250</v>
      </c>
      <c r="F13" s="159">
        <v>23</v>
      </c>
      <c r="G13" s="157" t="s">
        <v>440</v>
      </c>
    </row>
    <row r="14" spans="1:7" ht="12" customHeight="1" x14ac:dyDescent="0.3">
      <c r="A14" s="71"/>
      <c r="B14" s="59"/>
      <c r="C14" s="59" t="s">
        <v>359</v>
      </c>
      <c r="D14" s="59"/>
      <c r="E14" s="158" t="s">
        <v>250</v>
      </c>
      <c r="F14" s="159">
        <v>34</v>
      </c>
      <c r="G14" s="157" t="s">
        <v>359</v>
      </c>
    </row>
    <row r="15" spans="1:7" ht="12" customHeight="1" x14ac:dyDescent="0.25">
      <c r="A15" s="127"/>
      <c r="B15" s="59"/>
      <c r="C15" s="127" t="s">
        <v>223</v>
      </c>
      <c r="D15" s="59"/>
      <c r="E15" s="158" t="s">
        <v>289</v>
      </c>
      <c r="F15" s="159">
        <v>50</v>
      </c>
      <c r="G15" s="156" t="s">
        <v>441</v>
      </c>
    </row>
    <row r="16" spans="1:7" ht="12" customHeight="1" x14ac:dyDescent="0.25">
      <c r="A16" s="127"/>
      <c r="B16" s="59"/>
      <c r="C16" s="127" t="s">
        <v>222</v>
      </c>
      <c r="D16" s="59"/>
      <c r="E16" s="158" t="s">
        <v>289</v>
      </c>
      <c r="F16" s="159">
        <v>94</v>
      </c>
      <c r="G16" s="156" t="s">
        <v>739</v>
      </c>
    </row>
    <row r="17" spans="1:7" x14ac:dyDescent="0.25">
      <c r="A17" s="127"/>
      <c r="B17" s="59"/>
      <c r="C17" s="182" t="s">
        <v>11</v>
      </c>
      <c r="D17" s="59"/>
      <c r="E17" s="158"/>
      <c r="F17" s="159"/>
      <c r="G17" s="156"/>
    </row>
    <row r="18" spans="1:7" ht="12" customHeight="1" x14ac:dyDescent="0.25">
      <c r="A18" s="59"/>
      <c r="B18" s="59"/>
      <c r="C18" s="127" t="s">
        <v>777</v>
      </c>
      <c r="D18" s="59"/>
      <c r="E18" s="219" t="s">
        <v>778</v>
      </c>
      <c r="F18" s="220"/>
      <c r="G18" s="157" t="s">
        <v>441</v>
      </c>
    </row>
    <row r="19" spans="1:7" ht="12" customHeight="1" x14ac:dyDescent="0.25">
      <c r="A19" s="59"/>
      <c r="B19" s="59"/>
      <c r="C19" s="127"/>
      <c r="D19" s="59"/>
      <c r="E19" s="78"/>
      <c r="F19" s="78"/>
      <c r="G19" s="20"/>
    </row>
    <row r="20" spans="1:7" ht="12" customHeight="1" x14ac:dyDescent="0.25">
      <c r="A20" s="59"/>
      <c r="B20" s="59"/>
      <c r="C20" s="127"/>
      <c r="D20" s="59"/>
      <c r="E20" s="59"/>
      <c r="F20" s="59"/>
      <c r="G20" s="20"/>
    </row>
    <row r="21" spans="1:7" ht="12" customHeight="1" x14ac:dyDescent="0.3">
      <c r="A21" s="71"/>
      <c r="B21" s="47" t="s">
        <v>1</v>
      </c>
      <c r="C21" s="70"/>
      <c r="D21" s="70"/>
      <c r="E21" s="70"/>
      <c r="F21" s="70"/>
      <c r="G21" s="70"/>
    </row>
    <row r="22" spans="1:7" ht="12" customHeight="1" x14ac:dyDescent="0.25"/>
    <row r="23" spans="1:7" ht="12" customHeight="1" x14ac:dyDescent="0.25"/>
    <row r="24" spans="1:7" ht="12" customHeight="1" x14ac:dyDescent="0.25"/>
  </sheetData>
  <mergeCells count="2">
    <mergeCell ref="A3:C3"/>
    <mergeCell ref="E18:F18"/>
  </mergeCells>
  <hyperlinks>
    <hyperlink ref="A3" location="Contents!A1" display="contents" xr:uid="{73802B7F-F228-4305-B018-D405829AF575}"/>
    <hyperlink ref="E8" location="'Driver Labour'!A1" display="Driver Labour" xr:uid="{7ED940CB-04BF-47A6-A634-D8D00B06C4CB}"/>
    <hyperlink ref="E9" location="'Vehicle Maintenance'!A1" display="Vehicle Maintenance" xr:uid="{6A90DA10-D458-4CCD-ADE9-05EDE14256AD}"/>
    <hyperlink ref="E10" location="'Vehicle Maintenance'!A1" display="Vehicle Maintenance" xr:uid="{E2E13DD6-710E-4ABD-B964-45E388EC744B}"/>
    <hyperlink ref="E11" location="'Depot Maintenance'!A1" display="Depot Maintenance" xr:uid="{7E2F358B-408F-4C62-A22E-5607DAB8A788}"/>
    <hyperlink ref="E12" location="'Other Operating Costs'!A1" display="Other Operating Costs" xr:uid="{45AE65A5-50FD-4209-A1A4-C2DA42688D84}"/>
    <hyperlink ref="E13:E14" location="'Other Operating Costs'!A1" display="Other Operating Costs" xr:uid="{ADE5C8B7-F704-415C-9F95-6F2C3ABBE20A}"/>
    <hyperlink ref="F8" location="'Driver Labour'!A17" display="'Driver Labour'!A17" xr:uid="{6CCBB61A-D90D-4032-BBAB-7BE5E729C9EE}"/>
    <hyperlink ref="F9" location="'Vehicle Maintenance'!A37" display="'Vehicle Maintenance'!A37" xr:uid="{A5A22904-1E78-4B55-BECE-919272717A11}"/>
    <hyperlink ref="F10" location="'Vehicle Maintenance'!A67" display="'Vehicle Maintenance'!A67" xr:uid="{97E4122F-26D9-47DE-ABD6-FEEE00FA4BF9}"/>
    <hyperlink ref="F11" location="'Depot Maintenance'!A116" display="'Depot Maintenance'!A116" xr:uid="{93E6C1D8-EBC6-4734-AA19-1F7445921C6E}"/>
    <hyperlink ref="F12" location="'Other Operating Costs'!A11" display="'Other Operating Costs'!A11" xr:uid="{07599B32-CCF9-47E7-9CC7-AFF75A26E06C}"/>
    <hyperlink ref="F13" location="'Other Operating Costs'!A23" display="'Other Operating Costs'!A23" xr:uid="{201BF700-30E6-4015-A398-381A8A2BB473}"/>
    <hyperlink ref="F14" location="'Other Operating Costs'!A34" display="'Other Operating Costs'!A34" xr:uid="{3DC27E61-D110-412E-AF3E-222F5540AABE}"/>
    <hyperlink ref="E15" location="'Asset Charges'!A1" display="Asset Charges" xr:uid="{54F08DB8-30E7-4FC6-897E-49CFBB2943EC}"/>
    <hyperlink ref="F16" location="'Asset Charges'!A94" display="'Asset Charges'!A94" xr:uid="{67677467-4912-447D-9AD4-69209B35EFE2}"/>
    <hyperlink ref="E16" location="'Asset Charges'!A1" display="Asset Charges" xr:uid="{7355CD32-62C5-4FC5-9433-4E633ABAB15D}"/>
    <hyperlink ref="F15" location="'Asset Charges'!A50" display="'Asset Charges'!A50" xr:uid="{AB902737-4EEF-429E-B289-BCF33479A14E}"/>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6D3BC9EA-83CD-46CA-B353-3875976FA9C3}">
          <x14:formula1>
            <xm:f>Lists!$C$9:$C$14</xm:f>
          </x14:formula1>
          <xm:sqref>G17</xm:sqref>
        </x14:dataValidation>
        <x14:dataValidation type="list" allowBlank="1" showInputMessage="1" showErrorMessage="1" xr:uid="{6256B249-E903-497A-9742-D6D727F738AD}">
          <x14:formula1>
            <xm:f>Lists!$C$13:$C$14</xm:f>
          </x14:formula1>
          <xm:sqref>G15:G16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346CB-E691-4CA6-AA73-34B43F08AFCC}">
  <sheetPr>
    <tabColor rgb="FFAFBD22"/>
  </sheetPr>
  <dimension ref="A1:U44"/>
  <sheetViews>
    <sheetView showGridLines="0" topLeftCell="A31" workbookViewId="0">
      <selection activeCell="G35" sqref="G35"/>
    </sheetView>
  </sheetViews>
  <sheetFormatPr defaultColWidth="0" defaultRowHeight="12" customHeight="1" zeroHeight="1" x14ac:dyDescent="0.3"/>
  <cols>
    <col min="1" max="3" width="2.6640625" style="3" customWidth="1"/>
    <col min="4" max="4" width="32.6640625" style="3" customWidth="1"/>
    <col min="5" max="6" width="8.88671875" style="3" customWidth="1"/>
    <col min="7" max="7" width="17.6640625" style="3" bestFit="1" customWidth="1"/>
    <col min="8" max="8" width="8.88671875" style="3" customWidth="1"/>
    <col min="9" max="9" width="8.88671875" style="7" customWidth="1"/>
    <col min="10" max="10" width="2.6640625" style="7" customWidth="1"/>
    <col min="11" max="21" width="0" style="7" hidden="1" customWidth="1"/>
    <col min="22" max="16384" width="8.88671875" style="7" hidden="1"/>
  </cols>
  <sheetData>
    <row r="1" spans="1:10" s="58" customFormat="1" ht="18.75" customHeight="1" x14ac:dyDescent="0.35">
      <c r="A1" s="81" t="str">
        <f>'Contract Information'!E8&amp;" Bus Contract Tender Price Template"</f>
        <v>[PTA Name] Bus Contract Tender Price Template</v>
      </c>
      <c r="B1" s="120"/>
      <c r="C1" s="57"/>
      <c r="D1" s="57"/>
      <c r="E1" s="57"/>
      <c r="F1" s="57"/>
      <c r="G1" s="57"/>
      <c r="H1" s="57"/>
      <c r="I1" s="57"/>
    </row>
    <row r="2" spans="1:10" ht="15" customHeight="1" x14ac:dyDescent="0.3">
      <c r="A2" s="117" t="str">
        <f ca="1">IFERROR(MID(CELL("filename",A1),FIND("]",CELL("filename",A1))+1,255),"&lt; Save workbook to show tab name &gt;")</f>
        <v>Check List</v>
      </c>
      <c r="B2" s="1"/>
      <c r="C2" s="1"/>
      <c r="D2" s="1"/>
      <c r="E2" s="1"/>
      <c r="F2" s="1"/>
      <c r="G2" s="1"/>
      <c r="H2" s="1"/>
      <c r="I2" s="1"/>
    </row>
    <row r="3" spans="1:10" ht="12" customHeight="1" x14ac:dyDescent="0.3">
      <c r="A3" s="209" t="s">
        <v>257</v>
      </c>
      <c r="B3" s="209"/>
      <c r="C3" s="209"/>
      <c r="D3" s="1"/>
      <c r="E3" s="1"/>
      <c r="F3" s="1"/>
      <c r="G3" s="1"/>
      <c r="H3" s="1"/>
      <c r="I3" s="1"/>
    </row>
    <row r="4" spans="1:10" ht="12" customHeight="1" x14ac:dyDescent="0.3">
      <c r="A4" s="1"/>
      <c r="B4" s="1"/>
      <c r="C4" s="1"/>
      <c r="D4" s="1"/>
      <c r="E4" s="1"/>
      <c r="F4" s="1"/>
      <c r="G4" s="11" t="s">
        <v>377</v>
      </c>
      <c r="H4" s="1"/>
      <c r="I4" s="1"/>
    </row>
    <row r="5" spans="1:10" ht="12" customHeight="1" x14ac:dyDescent="0.3">
      <c r="A5" s="71"/>
      <c r="B5" s="71"/>
      <c r="C5" s="71"/>
      <c r="D5" s="71"/>
      <c r="E5" s="71"/>
      <c r="F5" s="71"/>
      <c r="G5" s="71"/>
      <c r="H5" s="71"/>
      <c r="I5" s="71"/>
    </row>
    <row r="6" spans="1:10" ht="12" customHeight="1" x14ac:dyDescent="0.3">
      <c r="A6" s="126"/>
      <c r="B6" s="47" t="s">
        <v>387</v>
      </c>
      <c r="C6" s="70"/>
      <c r="D6" s="70"/>
      <c r="E6" s="70"/>
      <c r="F6" s="70"/>
      <c r="G6" s="70"/>
      <c r="H6" s="70"/>
      <c r="I6" s="70"/>
    </row>
    <row r="7" spans="1:10" ht="12" customHeight="1" x14ac:dyDescent="0.3">
      <c r="A7" s="128"/>
      <c r="B7" s="86"/>
      <c r="C7" s="66"/>
      <c r="D7" s="66"/>
      <c r="E7" s="66"/>
      <c r="F7" s="66"/>
      <c r="G7" s="66"/>
      <c r="H7" s="66"/>
      <c r="I7" s="66"/>
    </row>
    <row r="8" spans="1:10" s="33" customFormat="1" ht="12" customHeight="1" x14ac:dyDescent="0.3">
      <c r="A8" s="71"/>
      <c r="B8" s="22" t="s">
        <v>378</v>
      </c>
      <c r="C8" s="22"/>
      <c r="D8" s="23"/>
      <c r="E8" s="24"/>
      <c r="F8" s="23"/>
      <c r="G8" s="23"/>
      <c r="H8" s="23"/>
      <c r="I8" s="152"/>
      <c r="J8" s="153"/>
    </row>
    <row r="9" spans="1:10" s="33" customFormat="1" ht="12" customHeight="1" x14ac:dyDescent="0.3">
      <c r="A9" s="71"/>
      <c r="B9" s="32"/>
      <c r="C9" s="32"/>
      <c r="E9" s="34"/>
      <c r="I9" s="153"/>
      <c r="J9" s="153"/>
    </row>
    <row r="10" spans="1:10" s="67" customFormat="1" ht="12" customHeight="1" x14ac:dyDescent="0.3">
      <c r="A10" s="126"/>
      <c r="B10" s="59"/>
      <c r="C10" s="129" t="s">
        <v>380</v>
      </c>
      <c r="D10" s="59"/>
      <c r="E10" s="59"/>
      <c r="F10" s="59"/>
      <c r="G10" s="59"/>
      <c r="H10" s="59"/>
      <c r="I10" s="60"/>
    </row>
    <row r="11" spans="1:10" s="71" customFormat="1" ht="12" customHeight="1" x14ac:dyDescent="0.3">
      <c r="B11" s="59"/>
      <c r="C11" s="59" t="s">
        <v>379</v>
      </c>
      <c r="D11" s="59"/>
      <c r="E11" s="59"/>
      <c r="F11" s="59"/>
      <c r="G11" s="144">
        <f>IF(MIN('Driver Labour'!J17:R17)=0,1,0)</f>
        <v>1</v>
      </c>
      <c r="H11" s="59"/>
      <c r="I11" s="60"/>
      <c r="J11" s="66"/>
    </row>
    <row r="12" spans="1:10" s="71" customFormat="1" ht="12" customHeight="1" x14ac:dyDescent="0.3">
      <c r="B12" s="59"/>
      <c r="C12" s="59" t="s">
        <v>381</v>
      </c>
      <c r="D12" s="59"/>
      <c r="E12" s="59"/>
      <c r="F12" s="59"/>
      <c r="G12" s="144">
        <f>IF(MIN('Driver Labour'!J24:R24)=0,1,0)</f>
        <v>1</v>
      </c>
      <c r="H12" s="59"/>
      <c r="I12" s="60"/>
      <c r="J12" s="66"/>
    </row>
    <row r="13" spans="1:10" s="71" customFormat="1" ht="12" customHeight="1" x14ac:dyDescent="0.3">
      <c r="B13" s="59"/>
      <c r="C13" s="59" t="s">
        <v>382</v>
      </c>
      <c r="D13" s="59"/>
      <c r="E13" s="59"/>
      <c r="F13" s="59"/>
      <c r="G13" s="144">
        <f>IF(MIN('Driver Labour'!J43:R43)=0,1,0)</f>
        <v>1</v>
      </c>
      <c r="H13" s="59"/>
      <c r="I13" s="60"/>
      <c r="J13" s="66"/>
    </row>
    <row r="14" spans="1:10" s="71" customFormat="1" ht="12" customHeight="1" x14ac:dyDescent="0.3">
      <c r="B14" s="59"/>
      <c r="C14" s="59"/>
      <c r="D14" s="59"/>
      <c r="E14" s="59"/>
      <c r="F14" s="59"/>
      <c r="G14" s="144"/>
      <c r="H14" s="59"/>
      <c r="I14" s="60"/>
      <c r="J14" s="66"/>
    </row>
    <row r="15" spans="1:10" s="67" customFormat="1" ht="12" customHeight="1" x14ac:dyDescent="0.3">
      <c r="A15" s="126"/>
      <c r="B15" s="59"/>
      <c r="C15" s="129" t="s">
        <v>429</v>
      </c>
      <c r="D15" s="59"/>
      <c r="E15" s="59"/>
      <c r="F15" s="59"/>
      <c r="G15" s="144"/>
      <c r="H15" s="59"/>
      <c r="I15" s="78"/>
    </row>
    <row r="16" spans="1:10" s="3" customFormat="1" ht="12" customHeight="1" x14ac:dyDescent="0.3">
      <c r="A16" s="71"/>
      <c r="B16" s="59"/>
      <c r="C16" s="78" t="s">
        <v>412</v>
      </c>
      <c r="D16" s="78"/>
      <c r="E16" s="78"/>
      <c r="F16" s="59"/>
      <c r="G16" s="144">
        <f>IF(MIN('Vehicle Maintenance'!J37:R37)=0,1,0)</f>
        <v>1</v>
      </c>
      <c r="H16" s="59"/>
      <c r="I16" s="60"/>
      <c r="J16" s="7"/>
    </row>
    <row r="17" spans="1:10" s="3" customFormat="1" ht="12" customHeight="1" x14ac:dyDescent="0.3">
      <c r="A17" s="71"/>
      <c r="B17" s="59"/>
      <c r="C17" s="78" t="s">
        <v>414</v>
      </c>
      <c r="D17" s="78"/>
      <c r="E17" s="78"/>
      <c r="F17" s="59"/>
      <c r="G17" s="144">
        <f>IF(MIN('Vehicle Maintenance'!J67:R67)=0,1,0)</f>
        <v>1</v>
      </c>
      <c r="H17" s="59"/>
      <c r="I17" s="60"/>
      <c r="J17" s="7"/>
    </row>
    <row r="18" spans="1:10" s="3" customFormat="1" ht="12" customHeight="1" x14ac:dyDescent="0.3">
      <c r="A18" s="71"/>
      <c r="B18" s="59"/>
      <c r="C18" s="78" t="s">
        <v>430</v>
      </c>
      <c r="D18" s="78"/>
      <c r="E18" s="78"/>
      <c r="F18" s="59"/>
      <c r="G18" s="144">
        <f>IF(MIN('Depot Maintenance'!J116:R116)=0,1,0)</f>
        <v>1</v>
      </c>
      <c r="H18" s="59"/>
      <c r="I18" s="60"/>
      <c r="J18" s="7"/>
    </row>
    <row r="19" spans="1:10" s="3" customFormat="1" ht="12" customHeight="1" x14ac:dyDescent="0.3">
      <c r="A19" s="71"/>
      <c r="B19" s="59"/>
      <c r="C19" s="59"/>
      <c r="D19" s="59"/>
      <c r="E19" s="59"/>
      <c r="F19" s="59"/>
      <c r="G19" s="144"/>
      <c r="H19" s="59"/>
      <c r="I19" s="60"/>
      <c r="J19" s="7"/>
    </row>
    <row r="20" spans="1:10" s="67" customFormat="1" ht="12" customHeight="1" x14ac:dyDescent="0.3">
      <c r="A20" s="126"/>
      <c r="B20" s="59"/>
      <c r="C20" s="129" t="s">
        <v>383</v>
      </c>
      <c r="D20" s="59"/>
      <c r="E20" s="59"/>
      <c r="F20" s="59"/>
      <c r="G20" s="144"/>
      <c r="H20" s="59"/>
      <c r="I20" s="78"/>
    </row>
    <row r="21" spans="1:10" s="3" customFormat="1" ht="12" customHeight="1" x14ac:dyDescent="0.3">
      <c r="A21" s="71"/>
      <c r="B21" s="59"/>
      <c r="C21" s="59" t="s">
        <v>15</v>
      </c>
      <c r="D21" s="59"/>
      <c r="E21" s="59"/>
      <c r="F21" s="59"/>
      <c r="G21" s="144">
        <f>IF(MIN('Other Operating Costs'!J11:R11)=0,1,0)</f>
        <v>1</v>
      </c>
      <c r="H21" s="59"/>
      <c r="I21" s="60"/>
      <c r="J21" s="7"/>
    </row>
    <row r="22" spans="1:10" s="3" customFormat="1" ht="12" customHeight="1" x14ac:dyDescent="0.3">
      <c r="A22" s="71"/>
      <c r="B22" s="59"/>
      <c r="C22" s="59" t="s">
        <v>9</v>
      </c>
      <c r="D22" s="59"/>
      <c r="E22" s="59"/>
      <c r="F22" s="59"/>
      <c r="G22" s="144">
        <f>IF(MIN('Other Operating Costs'!J23:R23)=0,1,0)</f>
        <v>1</v>
      </c>
      <c r="H22" s="59"/>
      <c r="I22" s="60"/>
      <c r="J22" s="7"/>
    </row>
    <row r="23" spans="1:10" s="3" customFormat="1" ht="12" customHeight="1" x14ac:dyDescent="0.3">
      <c r="A23" s="71"/>
      <c r="B23" s="59"/>
      <c r="C23" s="59" t="s">
        <v>359</v>
      </c>
      <c r="D23" s="59"/>
      <c r="E23" s="59"/>
      <c r="F23" s="59"/>
      <c r="G23" s="144">
        <f>IF(MIN('Other Operating Costs'!J34:R34)=0,1,0)</f>
        <v>1</v>
      </c>
      <c r="H23" s="59"/>
      <c r="I23" s="60"/>
      <c r="J23" s="7"/>
    </row>
    <row r="24" spans="1:10" s="3" customFormat="1" ht="12" customHeight="1" x14ac:dyDescent="0.3">
      <c r="A24" s="71"/>
      <c r="B24" s="59"/>
      <c r="C24" s="59" t="s">
        <v>428</v>
      </c>
      <c r="D24" s="59"/>
      <c r="E24" s="59"/>
      <c r="F24" s="59"/>
      <c r="G24" s="144">
        <f>IF(MIN('Other Operating Costs'!J38:R38)=0,1,0)</f>
        <v>1</v>
      </c>
      <c r="H24" s="59"/>
      <c r="I24" s="60"/>
      <c r="J24" s="7"/>
    </row>
    <row r="25" spans="1:10" s="3" customFormat="1" ht="12" customHeight="1" x14ac:dyDescent="0.3">
      <c r="A25" s="71"/>
      <c r="B25" s="59"/>
      <c r="C25" s="59" t="s">
        <v>17</v>
      </c>
      <c r="D25" s="59"/>
      <c r="E25" s="59"/>
      <c r="F25" s="59"/>
      <c r="G25" s="144">
        <f>IF(MIN('Other Operating Costs'!J46:R46)=0,1,0)</f>
        <v>1</v>
      </c>
      <c r="H25" s="59"/>
      <c r="I25" s="60"/>
      <c r="J25" s="7"/>
    </row>
    <row r="26" spans="1:10" s="3" customFormat="1" ht="12" customHeight="1" x14ac:dyDescent="0.3">
      <c r="A26" s="71"/>
      <c r="B26" s="59"/>
      <c r="C26" s="59" t="s">
        <v>322</v>
      </c>
      <c r="D26" s="59"/>
      <c r="E26" s="59"/>
      <c r="F26" s="59"/>
      <c r="G26" s="144">
        <f>IF(MIN('Other Operating Costs'!J47:R47)=0,1,0)</f>
        <v>1</v>
      </c>
      <c r="H26" s="59"/>
      <c r="I26" s="60"/>
      <c r="J26" s="7"/>
    </row>
    <row r="27" spans="1:10" s="3" customFormat="1" ht="12" customHeight="1" x14ac:dyDescent="0.3">
      <c r="A27" s="71"/>
      <c r="B27" s="59"/>
      <c r="C27" s="59"/>
      <c r="D27" s="59"/>
      <c r="E27" s="59"/>
      <c r="F27" s="59"/>
      <c r="G27" s="144"/>
      <c r="H27" s="59"/>
      <c r="I27" s="60"/>
      <c r="J27" s="7"/>
    </row>
    <row r="28" spans="1:10" s="67" customFormat="1" ht="12" customHeight="1" x14ac:dyDescent="0.3">
      <c r="A28" s="126"/>
      <c r="B28" s="59"/>
      <c r="C28" s="129" t="s">
        <v>384</v>
      </c>
      <c r="D28" s="59"/>
      <c r="E28" s="59"/>
      <c r="F28" s="59"/>
      <c r="G28" s="144"/>
      <c r="H28" s="59"/>
      <c r="I28" s="78"/>
    </row>
    <row r="29" spans="1:10" s="3" customFormat="1" ht="12" customHeight="1" x14ac:dyDescent="0.3">
      <c r="A29" s="71"/>
      <c r="B29" s="59"/>
      <c r="C29" s="59" t="s">
        <v>3</v>
      </c>
      <c r="D29" s="59"/>
      <c r="E29" s="59"/>
      <c r="F29" s="59"/>
      <c r="G29" s="144">
        <f>IF(MIN(Overheads!J30:R30)=0,1,0)</f>
        <v>1</v>
      </c>
      <c r="H29" s="59"/>
      <c r="I29" s="60"/>
      <c r="J29" s="7"/>
    </row>
    <row r="30" spans="1:10" s="3" customFormat="1" ht="12" customHeight="1" x14ac:dyDescent="0.3">
      <c r="A30" s="71"/>
      <c r="B30" s="59"/>
      <c r="C30" s="59" t="s">
        <v>20</v>
      </c>
      <c r="D30" s="59"/>
      <c r="E30" s="59"/>
      <c r="F30" s="59"/>
      <c r="G30" s="144">
        <f>IF(MIN(Overheads!J47:R47)=0,1,0)</f>
        <v>1</v>
      </c>
      <c r="H30" s="59"/>
      <c r="I30" s="60"/>
      <c r="J30" s="7"/>
    </row>
    <row r="31" spans="1:10" s="3" customFormat="1" ht="12" customHeight="1" x14ac:dyDescent="0.3">
      <c r="A31" s="71"/>
      <c r="B31" s="59"/>
      <c r="C31" s="59"/>
      <c r="D31" s="59"/>
      <c r="E31" s="59"/>
      <c r="F31" s="59"/>
      <c r="G31" s="144"/>
      <c r="H31" s="59"/>
      <c r="I31" s="60"/>
      <c r="J31" s="7"/>
    </row>
    <row r="32" spans="1:10" s="67" customFormat="1" ht="12" customHeight="1" x14ac:dyDescent="0.3">
      <c r="A32" s="126"/>
      <c r="B32" s="59"/>
      <c r="C32" s="129" t="s">
        <v>385</v>
      </c>
      <c r="D32" s="59"/>
      <c r="E32" s="59"/>
      <c r="F32" s="59"/>
      <c r="G32" s="144"/>
      <c r="H32" s="59"/>
      <c r="I32" s="78"/>
    </row>
    <row r="33" spans="1:10" s="3" customFormat="1" ht="12" customHeight="1" x14ac:dyDescent="0.3">
      <c r="A33" s="71"/>
      <c r="B33" s="59"/>
      <c r="C33" s="59" t="s">
        <v>223</v>
      </c>
      <c r="D33" s="59"/>
      <c r="E33" s="59"/>
      <c r="F33" s="59"/>
      <c r="G33" s="207">
        <f>IF(MIN('Asset Charges'!J20:R20)=0,1,0)</f>
        <v>1</v>
      </c>
      <c r="H33" s="59"/>
      <c r="I33" s="60"/>
      <c r="J33" s="7"/>
    </row>
    <row r="34" spans="1:10" s="3" customFormat="1" ht="12" customHeight="1" x14ac:dyDescent="0.3">
      <c r="A34" s="71"/>
      <c r="B34" s="59"/>
      <c r="C34" s="59" t="s">
        <v>386</v>
      </c>
      <c r="D34" s="59"/>
      <c r="E34" s="59"/>
      <c r="F34" s="59"/>
      <c r="G34" s="207">
        <f>IF(MIN('Asset Charges'!J33:R33)=0,1,0)</f>
        <v>1</v>
      </c>
      <c r="H34" s="59"/>
      <c r="I34" s="60"/>
      <c r="J34" s="7"/>
    </row>
    <row r="35" spans="1:10" s="3" customFormat="1" ht="12" customHeight="1" x14ac:dyDescent="0.3">
      <c r="A35" s="71"/>
      <c r="B35" s="59"/>
      <c r="C35" s="59" t="s">
        <v>902</v>
      </c>
      <c r="D35" s="59"/>
      <c r="E35" s="59"/>
      <c r="F35" s="59"/>
      <c r="G35" s="207">
        <f>IF(MIN('Asset Charges'!J50:R50)=0,1,0)</f>
        <v>1</v>
      </c>
      <c r="H35" s="59"/>
      <c r="I35" s="60"/>
      <c r="J35" s="7"/>
    </row>
    <row r="36" spans="1:10" s="3" customFormat="1" ht="12" customHeight="1" x14ac:dyDescent="0.3">
      <c r="A36" s="71"/>
      <c r="B36" s="59"/>
      <c r="C36" s="59" t="s">
        <v>903</v>
      </c>
      <c r="D36" s="59"/>
      <c r="E36" s="59"/>
      <c r="F36" s="59"/>
      <c r="G36" s="207">
        <f>IF(MIN('Asset Charges'!J50:R50)=0,1,0)</f>
        <v>1</v>
      </c>
      <c r="H36" s="59"/>
      <c r="I36" s="60"/>
      <c r="J36" s="7"/>
    </row>
    <row r="37" spans="1:10" s="20" customFormat="1" ht="12" customHeight="1" x14ac:dyDescent="0.25">
      <c r="A37" s="59"/>
      <c r="B37" s="59"/>
      <c r="C37" s="127"/>
      <c r="D37" s="59"/>
      <c r="E37" s="59"/>
      <c r="F37" s="59"/>
      <c r="G37" s="59"/>
      <c r="H37" s="59"/>
      <c r="I37" s="60"/>
    </row>
    <row r="38" spans="1:10" s="20" customFormat="1" ht="12" customHeight="1" x14ac:dyDescent="0.25">
      <c r="A38" s="59"/>
      <c r="B38" s="59"/>
      <c r="C38" s="130" t="s">
        <v>391</v>
      </c>
      <c r="E38" s="59"/>
      <c r="F38" s="59"/>
      <c r="G38" s="131">
        <f>COUNT(G11:G34)</f>
        <v>16</v>
      </c>
      <c r="H38" s="59"/>
      <c r="I38" s="60"/>
    </row>
    <row r="39" spans="1:10" s="20" customFormat="1" ht="12" customHeight="1" x14ac:dyDescent="0.25">
      <c r="A39" s="59"/>
      <c r="B39" s="59"/>
      <c r="C39" s="132"/>
      <c r="D39" s="132"/>
      <c r="E39" s="59"/>
      <c r="F39" s="59"/>
      <c r="G39" s="59"/>
      <c r="H39" s="59"/>
      <c r="I39" s="60"/>
    </row>
    <row r="40" spans="1:10" s="20" customFormat="1" ht="12" customHeight="1" x14ac:dyDescent="0.25">
      <c r="A40" s="59"/>
      <c r="B40" s="59"/>
      <c r="C40" s="130" t="s">
        <v>736</v>
      </c>
      <c r="E40" s="59"/>
      <c r="F40" s="59"/>
      <c r="G40" s="144">
        <f>COUNTIF(G11:G36,1)</f>
        <v>18</v>
      </c>
      <c r="H40" s="59"/>
      <c r="I40" s="60"/>
    </row>
    <row r="41" spans="1:10" s="20" customFormat="1" ht="12" customHeight="1" x14ac:dyDescent="0.25">
      <c r="A41" s="59"/>
      <c r="B41" s="59"/>
      <c r="C41" s="127"/>
      <c r="D41" s="59"/>
      <c r="E41" s="59"/>
      <c r="F41" s="59"/>
      <c r="G41" s="59"/>
      <c r="H41" s="59"/>
      <c r="I41" s="60"/>
    </row>
    <row r="42" spans="1:10" ht="12" customHeight="1" x14ac:dyDescent="0.3">
      <c r="A42" s="71"/>
      <c r="B42" s="47" t="s">
        <v>1</v>
      </c>
      <c r="C42" s="70"/>
      <c r="D42" s="70"/>
      <c r="E42" s="70"/>
      <c r="F42" s="70"/>
      <c r="G42" s="70"/>
      <c r="H42" s="70"/>
      <c r="I42" s="70"/>
    </row>
    <row r="43" spans="1:10" ht="12" customHeight="1" x14ac:dyDescent="0.3">
      <c r="A43" s="71"/>
      <c r="B43" s="71"/>
      <c r="C43" s="71"/>
      <c r="D43" s="71"/>
      <c r="E43" s="71"/>
      <c r="F43" s="71"/>
      <c r="G43" s="71"/>
      <c r="H43" s="71"/>
      <c r="I43" s="66"/>
    </row>
    <row r="44" spans="1:10" ht="12" customHeight="1" x14ac:dyDescent="0.3"/>
  </sheetData>
  <mergeCells count="1">
    <mergeCell ref="A3:C3"/>
  </mergeCells>
  <hyperlinks>
    <hyperlink ref="A3" location="Contents!A1" display="contents" xr:uid="{974F127B-06F2-4EF7-99CB-C07C0AE0E408}"/>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BBA93-9D3C-44E5-93E4-27637F70E3A2}">
  <sheetPr codeName="Sheet5">
    <tabColor rgb="FF2575AE"/>
  </sheetPr>
  <dimension ref="A1:A2"/>
  <sheetViews>
    <sheetView showGridLines="0" topLeftCell="XFD1048576" workbookViewId="0"/>
  </sheetViews>
  <sheetFormatPr defaultColWidth="0" defaultRowHeight="12" customHeight="1" zeroHeight="1" x14ac:dyDescent="0.3"/>
  <cols>
    <col min="1" max="1" width="0" style="3" hidden="1" customWidth="1"/>
    <col min="2" max="20" width="9.109375" style="3" hidden="1" customWidth="1"/>
    <col min="21" max="16384" width="9.109375" style="3" hidden="1"/>
  </cols>
  <sheetData>
    <row r="1" spans="1:1" ht="24" hidden="1" customHeight="1" x14ac:dyDescent="0.35">
      <c r="A1" s="12"/>
    </row>
    <row r="2" spans="1:1" ht="18.75" hidden="1" customHeight="1" x14ac:dyDescent="0.3">
      <c r="A2" s="14"/>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993C6-B69D-4FD2-9E32-3F2F8773C389}">
  <sheetPr>
    <tabColor rgb="FF2575AE"/>
  </sheetPr>
  <dimension ref="A1:XFC44"/>
  <sheetViews>
    <sheetView showGridLines="0" workbookViewId="0"/>
  </sheetViews>
  <sheetFormatPr defaultColWidth="0" defaultRowHeight="12" customHeight="1" zeroHeight="1" x14ac:dyDescent="0.3"/>
  <cols>
    <col min="1" max="4" width="2.6640625" style="3" customWidth="1"/>
    <col min="5" max="5" width="16.5546875" style="3" customWidth="1"/>
    <col min="6" max="6" width="19.6640625" style="3" customWidth="1"/>
    <col min="7" max="7" width="8.88671875" style="3" customWidth="1"/>
    <col min="8" max="8" width="2.6640625" style="3" customWidth="1"/>
    <col min="9" max="18" width="12.6640625" style="3" customWidth="1"/>
    <col min="19" max="19" width="2.6640625" style="7" customWidth="1"/>
    <col min="20" max="45" width="8.88671875" style="7" hidden="1" customWidth="1"/>
    <col min="46" max="16383" width="8.88671875" style="7" hidden="1"/>
    <col min="16384" max="16384" width="2.109375" style="7" hidden="1"/>
  </cols>
  <sheetData>
    <row r="1" spans="1:24" s="58" customFormat="1" ht="18.75" customHeight="1" x14ac:dyDescent="0.35">
      <c r="A1" s="55" t="str">
        <f>'Contract Information'!E8&amp;" Bus Contract Tender Price Template"</f>
        <v>[PTA Name] Bus Contract Tender Price Template</v>
      </c>
      <c r="B1" s="56"/>
      <c r="C1" s="57"/>
      <c r="D1" s="57"/>
      <c r="E1" s="57"/>
      <c r="F1" s="57"/>
      <c r="G1" s="57"/>
      <c r="H1" s="57"/>
      <c r="I1" s="57"/>
      <c r="J1" s="57"/>
      <c r="K1" s="57"/>
      <c r="L1" s="57"/>
      <c r="M1" s="57"/>
      <c r="N1" s="57"/>
      <c r="O1" s="57"/>
      <c r="P1" s="57"/>
      <c r="Q1" s="57"/>
      <c r="R1" s="57"/>
    </row>
    <row r="2" spans="1:24" ht="15" customHeight="1" x14ac:dyDescent="0.3">
      <c r="A2" s="48" t="str">
        <f ca="1">IFERROR(MID(CELL("filename",A1),FIND("]",CELL("filename",A1))+1,255),"&lt; Save workbook to show tab name &gt;")</f>
        <v>Summary (Yearly)</v>
      </c>
      <c r="B2" s="13"/>
      <c r="C2" s="1"/>
      <c r="D2" s="1"/>
      <c r="E2" s="1"/>
      <c r="F2" s="1"/>
      <c r="G2" s="1"/>
      <c r="H2" s="1"/>
      <c r="I2" s="1"/>
      <c r="J2" s="1"/>
      <c r="K2" s="1"/>
      <c r="L2" s="1"/>
      <c r="M2" s="1"/>
      <c r="N2" s="1"/>
      <c r="O2" s="1"/>
      <c r="P2" s="1"/>
      <c r="Q2" s="1"/>
      <c r="R2" s="1"/>
    </row>
    <row r="3" spans="1:24" ht="12" customHeight="1" x14ac:dyDescent="0.3">
      <c r="A3" s="209" t="s">
        <v>257</v>
      </c>
      <c r="B3" s="209"/>
      <c r="C3" s="209"/>
      <c r="D3" s="1"/>
      <c r="E3" s="1"/>
      <c r="F3" s="1"/>
      <c r="G3" s="8"/>
      <c r="H3" s="8"/>
      <c r="I3" s="9"/>
      <c r="J3" s="35">
        <f>Time!J14</f>
        <v>45839</v>
      </c>
      <c r="K3" s="35">
        <f>Time!K14</f>
        <v>46204</v>
      </c>
      <c r="L3" s="35">
        <f>Time!L14</f>
        <v>46569</v>
      </c>
      <c r="M3" s="35">
        <f>Time!M14</f>
        <v>46935</v>
      </c>
      <c r="N3" s="35">
        <f>Time!N14</f>
        <v>47300</v>
      </c>
      <c r="O3" s="35">
        <f>Time!O14</f>
        <v>47665</v>
      </c>
      <c r="P3" s="35">
        <f>Time!P14</f>
        <v>48030</v>
      </c>
      <c r="Q3" s="35">
        <f>Time!Q14</f>
        <v>48396</v>
      </c>
      <c r="R3" s="35">
        <f>Time!R14</f>
        <v>48761</v>
      </c>
      <c r="S3" s="10"/>
      <c r="T3" s="10"/>
      <c r="U3" s="10"/>
      <c r="V3" s="10"/>
      <c r="W3" s="10"/>
      <c r="X3" s="10"/>
    </row>
    <row r="4" spans="1:24" ht="12" customHeight="1" x14ac:dyDescent="0.3">
      <c r="A4" s="139"/>
      <c r="B4" s="1"/>
      <c r="C4" s="1"/>
      <c r="D4" s="1"/>
      <c r="E4" s="1"/>
      <c r="F4" s="1"/>
      <c r="G4" s="11" t="s">
        <v>4</v>
      </c>
      <c r="H4" s="8"/>
      <c r="I4" s="11" t="s">
        <v>227</v>
      </c>
      <c r="J4" s="35">
        <f>Time!J15</f>
        <v>46203</v>
      </c>
      <c r="K4" s="35">
        <f>Time!K15</f>
        <v>46568</v>
      </c>
      <c r="L4" s="35">
        <f>Time!L15</f>
        <v>46934</v>
      </c>
      <c r="M4" s="35">
        <f>Time!M15</f>
        <v>47299</v>
      </c>
      <c r="N4" s="35">
        <f>Time!N15</f>
        <v>47664</v>
      </c>
      <c r="O4" s="35">
        <f>Time!O15</f>
        <v>48029</v>
      </c>
      <c r="P4" s="35">
        <f>Time!P15</f>
        <v>48395</v>
      </c>
      <c r="Q4" s="35">
        <f>Time!Q15</f>
        <v>48760</v>
      </c>
      <c r="R4" s="35">
        <f>Time!R15</f>
        <v>49125</v>
      </c>
      <c r="S4" s="10"/>
      <c r="T4" s="10"/>
      <c r="U4" s="10"/>
      <c r="V4" s="10"/>
      <c r="W4" s="10"/>
      <c r="X4" s="10"/>
    </row>
    <row r="5" spans="1:24" ht="12" customHeight="1" x14ac:dyDescent="0.3"/>
    <row r="6" spans="1:24" s="19" customFormat="1" ht="12" customHeight="1" x14ac:dyDescent="0.3">
      <c r="A6" s="17"/>
      <c r="B6" s="47" t="s">
        <v>908</v>
      </c>
      <c r="C6" s="82"/>
      <c r="D6" s="82"/>
      <c r="E6" s="82"/>
      <c r="F6" s="82"/>
      <c r="G6" s="82"/>
      <c r="H6" s="82"/>
      <c r="I6" s="82"/>
      <c r="J6" s="82"/>
      <c r="K6" s="82"/>
      <c r="L6" s="82"/>
      <c r="M6" s="82"/>
      <c r="N6" s="82"/>
      <c r="O6" s="82"/>
      <c r="P6" s="82"/>
      <c r="Q6" s="82"/>
      <c r="R6" s="82"/>
    </row>
    <row r="7" spans="1:24" ht="12" customHeight="1" x14ac:dyDescent="0.3">
      <c r="B7" s="59"/>
      <c r="C7" s="59"/>
      <c r="D7" s="59"/>
      <c r="E7" s="59"/>
      <c r="F7" s="59"/>
      <c r="G7" s="66"/>
      <c r="H7" s="59"/>
      <c r="I7" s="59"/>
      <c r="J7" s="59"/>
      <c r="K7" s="59"/>
      <c r="L7" s="59"/>
      <c r="M7" s="59"/>
      <c r="N7" s="59"/>
      <c r="O7" s="59"/>
      <c r="P7" s="59"/>
      <c r="Q7" s="59"/>
      <c r="R7" s="59"/>
    </row>
    <row r="8" spans="1:24" ht="12" customHeight="1" x14ac:dyDescent="0.3">
      <c r="B8" s="59"/>
      <c r="C8" s="59" t="s">
        <v>849</v>
      </c>
      <c r="D8" s="59"/>
      <c r="E8" s="59"/>
      <c r="F8" s="59"/>
      <c r="G8" s="85" t="s">
        <v>12</v>
      </c>
      <c r="H8" s="59"/>
      <c r="I8" s="65">
        <f>SUM(J8:R8)</f>
        <v>0</v>
      </c>
      <c r="J8" s="94">
        <f>'Consolidated Costs'!K23</f>
        <v>0</v>
      </c>
      <c r="K8" s="94">
        <f>'Consolidated Costs'!L23</f>
        <v>0</v>
      </c>
      <c r="L8" s="94">
        <f>'Consolidated Costs'!M23</f>
        <v>0</v>
      </c>
      <c r="M8" s="94">
        <f>'Consolidated Costs'!N23</f>
        <v>0</v>
      </c>
      <c r="N8" s="94">
        <f>'Consolidated Costs'!O23</f>
        <v>0</v>
      </c>
      <c r="O8" s="94">
        <f>'Consolidated Costs'!P23</f>
        <v>0</v>
      </c>
      <c r="P8" s="94">
        <f>'Consolidated Costs'!Q23</f>
        <v>0</v>
      </c>
      <c r="Q8" s="94">
        <f>'Consolidated Costs'!R23</f>
        <v>0</v>
      </c>
      <c r="R8" s="94">
        <f>'Consolidated Costs'!S23</f>
        <v>0</v>
      </c>
    </row>
    <row r="9" spans="1:24" ht="12" customHeight="1" x14ac:dyDescent="0.3"/>
    <row r="10" spans="1:24" s="19" customFormat="1" ht="12" customHeight="1" x14ac:dyDescent="0.3">
      <c r="A10" s="17"/>
      <c r="B10" s="47" t="s">
        <v>16</v>
      </c>
      <c r="C10" s="82"/>
      <c r="D10" s="82"/>
      <c r="E10" s="82"/>
      <c r="F10" s="82"/>
      <c r="G10" s="82"/>
      <c r="H10" s="82"/>
      <c r="I10" s="82"/>
      <c r="J10" s="82"/>
      <c r="K10" s="82"/>
      <c r="L10" s="82"/>
      <c r="M10" s="82"/>
      <c r="N10" s="82"/>
      <c r="O10" s="82"/>
      <c r="P10" s="82"/>
      <c r="Q10" s="82"/>
      <c r="R10" s="82"/>
    </row>
    <row r="11" spans="1:24" ht="12" customHeight="1" x14ac:dyDescent="0.3">
      <c r="B11" s="59"/>
      <c r="C11" s="71"/>
      <c r="D11" s="59"/>
      <c r="E11" s="59"/>
      <c r="F11" s="59"/>
      <c r="G11" s="59"/>
      <c r="H11" s="59"/>
      <c r="I11" s="59"/>
      <c r="J11" s="59"/>
      <c r="K11" s="59"/>
      <c r="L11" s="59"/>
      <c r="M11" s="59"/>
      <c r="N11" s="59"/>
      <c r="O11" s="59"/>
      <c r="P11" s="59"/>
      <c r="Q11" s="59"/>
      <c r="R11" s="59"/>
    </row>
    <row r="12" spans="1:24" ht="12" customHeight="1" x14ac:dyDescent="0.3">
      <c r="B12" s="59"/>
      <c r="C12" s="59" t="s">
        <v>364</v>
      </c>
      <c r="D12" s="59"/>
      <c r="E12" s="59"/>
      <c r="F12" s="59"/>
      <c r="G12" s="85" t="s">
        <v>253</v>
      </c>
      <c r="H12" s="59"/>
      <c r="I12" s="65">
        <f>MAX(J12:R12)</f>
        <v>0</v>
      </c>
      <c r="J12" s="94">
        <f>'Fleet Details'!J233</f>
        <v>0</v>
      </c>
      <c r="K12" s="94">
        <f>'Fleet Details'!K233</f>
        <v>0</v>
      </c>
      <c r="L12" s="94">
        <f>'Fleet Details'!L233</f>
        <v>0</v>
      </c>
      <c r="M12" s="94">
        <f>'Fleet Details'!M233</f>
        <v>0</v>
      </c>
      <c r="N12" s="94">
        <f>'Fleet Details'!N233</f>
        <v>0</v>
      </c>
      <c r="O12" s="94">
        <f>'Fleet Details'!O233</f>
        <v>0</v>
      </c>
      <c r="P12" s="94">
        <f>'Fleet Details'!P233</f>
        <v>0</v>
      </c>
      <c r="Q12" s="94">
        <f>'Fleet Details'!Q233</f>
        <v>0</v>
      </c>
      <c r="R12" s="94">
        <f>'Fleet Details'!R233</f>
        <v>0</v>
      </c>
    </row>
    <row r="13" spans="1:24" ht="12" customHeight="1" x14ac:dyDescent="0.3">
      <c r="B13" s="59"/>
      <c r="C13" s="59" t="s">
        <v>251</v>
      </c>
      <c r="D13" s="59"/>
      <c r="E13" s="59"/>
      <c r="F13" s="59"/>
      <c r="G13" s="85" t="s">
        <v>10</v>
      </c>
      <c r="H13" s="59"/>
      <c r="I13" s="65">
        <f>SUM(J13:R13)</f>
        <v>0</v>
      </c>
      <c r="J13" s="94">
        <f>'Driver Labour'!J39</f>
        <v>0</v>
      </c>
      <c r="K13" s="94">
        <f>'Driver Labour'!K39</f>
        <v>0</v>
      </c>
      <c r="L13" s="94">
        <f>'Driver Labour'!L39</f>
        <v>0</v>
      </c>
      <c r="M13" s="94">
        <f>'Driver Labour'!M39</f>
        <v>0</v>
      </c>
      <c r="N13" s="94">
        <f>'Driver Labour'!N39</f>
        <v>0</v>
      </c>
      <c r="O13" s="94">
        <f>'Driver Labour'!O39</f>
        <v>0</v>
      </c>
      <c r="P13" s="94">
        <f>'Driver Labour'!P39</f>
        <v>0</v>
      </c>
      <c r="Q13" s="94">
        <f>'Driver Labour'!Q39</f>
        <v>0</v>
      </c>
      <c r="R13" s="94">
        <f>'Driver Labour'!R39</f>
        <v>0</v>
      </c>
    </row>
    <row r="14" spans="1:24" ht="12" customHeight="1" x14ac:dyDescent="0.3">
      <c r="B14" s="59"/>
      <c r="C14" s="59" t="s">
        <v>252</v>
      </c>
      <c r="D14" s="59"/>
      <c r="E14" s="59"/>
      <c r="F14" s="59"/>
      <c r="G14" s="85" t="s">
        <v>14</v>
      </c>
      <c r="H14" s="59"/>
      <c r="I14" s="65">
        <f>SUM(J14:R14)</f>
        <v>0</v>
      </c>
      <c r="J14" s="94">
        <f>'Other Operating Costs'!J17</f>
        <v>0</v>
      </c>
      <c r="K14" s="94">
        <f>'Other Operating Costs'!K17</f>
        <v>0</v>
      </c>
      <c r="L14" s="94">
        <f>'Other Operating Costs'!L17</f>
        <v>0</v>
      </c>
      <c r="M14" s="94">
        <f>'Other Operating Costs'!M17</f>
        <v>0</v>
      </c>
      <c r="N14" s="94">
        <f>'Other Operating Costs'!N17</f>
        <v>0</v>
      </c>
      <c r="O14" s="94">
        <f>'Other Operating Costs'!O17</f>
        <v>0</v>
      </c>
      <c r="P14" s="94">
        <f>'Other Operating Costs'!P17</f>
        <v>0</v>
      </c>
      <c r="Q14" s="94">
        <f>'Other Operating Costs'!Q17</f>
        <v>0</v>
      </c>
      <c r="R14" s="94">
        <f>'Other Operating Costs'!R17</f>
        <v>0</v>
      </c>
    </row>
    <row r="15" spans="1:24" ht="12" customHeight="1" x14ac:dyDescent="0.3">
      <c r="B15" s="59"/>
      <c r="C15" s="71"/>
      <c r="D15" s="59"/>
      <c r="E15" s="59"/>
      <c r="F15" s="59"/>
      <c r="G15" s="59"/>
      <c r="H15" s="59"/>
      <c r="I15" s="59"/>
      <c r="J15" s="59"/>
      <c r="K15" s="59"/>
      <c r="L15" s="59"/>
      <c r="M15" s="59"/>
      <c r="N15" s="59"/>
      <c r="O15" s="59"/>
      <c r="P15" s="59"/>
      <c r="Q15" s="59"/>
      <c r="R15" s="59"/>
    </row>
    <row r="16" spans="1:24" s="19" customFormat="1" ht="12" customHeight="1" x14ac:dyDescent="0.3">
      <c r="A16" s="17"/>
      <c r="B16" s="47" t="s">
        <v>247</v>
      </c>
      <c r="C16" s="82"/>
      <c r="D16" s="82"/>
      <c r="E16" s="82"/>
      <c r="F16" s="82"/>
      <c r="G16" s="82"/>
      <c r="H16" s="82"/>
      <c r="I16" s="82"/>
      <c r="J16" s="82"/>
      <c r="K16" s="82"/>
      <c r="L16" s="82"/>
      <c r="M16" s="82"/>
      <c r="N16" s="82"/>
      <c r="O16" s="82"/>
      <c r="P16" s="82"/>
      <c r="Q16" s="82"/>
      <c r="R16" s="82"/>
    </row>
    <row r="17" spans="1:19" ht="12" customHeight="1" x14ac:dyDescent="0.3">
      <c r="B17" s="59"/>
      <c r="C17" s="71"/>
      <c r="D17" s="59"/>
      <c r="E17" s="59"/>
      <c r="F17" s="59"/>
      <c r="G17" s="59"/>
      <c r="H17" s="59"/>
      <c r="I17" s="59"/>
      <c r="J17" s="59"/>
      <c r="K17" s="59"/>
      <c r="L17" s="59"/>
      <c r="M17" s="59"/>
      <c r="N17" s="59"/>
      <c r="O17" s="59"/>
      <c r="P17" s="59"/>
      <c r="Q17" s="59"/>
      <c r="R17" s="59"/>
    </row>
    <row r="18" spans="1:19" ht="12" customHeight="1" x14ac:dyDescent="0.3">
      <c r="B18" s="59"/>
      <c r="C18" s="59" t="s">
        <v>364</v>
      </c>
      <c r="D18" s="59"/>
      <c r="E18" s="59"/>
      <c r="F18" s="59"/>
      <c r="G18" s="85" t="s">
        <v>253</v>
      </c>
      <c r="H18" s="59"/>
      <c r="I18" s="65">
        <f>MAX(J18:R18)</f>
        <v>0</v>
      </c>
      <c r="J18" s="94">
        <f>'Fleet Details'!J459</f>
        <v>0</v>
      </c>
      <c r="K18" s="94">
        <f>'Fleet Details'!K459</f>
        <v>0</v>
      </c>
      <c r="L18" s="94">
        <f>'Fleet Details'!L459</f>
        <v>0</v>
      </c>
      <c r="M18" s="94">
        <f>'Fleet Details'!M459</f>
        <v>0</v>
      </c>
      <c r="N18" s="94">
        <f>'Fleet Details'!N459</f>
        <v>0</v>
      </c>
      <c r="O18" s="94">
        <f>'Fleet Details'!O459</f>
        <v>0</v>
      </c>
      <c r="P18" s="94">
        <f>'Fleet Details'!P459</f>
        <v>0</v>
      </c>
      <c r="Q18" s="94">
        <f>'Fleet Details'!Q459</f>
        <v>0</v>
      </c>
      <c r="R18" s="94">
        <f>'Fleet Details'!R459</f>
        <v>0</v>
      </c>
    </row>
    <row r="19" spans="1:19" ht="12" customHeight="1" x14ac:dyDescent="0.3">
      <c r="B19" s="59"/>
      <c r="C19" s="59" t="s">
        <v>251</v>
      </c>
      <c r="D19" s="59"/>
      <c r="E19" s="59"/>
      <c r="F19" s="59"/>
      <c r="G19" s="85" t="s">
        <v>10</v>
      </c>
      <c r="H19" s="59"/>
      <c r="I19" s="65">
        <f>SUM(J19:R19)</f>
        <v>0</v>
      </c>
      <c r="J19" s="94">
        <f>'Driver Labour'!J40</f>
        <v>0</v>
      </c>
      <c r="K19" s="94">
        <f>'Driver Labour'!K40</f>
        <v>0</v>
      </c>
      <c r="L19" s="94">
        <f>'Driver Labour'!L40</f>
        <v>0</v>
      </c>
      <c r="M19" s="94">
        <f>'Driver Labour'!M40</f>
        <v>0</v>
      </c>
      <c r="N19" s="94">
        <f>'Driver Labour'!N40</f>
        <v>0</v>
      </c>
      <c r="O19" s="94">
        <f>'Driver Labour'!O40</f>
        <v>0</v>
      </c>
      <c r="P19" s="94">
        <f>'Driver Labour'!P40</f>
        <v>0</v>
      </c>
      <c r="Q19" s="94">
        <f>'Driver Labour'!Q40</f>
        <v>0</v>
      </c>
      <c r="R19" s="94">
        <f>'Driver Labour'!R40</f>
        <v>0</v>
      </c>
    </row>
    <row r="20" spans="1:19" ht="12" customHeight="1" x14ac:dyDescent="0.3">
      <c r="B20" s="59"/>
      <c r="C20" s="59" t="s">
        <v>252</v>
      </c>
      <c r="D20" s="59"/>
      <c r="E20" s="59"/>
      <c r="F20" s="59"/>
      <c r="G20" s="85" t="s">
        <v>14</v>
      </c>
      <c r="H20" s="59"/>
      <c r="I20" s="65">
        <f>SUM(J20:R20)</f>
        <v>0</v>
      </c>
      <c r="J20" s="94">
        <f>'Other Operating Costs'!J26</f>
        <v>0</v>
      </c>
      <c r="K20" s="94">
        <f>'Other Operating Costs'!K26</f>
        <v>0</v>
      </c>
      <c r="L20" s="94">
        <f>'Other Operating Costs'!L26</f>
        <v>0</v>
      </c>
      <c r="M20" s="94">
        <f>'Other Operating Costs'!M26</f>
        <v>0</v>
      </c>
      <c r="N20" s="94">
        <f>'Other Operating Costs'!N26</f>
        <v>0</v>
      </c>
      <c r="O20" s="94">
        <f>'Other Operating Costs'!O26</f>
        <v>0</v>
      </c>
      <c r="P20" s="94">
        <f>'Other Operating Costs'!P26</f>
        <v>0</v>
      </c>
      <c r="Q20" s="94">
        <f>'Other Operating Costs'!Q26</f>
        <v>0</v>
      </c>
      <c r="R20" s="94">
        <f>'Other Operating Costs'!R26</f>
        <v>0</v>
      </c>
    </row>
    <row r="21" spans="1:19" ht="12" customHeight="1" x14ac:dyDescent="0.3">
      <c r="B21" s="59"/>
      <c r="C21" s="66"/>
      <c r="D21" s="59"/>
      <c r="E21" s="59"/>
      <c r="F21" s="59"/>
      <c r="G21" s="59"/>
      <c r="H21" s="59"/>
      <c r="I21" s="59"/>
      <c r="J21" s="59"/>
      <c r="K21" s="59"/>
      <c r="L21" s="59"/>
      <c r="M21" s="59"/>
      <c r="N21" s="59"/>
      <c r="O21" s="59"/>
      <c r="P21" s="59"/>
      <c r="Q21" s="59"/>
      <c r="R21" s="59"/>
    </row>
    <row r="22" spans="1:19" s="19" customFormat="1" ht="12" customHeight="1" x14ac:dyDescent="0.3">
      <c r="A22" s="17"/>
      <c r="B22" s="47" t="s">
        <v>734</v>
      </c>
      <c r="C22" s="82"/>
      <c r="D22" s="82"/>
      <c r="E22" s="82"/>
      <c r="F22" s="82"/>
      <c r="G22" s="82"/>
      <c r="H22" s="82"/>
      <c r="I22" s="82"/>
      <c r="J22" s="82"/>
      <c r="K22" s="82"/>
      <c r="L22" s="82"/>
      <c r="M22" s="82"/>
      <c r="N22" s="82"/>
      <c r="O22" s="82"/>
      <c r="P22" s="82"/>
      <c r="Q22" s="82"/>
      <c r="R22" s="82"/>
    </row>
    <row r="23" spans="1:19" ht="12" customHeight="1" x14ac:dyDescent="0.3">
      <c r="B23" s="59"/>
      <c r="C23" s="66"/>
      <c r="D23" s="59"/>
      <c r="E23" s="59"/>
      <c r="F23" s="59"/>
      <c r="G23" s="59"/>
      <c r="H23" s="59"/>
      <c r="I23" s="59"/>
      <c r="J23" s="59"/>
      <c r="K23" s="59"/>
      <c r="L23" s="59"/>
      <c r="M23" s="59"/>
      <c r="N23" s="59"/>
      <c r="O23" s="59"/>
      <c r="P23" s="59"/>
      <c r="Q23" s="59"/>
      <c r="R23" s="59"/>
    </row>
    <row r="24" spans="1:19" ht="12" customHeight="1" x14ac:dyDescent="0.3">
      <c r="B24" s="59"/>
      <c r="C24" s="78" t="s">
        <v>439</v>
      </c>
      <c r="D24" s="59"/>
      <c r="E24" s="59"/>
      <c r="F24" s="59"/>
      <c r="G24" s="85" t="s">
        <v>12</v>
      </c>
      <c r="H24" s="59"/>
      <c r="I24" s="65">
        <f>SUM(J24:R24)</f>
        <v>0</v>
      </c>
      <c r="J24" s="94">
        <f>Costs!J147</f>
        <v>0</v>
      </c>
      <c r="K24" s="94">
        <f>Costs!K147</f>
        <v>0</v>
      </c>
      <c r="L24" s="94">
        <f>Costs!L147</f>
        <v>0</v>
      </c>
      <c r="M24" s="94">
        <f>Costs!M147</f>
        <v>0</v>
      </c>
      <c r="N24" s="94">
        <f>Costs!N147</f>
        <v>0</v>
      </c>
      <c r="O24" s="94">
        <f>Costs!O147</f>
        <v>0</v>
      </c>
      <c r="P24" s="94">
        <f>Costs!P147</f>
        <v>0</v>
      </c>
      <c r="Q24" s="94">
        <f>Costs!Q147</f>
        <v>0</v>
      </c>
      <c r="R24" s="94">
        <f>Costs!R147</f>
        <v>0</v>
      </c>
    </row>
    <row r="25" spans="1:19" ht="12" customHeight="1" x14ac:dyDescent="0.3">
      <c r="B25" s="59"/>
      <c r="C25" s="78" t="s">
        <v>16</v>
      </c>
      <c r="D25" s="59"/>
      <c r="E25" s="59"/>
      <c r="F25" s="59"/>
      <c r="G25" s="85" t="s">
        <v>12</v>
      </c>
      <c r="H25" s="59"/>
      <c r="I25" s="65">
        <f t="shared" ref="I25:I29" si="0">SUM(J25:R25)</f>
        <v>0</v>
      </c>
      <c r="J25" s="94">
        <f>Costs!J148</f>
        <v>0</v>
      </c>
      <c r="K25" s="94">
        <f>Costs!K148</f>
        <v>0</v>
      </c>
      <c r="L25" s="94">
        <f>Costs!L148</f>
        <v>0</v>
      </c>
      <c r="M25" s="94">
        <f>Costs!M148</f>
        <v>0</v>
      </c>
      <c r="N25" s="94">
        <f>Costs!N148</f>
        <v>0</v>
      </c>
      <c r="O25" s="94">
        <f>Costs!O148</f>
        <v>0</v>
      </c>
      <c r="P25" s="94">
        <f>Costs!P148</f>
        <v>0</v>
      </c>
      <c r="Q25" s="94">
        <f>Costs!Q148</f>
        <v>0</v>
      </c>
      <c r="R25" s="94">
        <f>Costs!R148</f>
        <v>0</v>
      </c>
    </row>
    <row r="26" spans="1:19" ht="12" customHeight="1" x14ac:dyDescent="0.3">
      <c r="B26" s="59"/>
      <c r="C26" s="78" t="s">
        <v>440</v>
      </c>
      <c r="D26" s="59"/>
      <c r="E26" s="59"/>
      <c r="F26" s="59"/>
      <c r="G26" s="85" t="s">
        <v>12</v>
      </c>
      <c r="H26" s="59"/>
      <c r="I26" s="65">
        <f t="shared" si="0"/>
        <v>0</v>
      </c>
      <c r="J26" s="94">
        <f>Costs!J149</f>
        <v>0</v>
      </c>
      <c r="K26" s="94">
        <f>Costs!K149</f>
        <v>0</v>
      </c>
      <c r="L26" s="94">
        <f>Costs!L149</f>
        <v>0</v>
      </c>
      <c r="M26" s="94">
        <f>Costs!M149</f>
        <v>0</v>
      </c>
      <c r="N26" s="94">
        <f>Costs!N149</f>
        <v>0</v>
      </c>
      <c r="O26" s="94">
        <f>Costs!O149</f>
        <v>0</v>
      </c>
      <c r="P26" s="94">
        <f>Costs!P149</f>
        <v>0</v>
      </c>
      <c r="Q26" s="94">
        <f>Costs!Q149</f>
        <v>0</v>
      </c>
      <c r="R26" s="94">
        <f>Costs!R149</f>
        <v>0</v>
      </c>
    </row>
    <row r="27" spans="1:19" ht="12" customHeight="1" x14ac:dyDescent="0.3">
      <c r="B27" s="59"/>
      <c r="C27" s="78" t="s">
        <v>359</v>
      </c>
      <c r="D27" s="59"/>
      <c r="E27" s="59"/>
      <c r="F27" s="59"/>
      <c r="G27" s="85" t="s">
        <v>12</v>
      </c>
      <c r="H27" s="59"/>
      <c r="I27" s="65">
        <f t="shared" si="0"/>
        <v>0</v>
      </c>
      <c r="J27" s="94">
        <f>Costs!J150</f>
        <v>0</v>
      </c>
      <c r="K27" s="94">
        <f>Costs!K150</f>
        <v>0</v>
      </c>
      <c r="L27" s="94">
        <f>Costs!L150</f>
        <v>0</v>
      </c>
      <c r="M27" s="94">
        <f>Costs!M150</f>
        <v>0</v>
      </c>
      <c r="N27" s="94">
        <f>Costs!N150</f>
        <v>0</v>
      </c>
      <c r="O27" s="94">
        <f>Costs!O150</f>
        <v>0</v>
      </c>
      <c r="P27" s="94">
        <f>Costs!P150</f>
        <v>0</v>
      </c>
      <c r="Q27" s="94">
        <f>Costs!Q150</f>
        <v>0</v>
      </c>
      <c r="R27" s="94">
        <f>Costs!R150</f>
        <v>0</v>
      </c>
    </row>
    <row r="28" spans="1:19" ht="12" customHeight="1" x14ac:dyDescent="0.3">
      <c r="B28" s="59"/>
      <c r="C28" s="78" t="s">
        <v>441</v>
      </c>
      <c r="D28" s="59"/>
      <c r="E28" s="59"/>
      <c r="F28" s="59"/>
      <c r="G28" s="85" t="s">
        <v>12</v>
      </c>
      <c r="H28" s="59"/>
      <c r="I28" s="65">
        <f t="shared" si="0"/>
        <v>0</v>
      </c>
      <c r="J28" s="94">
        <f>Costs!J151</f>
        <v>0</v>
      </c>
      <c r="K28" s="94">
        <f>Costs!K151</f>
        <v>0</v>
      </c>
      <c r="L28" s="94">
        <f>Costs!L151</f>
        <v>0</v>
      </c>
      <c r="M28" s="94">
        <f>Costs!M151</f>
        <v>0</v>
      </c>
      <c r="N28" s="94">
        <f>Costs!N151</f>
        <v>0</v>
      </c>
      <c r="O28" s="94">
        <f>Costs!O151</f>
        <v>0</v>
      </c>
      <c r="P28" s="94">
        <f>Costs!P151</f>
        <v>0</v>
      </c>
      <c r="Q28" s="94">
        <f>Costs!Q151</f>
        <v>0</v>
      </c>
      <c r="R28" s="94">
        <f>Costs!R151</f>
        <v>0</v>
      </c>
    </row>
    <row r="29" spans="1:19" ht="12" customHeight="1" x14ac:dyDescent="0.3">
      <c r="B29" s="59"/>
      <c r="C29" s="78" t="s">
        <v>739</v>
      </c>
      <c r="D29" s="59"/>
      <c r="E29" s="59"/>
      <c r="F29" s="59"/>
      <c r="G29" s="85" t="s">
        <v>12</v>
      </c>
      <c r="H29" s="59"/>
      <c r="I29" s="65">
        <f t="shared" si="0"/>
        <v>0</v>
      </c>
      <c r="J29" s="94">
        <f>Costs!J152</f>
        <v>0</v>
      </c>
      <c r="K29" s="94">
        <f>Costs!K152</f>
        <v>0</v>
      </c>
      <c r="L29" s="94">
        <f>Costs!L152</f>
        <v>0</v>
      </c>
      <c r="M29" s="94">
        <f>Costs!M152</f>
        <v>0</v>
      </c>
      <c r="N29" s="94">
        <f>Costs!N152</f>
        <v>0</v>
      </c>
      <c r="O29" s="94">
        <f>Costs!O152</f>
        <v>0</v>
      </c>
      <c r="P29" s="94">
        <f>Costs!P152</f>
        <v>0</v>
      </c>
      <c r="Q29" s="94">
        <f>Costs!Q152</f>
        <v>0</v>
      </c>
      <c r="R29" s="94">
        <f>Costs!R152</f>
        <v>0</v>
      </c>
    </row>
    <row r="30" spans="1:19" s="31" customFormat="1" ht="12" customHeight="1" x14ac:dyDescent="0.25">
      <c r="A30" s="6"/>
      <c r="B30" s="59"/>
      <c r="C30" s="61" t="s">
        <v>373</v>
      </c>
      <c r="D30" s="95"/>
      <c r="E30" s="95"/>
      <c r="F30" s="68"/>
      <c r="G30" s="63" t="s">
        <v>12</v>
      </c>
      <c r="H30" s="68"/>
      <c r="I30" s="65">
        <f>SUM(J30:R30)</f>
        <v>0</v>
      </c>
      <c r="J30" s="65">
        <f>SUM(J24:J29)</f>
        <v>0</v>
      </c>
      <c r="K30" s="65">
        <f t="shared" ref="K30:R30" si="1">SUM(K24:K29)</f>
        <v>0</v>
      </c>
      <c r="L30" s="65">
        <f t="shared" si="1"/>
        <v>0</v>
      </c>
      <c r="M30" s="65">
        <f t="shared" si="1"/>
        <v>0</v>
      </c>
      <c r="N30" s="65">
        <f t="shared" si="1"/>
        <v>0</v>
      </c>
      <c r="O30" s="65">
        <f t="shared" si="1"/>
        <v>0</v>
      </c>
      <c r="P30" s="65">
        <f t="shared" si="1"/>
        <v>0</v>
      </c>
      <c r="Q30" s="65">
        <f t="shared" si="1"/>
        <v>0</v>
      </c>
      <c r="R30" s="65">
        <f t="shared" si="1"/>
        <v>0</v>
      </c>
      <c r="S30" s="6"/>
    </row>
    <row r="31" spans="1:19" ht="12" customHeight="1" x14ac:dyDescent="0.3">
      <c r="B31" s="59"/>
      <c r="C31" s="66"/>
      <c r="D31" s="59"/>
      <c r="E31" s="59"/>
      <c r="F31" s="59"/>
      <c r="G31" s="59"/>
      <c r="H31" s="59"/>
      <c r="I31" s="59"/>
      <c r="J31" s="59"/>
      <c r="K31" s="59"/>
      <c r="L31" s="59"/>
      <c r="M31" s="59"/>
      <c r="N31" s="59"/>
      <c r="O31" s="59"/>
      <c r="P31" s="59"/>
      <c r="Q31" s="59"/>
      <c r="R31" s="59"/>
    </row>
    <row r="32" spans="1:19" s="46" customFormat="1" ht="12" customHeight="1" x14ac:dyDescent="0.3">
      <c r="A32" s="17"/>
      <c r="B32" s="47" t="s">
        <v>878</v>
      </c>
      <c r="C32" s="82"/>
      <c r="D32" s="82"/>
      <c r="E32" s="82"/>
      <c r="F32" s="82"/>
      <c r="G32" s="82"/>
      <c r="H32" s="82"/>
      <c r="I32" s="82"/>
      <c r="J32" s="82"/>
      <c r="K32" s="82"/>
      <c r="L32" s="82"/>
      <c r="M32" s="82"/>
      <c r="N32" s="82"/>
      <c r="O32" s="82"/>
      <c r="P32" s="82"/>
      <c r="Q32" s="82"/>
      <c r="R32" s="82"/>
      <c r="S32" s="19"/>
    </row>
    <row r="33" spans="1:19" s="43" customFormat="1" ht="12" customHeight="1" x14ac:dyDescent="0.3">
      <c r="A33" s="3"/>
      <c r="B33" s="59"/>
      <c r="C33" s="78"/>
      <c r="D33" s="73"/>
      <c r="E33" s="74"/>
      <c r="F33" s="74"/>
      <c r="G33" s="75"/>
      <c r="H33" s="74"/>
      <c r="I33" s="74"/>
      <c r="J33" s="76"/>
      <c r="K33" s="76"/>
      <c r="L33" s="76"/>
      <c r="M33" s="76"/>
      <c r="N33" s="76"/>
      <c r="O33" s="76"/>
      <c r="P33" s="76"/>
      <c r="Q33" s="76"/>
      <c r="R33" s="76"/>
      <c r="S33" s="7"/>
    </row>
    <row r="34" spans="1:19" s="43" customFormat="1" ht="12" customHeight="1" x14ac:dyDescent="0.3">
      <c r="A34" s="3"/>
      <c r="B34" s="59"/>
      <c r="C34" s="78" t="s">
        <v>439</v>
      </c>
      <c r="D34" s="73"/>
      <c r="E34" s="74"/>
      <c r="F34" s="74"/>
      <c r="G34" s="85" t="s">
        <v>376</v>
      </c>
      <c r="H34" s="74"/>
      <c r="I34" s="175">
        <f t="shared" ref="I34:I39" si="2">IFERROR(AVERAGE(J34:R34),0)</f>
        <v>0</v>
      </c>
      <c r="J34" s="174">
        <f>Costs!J157</f>
        <v>0</v>
      </c>
      <c r="K34" s="174">
        <f>Costs!K157</f>
        <v>0</v>
      </c>
      <c r="L34" s="174">
        <f>Costs!L157</f>
        <v>0</v>
      </c>
      <c r="M34" s="174">
        <f>Costs!M157</f>
        <v>0</v>
      </c>
      <c r="N34" s="174">
        <f>Costs!N157</f>
        <v>0</v>
      </c>
      <c r="O34" s="174">
        <f>Costs!O157</f>
        <v>0</v>
      </c>
      <c r="P34" s="174">
        <f>Costs!P157</f>
        <v>0</v>
      </c>
      <c r="Q34" s="174">
        <f>Costs!Q157</f>
        <v>0</v>
      </c>
      <c r="R34" s="174">
        <f>Costs!R157</f>
        <v>0</v>
      </c>
      <c r="S34" s="7"/>
    </row>
    <row r="35" spans="1:19" s="43" customFormat="1" ht="12" customHeight="1" x14ac:dyDescent="0.3">
      <c r="A35" s="3"/>
      <c r="B35" s="59"/>
      <c r="C35" s="78" t="s">
        <v>16</v>
      </c>
      <c r="D35" s="73"/>
      <c r="E35" s="74"/>
      <c r="F35" s="74"/>
      <c r="G35" s="85" t="s">
        <v>376</v>
      </c>
      <c r="H35" s="74"/>
      <c r="I35" s="175">
        <f t="shared" si="2"/>
        <v>0</v>
      </c>
      <c r="J35" s="174">
        <f>Costs!J158</f>
        <v>0</v>
      </c>
      <c r="K35" s="174">
        <f>Costs!K158</f>
        <v>0</v>
      </c>
      <c r="L35" s="174">
        <f>Costs!L158</f>
        <v>0</v>
      </c>
      <c r="M35" s="174">
        <f>Costs!M158</f>
        <v>0</v>
      </c>
      <c r="N35" s="174">
        <f>Costs!N158</f>
        <v>0</v>
      </c>
      <c r="O35" s="174">
        <f>Costs!O158</f>
        <v>0</v>
      </c>
      <c r="P35" s="174">
        <f>Costs!P158</f>
        <v>0</v>
      </c>
      <c r="Q35" s="174">
        <f>Costs!Q158</f>
        <v>0</v>
      </c>
      <c r="R35" s="174">
        <f>Costs!R158</f>
        <v>0</v>
      </c>
      <c r="S35" s="7"/>
    </row>
    <row r="36" spans="1:19" s="43" customFormat="1" ht="12" customHeight="1" x14ac:dyDescent="0.3">
      <c r="A36" s="3"/>
      <c r="B36" s="59"/>
      <c r="C36" s="78" t="s">
        <v>440</v>
      </c>
      <c r="D36" s="73"/>
      <c r="E36" s="74"/>
      <c r="F36" s="74"/>
      <c r="G36" s="85" t="s">
        <v>376</v>
      </c>
      <c r="H36" s="74"/>
      <c r="I36" s="175">
        <f t="shared" si="2"/>
        <v>0</v>
      </c>
      <c r="J36" s="174">
        <f>Costs!J159</f>
        <v>0</v>
      </c>
      <c r="K36" s="174">
        <f>Costs!K159</f>
        <v>0</v>
      </c>
      <c r="L36" s="174">
        <f>Costs!L159</f>
        <v>0</v>
      </c>
      <c r="M36" s="174">
        <f>Costs!M159</f>
        <v>0</v>
      </c>
      <c r="N36" s="174">
        <f>Costs!N159</f>
        <v>0</v>
      </c>
      <c r="O36" s="174">
        <f>Costs!O159</f>
        <v>0</v>
      </c>
      <c r="P36" s="174">
        <f>Costs!P159</f>
        <v>0</v>
      </c>
      <c r="Q36" s="174">
        <f>Costs!Q159</f>
        <v>0</v>
      </c>
      <c r="R36" s="174">
        <f>Costs!R159</f>
        <v>0</v>
      </c>
      <c r="S36" s="7"/>
    </row>
    <row r="37" spans="1:19" s="43" customFormat="1" ht="12" customHeight="1" x14ac:dyDescent="0.3">
      <c r="A37" s="3"/>
      <c r="B37" s="59"/>
      <c r="C37" s="78" t="s">
        <v>359</v>
      </c>
      <c r="D37" s="73"/>
      <c r="E37" s="74"/>
      <c r="F37" s="74"/>
      <c r="G37" s="85" t="s">
        <v>376</v>
      </c>
      <c r="H37" s="74"/>
      <c r="I37" s="175">
        <f t="shared" si="2"/>
        <v>0</v>
      </c>
      <c r="J37" s="174">
        <f>Costs!J160</f>
        <v>0</v>
      </c>
      <c r="K37" s="174">
        <f>Costs!K160</f>
        <v>0</v>
      </c>
      <c r="L37" s="174">
        <f>Costs!L160</f>
        <v>0</v>
      </c>
      <c r="M37" s="174">
        <f>Costs!M160</f>
        <v>0</v>
      </c>
      <c r="N37" s="174">
        <f>Costs!N160</f>
        <v>0</v>
      </c>
      <c r="O37" s="174">
        <f>Costs!O160</f>
        <v>0</v>
      </c>
      <c r="P37" s="174">
        <f>Costs!P160</f>
        <v>0</v>
      </c>
      <c r="Q37" s="174">
        <f>Costs!Q160</f>
        <v>0</v>
      </c>
      <c r="R37" s="174">
        <f>Costs!R160</f>
        <v>0</v>
      </c>
      <c r="S37" s="7"/>
    </row>
    <row r="38" spans="1:19" s="43" customFormat="1" ht="12" customHeight="1" x14ac:dyDescent="0.3">
      <c r="A38" s="3"/>
      <c r="B38" s="59"/>
      <c r="C38" s="78" t="s">
        <v>441</v>
      </c>
      <c r="D38" s="73"/>
      <c r="E38" s="74"/>
      <c r="F38" s="74"/>
      <c r="G38" s="85" t="s">
        <v>376</v>
      </c>
      <c r="H38" s="74"/>
      <c r="I38" s="175">
        <f t="shared" si="2"/>
        <v>0</v>
      </c>
      <c r="J38" s="174">
        <f>Costs!J161</f>
        <v>0</v>
      </c>
      <c r="K38" s="174">
        <f>Costs!K161</f>
        <v>0</v>
      </c>
      <c r="L38" s="174">
        <f>Costs!L161</f>
        <v>0</v>
      </c>
      <c r="M38" s="174">
        <f>Costs!M161</f>
        <v>0</v>
      </c>
      <c r="N38" s="174">
        <f>Costs!N161</f>
        <v>0</v>
      </c>
      <c r="O38" s="174">
        <f>Costs!O161</f>
        <v>0</v>
      </c>
      <c r="P38" s="174">
        <f>Costs!P161</f>
        <v>0</v>
      </c>
      <c r="Q38" s="174">
        <f>Costs!Q161</f>
        <v>0</v>
      </c>
      <c r="R38" s="174">
        <f>Costs!R161</f>
        <v>0</v>
      </c>
      <c r="S38" s="7"/>
    </row>
    <row r="39" spans="1:19" s="43" customFormat="1" ht="12" customHeight="1" x14ac:dyDescent="0.3">
      <c r="A39" s="3"/>
      <c r="B39" s="59"/>
      <c r="C39" s="78" t="s">
        <v>739</v>
      </c>
      <c r="D39" s="73"/>
      <c r="E39" s="74"/>
      <c r="F39" s="74"/>
      <c r="G39" s="85" t="s">
        <v>376</v>
      </c>
      <c r="H39" s="74"/>
      <c r="I39" s="175">
        <f t="shared" si="2"/>
        <v>0</v>
      </c>
      <c r="J39" s="174">
        <f>Costs!J162</f>
        <v>0</v>
      </c>
      <c r="K39" s="174">
        <f>Costs!K162</f>
        <v>0</v>
      </c>
      <c r="L39" s="174">
        <f>Costs!L162</f>
        <v>0</v>
      </c>
      <c r="M39" s="174">
        <f>Costs!M162</f>
        <v>0</v>
      </c>
      <c r="N39" s="174">
        <f>Costs!N162</f>
        <v>0</v>
      </c>
      <c r="O39" s="174">
        <f>Costs!O162</f>
        <v>0</v>
      </c>
      <c r="P39" s="174">
        <f>Costs!P162</f>
        <v>0</v>
      </c>
      <c r="Q39" s="174">
        <f>Costs!Q162</f>
        <v>0</v>
      </c>
      <c r="R39" s="174">
        <f>Costs!R162</f>
        <v>0</v>
      </c>
      <c r="S39" s="7"/>
    </row>
    <row r="40" spans="1:19" ht="12" customHeight="1" x14ac:dyDescent="0.3">
      <c r="B40" s="59"/>
      <c r="C40" s="66"/>
      <c r="D40" s="59"/>
      <c r="E40" s="59"/>
      <c r="F40" s="59"/>
      <c r="G40" s="59"/>
      <c r="H40" s="59"/>
      <c r="I40" s="59"/>
      <c r="J40" s="59"/>
      <c r="K40" s="59"/>
      <c r="L40" s="59"/>
      <c r="M40" s="59"/>
      <c r="N40" s="59"/>
      <c r="O40" s="59"/>
      <c r="P40" s="59"/>
      <c r="Q40" s="59"/>
      <c r="R40" s="59"/>
    </row>
    <row r="41" spans="1:19" s="19" customFormat="1" ht="12" customHeight="1" x14ac:dyDescent="0.3">
      <c r="A41" s="17"/>
      <c r="B41" s="47" t="s">
        <v>1</v>
      </c>
      <c r="C41" s="82"/>
      <c r="D41" s="82"/>
      <c r="E41" s="82"/>
      <c r="F41" s="82"/>
      <c r="G41" s="82"/>
      <c r="H41" s="82"/>
      <c r="I41" s="82"/>
      <c r="J41" s="82"/>
      <c r="K41" s="82"/>
      <c r="L41" s="82"/>
      <c r="M41" s="82"/>
      <c r="N41" s="82"/>
      <c r="O41" s="82"/>
      <c r="P41" s="82"/>
      <c r="Q41" s="82"/>
      <c r="R41" s="82"/>
    </row>
    <row r="42" spans="1:19" ht="12" customHeight="1" x14ac:dyDescent="0.3"/>
    <row r="43" spans="1:19" ht="12" customHeight="1" x14ac:dyDescent="0.3"/>
    <row r="44" spans="1:19" ht="12" customHeight="1" x14ac:dyDescent="0.3"/>
  </sheetData>
  <mergeCells count="1">
    <mergeCell ref="A3:C3"/>
  </mergeCells>
  <hyperlinks>
    <hyperlink ref="A3" location="Contents!A1" display="contents" xr:uid="{A763B256-0B55-4358-9465-DFBF32B000C3}"/>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442EC0-30DE-4618-BE97-B5555ADF19F5}">
  <sheetPr>
    <tabColor rgb="FF2575AE"/>
  </sheetPr>
  <dimension ref="A1:XFC44"/>
  <sheetViews>
    <sheetView showGridLines="0" workbookViewId="0"/>
  </sheetViews>
  <sheetFormatPr defaultColWidth="0" defaultRowHeight="12" customHeight="1" zeroHeight="1" x14ac:dyDescent="0.3"/>
  <cols>
    <col min="1" max="4" width="2.6640625" style="3" customWidth="1"/>
    <col min="5" max="5" width="16.5546875" style="3" customWidth="1"/>
    <col min="6" max="6" width="19.6640625" style="3" customWidth="1"/>
    <col min="7" max="7" width="8.88671875" style="3" customWidth="1"/>
    <col min="8" max="8" width="2.6640625" style="3" customWidth="1"/>
    <col min="9" max="18" width="12.6640625" style="3" customWidth="1"/>
    <col min="19" max="19" width="2.6640625" style="7" customWidth="1"/>
    <col min="20" max="45" width="8.88671875" style="7" hidden="1" customWidth="1"/>
    <col min="46" max="16383" width="8.88671875" style="7" hidden="1"/>
    <col min="16384" max="16384" width="2.109375" style="7" hidden="1"/>
  </cols>
  <sheetData>
    <row r="1" spans="1:24" s="58" customFormat="1" ht="18.75" customHeight="1" x14ac:dyDescent="0.35">
      <c r="A1" s="55" t="str">
        <f>'Contract Information'!E8&amp;" Bus Contract Tender Price Template"</f>
        <v>[PTA Name] Bus Contract Tender Price Template</v>
      </c>
      <c r="B1" s="56"/>
      <c r="C1" s="57"/>
      <c r="D1" s="57"/>
      <c r="E1" s="57"/>
      <c r="F1" s="57"/>
      <c r="G1" s="57"/>
      <c r="H1" s="57"/>
      <c r="I1" s="57"/>
      <c r="J1" s="57"/>
      <c r="K1" s="57"/>
      <c r="L1" s="57"/>
      <c r="M1" s="57"/>
      <c r="N1" s="57"/>
      <c r="O1" s="57"/>
      <c r="P1" s="57"/>
      <c r="Q1" s="57"/>
      <c r="R1" s="57"/>
    </row>
    <row r="2" spans="1:24" ht="15" customHeight="1" x14ac:dyDescent="0.3">
      <c r="A2" s="48" t="str">
        <f ca="1">IFERROR(MID(CELL("filename",A1),FIND("]",CELL("filename",A1))+1,255),"&lt; Save workbook to show tab name &gt;")</f>
        <v>Summary (Average)</v>
      </c>
      <c r="B2" s="13"/>
      <c r="C2" s="1"/>
      <c r="D2" s="1"/>
      <c r="E2" s="1"/>
      <c r="F2" s="1"/>
      <c r="G2" s="1"/>
      <c r="H2" s="1"/>
      <c r="I2" s="1"/>
      <c r="J2" s="1"/>
      <c r="K2" s="1"/>
      <c r="L2" s="1"/>
      <c r="M2" s="1"/>
      <c r="N2" s="1"/>
      <c r="O2" s="1"/>
      <c r="P2" s="1"/>
      <c r="Q2" s="1"/>
      <c r="R2" s="1"/>
    </row>
    <row r="3" spans="1:24" ht="12" customHeight="1" x14ac:dyDescent="0.3">
      <c r="A3" s="209" t="s">
        <v>257</v>
      </c>
      <c r="B3" s="209"/>
      <c r="C3" s="209"/>
      <c r="D3" s="1"/>
      <c r="E3" s="1"/>
      <c r="F3" s="1"/>
      <c r="G3" s="8"/>
      <c r="H3" s="8"/>
      <c r="I3" s="9"/>
      <c r="J3" s="35">
        <f>Time!J14</f>
        <v>45839</v>
      </c>
      <c r="K3" s="35">
        <f>Time!K14</f>
        <v>46204</v>
      </c>
      <c r="L3" s="35">
        <f>Time!L14</f>
        <v>46569</v>
      </c>
      <c r="M3" s="35">
        <f>Time!M14</f>
        <v>46935</v>
      </c>
      <c r="N3" s="35">
        <f>Time!N14</f>
        <v>47300</v>
      </c>
      <c r="O3" s="35">
        <f>Time!O14</f>
        <v>47665</v>
      </c>
      <c r="P3" s="35">
        <f>Time!P14</f>
        <v>48030</v>
      </c>
      <c r="Q3" s="35">
        <f>Time!Q14</f>
        <v>48396</v>
      </c>
      <c r="R3" s="35">
        <f>Time!R14</f>
        <v>48761</v>
      </c>
      <c r="S3" s="10"/>
      <c r="T3" s="10"/>
      <c r="U3" s="10"/>
      <c r="V3" s="10"/>
      <c r="W3" s="10"/>
      <c r="X3" s="10"/>
    </row>
    <row r="4" spans="1:24" ht="12" customHeight="1" x14ac:dyDescent="0.3">
      <c r="A4" s="139"/>
      <c r="B4" s="1"/>
      <c r="C4" s="1"/>
      <c r="D4" s="1"/>
      <c r="E4" s="1"/>
      <c r="F4" s="1"/>
      <c r="G4" s="11" t="s">
        <v>4</v>
      </c>
      <c r="H4" s="8"/>
      <c r="I4" s="11" t="s">
        <v>374</v>
      </c>
      <c r="J4" s="35">
        <f>Time!J15</f>
        <v>46203</v>
      </c>
      <c r="K4" s="35">
        <f>Time!K15</f>
        <v>46568</v>
      </c>
      <c r="L4" s="35">
        <f>Time!L15</f>
        <v>46934</v>
      </c>
      <c r="M4" s="35">
        <f>Time!M15</f>
        <v>47299</v>
      </c>
      <c r="N4" s="35">
        <f>Time!N15</f>
        <v>47664</v>
      </c>
      <c r="O4" s="35">
        <f>Time!O15</f>
        <v>48029</v>
      </c>
      <c r="P4" s="35">
        <f>Time!P15</f>
        <v>48395</v>
      </c>
      <c r="Q4" s="35">
        <f>Time!Q15</f>
        <v>48760</v>
      </c>
      <c r="R4" s="35">
        <f>Time!R15</f>
        <v>49125</v>
      </c>
      <c r="S4" s="10"/>
      <c r="T4" s="10"/>
      <c r="U4" s="10"/>
      <c r="V4" s="10"/>
      <c r="W4" s="10"/>
      <c r="X4" s="10"/>
    </row>
    <row r="5" spans="1:24" ht="12" customHeight="1" x14ac:dyDescent="0.3"/>
    <row r="6" spans="1:24" s="19" customFormat="1" ht="12" customHeight="1" x14ac:dyDescent="0.3">
      <c r="A6" s="17"/>
      <c r="B6" s="47" t="s">
        <v>908</v>
      </c>
      <c r="C6" s="82"/>
      <c r="D6" s="82"/>
      <c r="E6" s="82"/>
      <c r="F6" s="82"/>
      <c r="G6" s="82"/>
      <c r="H6" s="82"/>
      <c r="I6" s="82"/>
      <c r="J6" s="82"/>
      <c r="K6" s="82"/>
      <c r="L6" s="82"/>
      <c r="M6" s="82"/>
      <c r="N6" s="82"/>
      <c r="O6" s="82"/>
      <c r="P6" s="82"/>
      <c r="Q6" s="82"/>
      <c r="R6" s="82"/>
    </row>
    <row r="7" spans="1:24" ht="12" customHeight="1" x14ac:dyDescent="0.3">
      <c r="B7" s="59"/>
      <c r="C7" s="59"/>
      <c r="D7" s="59"/>
      <c r="E7" s="59"/>
      <c r="F7" s="59"/>
      <c r="G7" s="66"/>
      <c r="H7" s="59"/>
      <c r="I7" s="59"/>
      <c r="J7" s="59"/>
      <c r="K7" s="59"/>
      <c r="L7" s="59"/>
      <c r="M7" s="59"/>
      <c r="N7" s="59"/>
      <c r="O7" s="59"/>
      <c r="P7" s="59"/>
      <c r="Q7" s="59"/>
      <c r="R7" s="59"/>
    </row>
    <row r="8" spans="1:24" ht="12" customHeight="1" x14ac:dyDescent="0.3">
      <c r="B8" s="59"/>
      <c r="C8" s="59" t="s">
        <v>849</v>
      </c>
      <c r="D8" s="59"/>
      <c r="E8" s="59"/>
      <c r="F8" s="59"/>
      <c r="G8" s="85" t="s">
        <v>12</v>
      </c>
      <c r="H8" s="59"/>
      <c r="I8" s="65">
        <f>IFERROR(AVERAGE(J8:R8),0)</f>
        <v>0</v>
      </c>
      <c r="J8" s="94">
        <f>'Consolidated Costs'!K23</f>
        <v>0</v>
      </c>
      <c r="K8" s="94">
        <f>'Consolidated Costs'!L23</f>
        <v>0</v>
      </c>
      <c r="L8" s="94">
        <f>'Consolidated Costs'!M23</f>
        <v>0</v>
      </c>
      <c r="M8" s="94">
        <f>'Consolidated Costs'!N23</f>
        <v>0</v>
      </c>
      <c r="N8" s="94">
        <f>'Consolidated Costs'!O23</f>
        <v>0</v>
      </c>
      <c r="O8" s="94">
        <f>'Consolidated Costs'!P23</f>
        <v>0</v>
      </c>
      <c r="P8" s="94">
        <f>'Consolidated Costs'!Q23</f>
        <v>0</v>
      </c>
      <c r="Q8" s="94">
        <f>'Consolidated Costs'!R23</f>
        <v>0</v>
      </c>
      <c r="R8" s="94">
        <f>'Consolidated Costs'!S23</f>
        <v>0</v>
      </c>
    </row>
    <row r="9" spans="1:24" ht="12" customHeight="1" x14ac:dyDescent="0.3"/>
    <row r="10" spans="1:24" s="19" customFormat="1" ht="12" customHeight="1" x14ac:dyDescent="0.3">
      <c r="A10" s="17"/>
      <c r="B10" s="47" t="s">
        <v>16</v>
      </c>
      <c r="C10" s="82"/>
      <c r="D10" s="82"/>
      <c r="E10" s="82"/>
      <c r="F10" s="82"/>
      <c r="G10" s="82"/>
      <c r="H10" s="82"/>
      <c r="I10" s="82"/>
      <c r="J10" s="82"/>
      <c r="K10" s="82"/>
      <c r="L10" s="82"/>
      <c r="M10" s="82"/>
      <c r="N10" s="82"/>
      <c r="O10" s="82"/>
      <c r="P10" s="82"/>
      <c r="Q10" s="82"/>
      <c r="R10" s="82"/>
    </row>
    <row r="11" spans="1:24" ht="12" customHeight="1" x14ac:dyDescent="0.3">
      <c r="B11" s="59"/>
      <c r="C11" s="71"/>
      <c r="D11" s="59"/>
      <c r="E11" s="59"/>
      <c r="F11" s="59"/>
      <c r="G11" s="59"/>
      <c r="H11" s="59"/>
      <c r="I11" s="59"/>
      <c r="J11" s="59"/>
      <c r="K11" s="59"/>
      <c r="L11" s="59"/>
      <c r="M11" s="59"/>
      <c r="N11" s="59"/>
      <c r="O11" s="59"/>
      <c r="P11" s="59"/>
      <c r="Q11" s="59"/>
      <c r="R11" s="59"/>
    </row>
    <row r="12" spans="1:24" ht="12" customHeight="1" x14ac:dyDescent="0.3">
      <c r="B12" s="59"/>
      <c r="C12" s="59" t="s">
        <v>364</v>
      </c>
      <c r="D12" s="59"/>
      <c r="E12" s="59"/>
      <c r="F12" s="59"/>
      <c r="G12" s="85" t="s">
        <v>253</v>
      </c>
      <c r="H12" s="59"/>
      <c r="I12" s="65">
        <f>IFERROR(AVERAGE(J12:R12),0)</f>
        <v>0</v>
      </c>
      <c r="J12" s="94">
        <f>'Fleet Details'!J233</f>
        <v>0</v>
      </c>
      <c r="K12" s="94">
        <f>'Fleet Details'!K233</f>
        <v>0</v>
      </c>
      <c r="L12" s="94">
        <f>'Fleet Details'!L233</f>
        <v>0</v>
      </c>
      <c r="M12" s="94">
        <f>'Fleet Details'!M233</f>
        <v>0</v>
      </c>
      <c r="N12" s="94">
        <f>'Fleet Details'!N233</f>
        <v>0</v>
      </c>
      <c r="O12" s="94">
        <f>'Fleet Details'!O233</f>
        <v>0</v>
      </c>
      <c r="P12" s="94">
        <f>'Fleet Details'!P233</f>
        <v>0</v>
      </c>
      <c r="Q12" s="94">
        <f>'Fleet Details'!Q233</f>
        <v>0</v>
      </c>
      <c r="R12" s="94">
        <f>'Fleet Details'!R233</f>
        <v>0</v>
      </c>
    </row>
    <row r="13" spans="1:24" ht="12" customHeight="1" x14ac:dyDescent="0.3">
      <c r="B13" s="59"/>
      <c r="C13" s="59" t="s">
        <v>251</v>
      </c>
      <c r="D13" s="59"/>
      <c r="E13" s="59"/>
      <c r="F13" s="59"/>
      <c r="G13" s="85" t="s">
        <v>10</v>
      </c>
      <c r="H13" s="59"/>
      <c r="I13" s="65">
        <f>IFERROR(AVERAGE(J13:R13),0)</f>
        <v>0</v>
      </c>
      <c r="J13" s="94">
        <f>'Driver Labour'!J39</f>
        <v>0</v>
      </c>
      <c r="K13" s="94">
        <f>'Driver Labour'!K39</f>
        <v>0</v>
      </c>
      <c r="L13" s="94">
        <f>'Driver Labour'!L39</f>
        <v>0</v>
      </c>
      <c r="M13" s="94">
        <f>'Driver Labour'!M39</f>
        <v>0</v>
      </c>
      <c r="N13" s="94">
        <f>'Driver Labour'!N39</f>
        <v>0</v>
      </c>
      <c r="O13" s="94">
        <f>'Driver Labour'!O39</f>
        <v>0</v>
      </c>
      <c r="P13" s="94">
        <f>'Driver Labour'!P39</f>
        <v>0</v>
      </c>
      <c r="Q13" s="94">
        <f>'Driver Labour'!Q39</f>
        <v>0</v>
      </c>
      <c r="R13" s="94">
        <f>'Driver Labour'!R39</f>
        <v>0</v>
      </c>
    </row>
    <row r="14" spans="1:24" ht="12" customHeight="1" x14ac:dyDescent="0.3">
      <c r="B14" s="59"/>
      <c r="C14" s="59" t="s">
        <v>252</v>
      </c>
      <c r="D14" s="59"/>
      <c r="E14" s="59"/>
      <c r="F14" s="59"/>
      <c r="G14" s="85" t="s">
        <v>14</v>
      </c>
      <c r="H14" s="59"/>
      <c r="I14" s="65">
        <f>IFERROR(AVERAGE(J14:R14),0)</f>
        <v>0</v>
      </c>
      <c r="J14" s="94">
        <f>'Other Operating Costs'!J17</f>
        <v>0</v>
      </c>
      <c r="K14" s="94">
        <f>'Other Operating Costs'!K17</f>
        <v>0</v>
      </c>
      <c r="L14" s="94">
        <f>'Other Operating Costs'!L17</f>
        <v>0</v>
      </c>
      <c r="M14" s="94">
        <f>'Other Operating Costs'!M17</f>
        <v>0</v>
      </c>
      <c r="N14" s="94">
        <f>'Other Operating Costs'!N17</f>
        <v>0</v>
      </c>
      <c r="O14" s="94">
        <f>'Other Operating Costs'!O17</f>
        <v>0</v>
      </c>
      <c r="P14" s="94">
        <f>'Other Operating Costs'!P17</f>
        <v>0</v>
      </c>
      <c r="Q14" s="94">
        <f>'Other Operating Costs'!Q17</f>
        <v>0</v>
      </c>
      <c r="R14" s="94">
        <f>'Other Operating Costs'!R17</f>
        <v>0</v>
      </c>
    </row>
    <row r="15" spans="1:24" ht="12" customHeight="1" x14ac:dyDescent="0.3">
      <c r="B15" s="59"/>
      <c r="C15" s="71"/>
      <c r="D15" s="59"/>
      <c r="E15" s="59"/>
      <c r="F15" s="59"/>
      <c r="G15" s="59"/>
      <c r="H15" s="59"/>
      <c r="I15" s="59"/>
      <c r="J15" s="59"/>
      <c r="K15" s="59"/>
      <c r="L15" s="59"/>
      <c r="M15" s="59"/>
      <c r="N15" s="59"/>
      <c r="O15" s="59"/>
      <c r="P15" s="59"/>
      <c r="Q15" s="59"/>
      <c r="R15" s="59"/>
    </row>
    <row r="16" spans="1:24" s="19" customFormat="1" ht="12" customHeight="1" x14ac:dyDescent="0.3">
      <c r="A16" s="17"/>
      <c r="B16" s="47" t="s">
        <v>247</v>
      </c>
      <c r="C16" s="82"/>
      <c r="D16" s="82"/>
      <c r="E16" s="82"/>
      <c r="F16" s="82"/>
      <c r="G16" s="82"/>
      <c r="H16" s="82"/>
      <c r="I16" s="82"/>
      <c r="J16" s="82"/>
      <c r="K16" s="82"/>
      <c r="L16" s="82"/>
      <c r="M16" s="82"/>
      <c r="N16" s="82"/>
      <c r="O16" s="82"/>
      <c r="P16" s="82"/>
      <c r="Q16" s="82"/>
      <c r="R16" s="82"/>
    </row>
    <row r="17" spans="1:19" ht="12" customHeight="1" x14ac:dyDescent="0.3">
      <c r="B17" s="59"/>
      <c r="C17" s="71"/>
      <c r="D17" s="59"/>
      <c r="E17" s="59"/>
      <c r="F17" s="59"/>
      <c r="G17" s="59"/>
      <c r="H17" s="59"/>
      <c r="I17" s="59"/>
      <c r="J17" s="59"/>
      <c r="K17" s="59"/>
      <c r="L17" s="59"/>
      <c r="M17" s="59"/>
      <c r="N17" s="59"/>
      <c r="O17" s="59"/>
      <c r="P17" s="59"/>
      <c r="Q17" s="59"/>
      <c r="R17" s="59"/>
    </row>
    <row r="18" spans="1:19" ht="12" customHeight="1" x14ac:dyDescent="0.3">
      <c r="B18" s="59"/>
      <c r="C18" s="59" t="s">
        <v>364</v>
      </c>
      <c r="D18" s="59"/>
      <c r="E18" s="59"/>
      <c r="F18" s="59"/>
      <c r="G18" s="85" t="s">
        <v>253</v>
      </c>
      <c r="H18" s="59"/>
      <c r="I18" s="65">
        <f>IFERROR(AVERAGE(J18:R18),0)</f>
        <v>0</v>
      </c>
      <c r="J18" s="94">
        <f>'Fleet Details'!J459</f>
        <v>0</v>
      </c>
      <c r="K18" s="94">
        <f>'Fleet Details'!K459</f>
        <v>0</v>
      </c>
      <c r="L18" s="94">
        <f>'Fleet Details'!L459</f>
        <v>0</v>
      </c>
      <c r="M18" s="94">
        <f>'Fleet Details'!M459</f>
        <v>0</v>
      </c>
      <c r="N18" s="94">
        <f>'Fleet Details'!N459</f>
        <v>0</v>
      </c>
      <c r="O18" s="94">
        <f>'Fleet Details'!O459</f>
        <v>0</v>
      </c>
      <c r="P18" s="94">
        <f>'Fleet Details'!P459</f>
        <v>0</v>
      </c>
      <c r="Q18" s="94">
        <f>'Fleet Details'!Q459</f>
        <v>0</v>
      </c>
      <c r="R18" s="94">
        <f>'Fleet Details'!R459</f>
        <v>0</v>
      </c>
    </row>
    <row r="19" spans="1:19" ht="12" customHeight="1" x14ac:dyDescent="0.3">
      <c r="B19" s="59"/>
      <c r="C19" s="59" t="s">
        <v>251</v>
      </c>
      <c r="D19" s="59"/>
      <c r="E19" s="59"/>
      <c r="F19" s="59"/>
      <c r="G19" s="85" t="s">
        <v>10</v>
      </c>
      <c r="H19" s="59"/>
      <c r="I19" s="65">
        <f>IFERROR(AVERAGE(J19:R19),0)</f>
        <v>0</v>
      </c>
      <c r="J19" s="94">
        <f>'Driver Labour'!J40</f>
        <v>0</v>
      </c>
      <c r="K19" s="94">
        <f>'Driver Labour'!K40</f>
        <v>0</v>
      </c>
      <c r="L19" s="94">
        <f>'Driver Labour'!L40</f>
        <v>0</v>
      </c>
      <c r="M19" s="94">
        <f>'Driver Labour'!M40</f>
        <v>0</v>
      </c>
      <c r="N19" s="94">
        <f>'Driver Labour'!N40</f>
        <v>0</v>
      </c>
      <c r="O19" s="94">
        <f>'Driver Labour'!O40</f>
        <v>0</v>
      </c>
      <c r="P19" s="94">
        <f>'Driver Labour'!P40</f>
        <v>0</v>
      </c>
      <c r="Q19" s="94">
        <f>'Driver Labour'!Q40</f>
        <v>0</v>
      </c>
      <c r="R19" s="94">
        <f>'Driver Labour'!R40</f>
        <v>0</v>
      </c>
    </row>
    <row r="20" spans="1:19" ht="12" customHeight="1" x14ac:dyDescent="0.3">
      <c r="B20" s="59"/>
      <c r="C20" s="59" t="s">
        <v>252</v>
      </c>
      <c r="D20" s="59"/>
      <c r="E20" s="59"/>
      <c r="F20" s="59"/>
      <c r="G20" s="85" t="s">
        <v>14</v>
      </c>
      <c r="H20" s="59"/>
      <c r="I20" s="65">
        <f>IFERROR(AVERAGE(J20:R20),0)</f>
        <v>0</v>
      </c>
      <c r="J20" s="94">
        <f>'Other Operating Costs'!J26</f>
        <v>0</v>
      </c>
      <c r="K20" s="94">
        <f>'Other Operating Costs'!K26</f>
        <v>0</v>
      </c>
      <c r="L20" s="94">
        <f>'Other Operating Costs'!L26</f>
        <v>0</v>
      </c>
      <c r="M20" s="94">
        <f>'Other Operating Costs'!M26</f>
        <v>0</v>
      </c>
      <c r="N20" s="94">
        <f>'Other Operating Costs'!N26</f>
        <v>0</v>
      </c>
      <c r="O20" s="94">
        <f>'Other Operating Costs'!O26</f>
        <v>0</v>
      </c>
      <c r="P20" s="94">
        <f>'Other Operating Costs'!P26</f>
        <v>0</v>
      </c>
      <c r="Q20" s="94">
        <f>'Other Operating Costs'!Q26</f>
        <v>0</v>
      </c>
      <c r="R20" s="94">
        <f>'Other Operating Costs'!R26</f>
        <v>0</v>
      </c>
    </row>
    <row r="21" spans="1:19" ht="12" customHeight="1" x14ac:dyDescent="0.3">
      <c r="B21" s="59"/>
      <c r="C21" s="66"/>
      <c r="D21" s="59"/>
      <c r="E21" s="59"/>
      <c r="F21" s="59"/>
      <c r="G21" s="59"/>
      <c r="H21" s="59"/>
      <c r="I21" s="59"/>
      <c r="J21" s="59"/>
      <c r="K21" s="59"/>
      <c r="L21" s="59"/>
      <c r="M21" s="59"/>
      <c r="N21" s="59"/>
      <c r="O21" s="59"/>
      <c r="P21" s="59"/>
      <c r="Q21" s="59"/>
      <c r="R21" s="59"/>
    </row>
    <row r="22" spans="1:19" s="19" customFormat="1" ht="12" customHeight="1" x14ac:dyDescent="0.3">
      <c r="A22" s="17"/>
      <c r="B22" s="47" t="s">
        <v>734</v>
      </c>
      <c r="C22" s="82"/>
      <c r="D22" s="82"/>
      <c r="E22" s="82"/>
      <c r="F22" s="82"/>
      <c r="G22" s="82"/>
      <c r="H22" s="82"/>
      <c r="I22" s="82"/>
      <c r="J22" s="82"/>
      <c r="K22" s="82"/>
      <c r="L22" s="82"/>
      <c r="M22" s="82"/>
      <c r="N22" s="82"/>
      <c r="O22" s="82"/>
      <c r="P22" s="82"/>
      <c r="Q22" s="82"/>
      <c r="R22" s="82"/>
    </row>
    <row r="23" spans="1:19" ht="12" customHeight="1" x14ac:dyDescent="0.3">
      <c r="B23" s="59"/>
      <c r="C23" s="66"/>
      <c r="D23" s="59"/>
      <c r="E23" s="59"/>
      <c r="F23" s="59"/>
      <c r="G23" s="59"/>
      <c r="H23" s="59"/>
      <c r="I23" s="59"/>
      <c r="J23" s="59"/>
      <c r="K23" s="59"/>
      <c r="L23" s="59"/>
      <c r="M23" s="59"/>
      <c r="N23" s="59"/>
      <c r="O23" s="59"/>
      <c r="P23" s="59"/>
      <c r="Q23" s="59"/>
      <c r="R23" s="59"/>
    </row>
    <row r="24" spans="1:19" ht="12" customHeight="1" x14ac:dyDescent="0.3">
      <c r="B24" s="59"/>
      <c r="C24" s="78" t="s">
        <v>439</v>
      </c>
      <c r="D24" s="59"/>
      <c r="E24" s="59"/>
      <c r="F24" s="59"/>
      <c r="G24" s="85" t="s">
        <v>12</v>
      </c>
      <c r="H24" s="59"/>
      <c r="I24" s="65">
        <f>IFERROR(AVERAGE(J24:R24),0)</f>
        <v>0</v>
      </c>
      <c r="J24" s="94">
        <f>Costs!J147</f>
        <v>0</v>
      </c>
      <c r="K24" s="94">
        <f>Costs!K147</f>
        <v>0</v>
      </c>
      <c r="L24" s="94">
        <f>Costs!L147</f>
        <v>0</v>
      </c>
      <c r="M24" s="94">
        <f>Costs!M147</f>
        <v>0</v>
      </c>
      <c r="N24" s="94">
        <f>Costs!N147</f>
        <v>0</v>
      </c>
      <c r="O24" s="94">
        <f>Costs!O147</f>
        <v>0</v>
      </c>
      <c r="P24" s="94">
        <f>Costs!P147</f>
        <v>0</v>
      </c>
      <c r="Q24" s="94">
        <f>Costs!Q147</f>
        <v>0</v>
      </c>
      <c r="R24" s="94">
        <f>Costs!R147</f>
        <v>0</v>
      </c>
    </row>
    <row r="25" spans="1:19" ht="12" customHeight="1" x14ac:dyDescent="0.3">
      <c r="B25" s="59"/>
      <c r="C25" s="78" t="s">
        <v>16</v>
      </c>
      <c r="D25" s="59"/>
      <c r="E25" s="59"/>
      <c r="F25" s="59"/>
      <c r="G25" s="85" t="s">
        <v>12</v>
      </c>
      <c r="H25" s="59"/>
      <c r="I25" s="65">
        <f t="shared" ref="I25:I29" si="0">IFERROR(AVERAGE(J25:R25),0)</f>
        <v>0</v>
      </c>
      <c r="J25" s="94">
        <f>Costs!J148</f>
        <v>0</v>
      </c>
      <c r="K25" s="94">
        <f>Costs!K148</f>
        <v>0</v>
      </c>
      <c r="L25" s="94">
        <f>Costs!L148</f>
        <v>0</v>
      </c>
      <c r="M25" s="94">
        <f>Costs!M148</f>
        <v>0</v>
      </c>
      <c r="N25" s="94">
        <f>Costs!N148</f>
        <v>0</v>
      </c>
      <c r="O25" s="94">
        <f>Costs!O148</f>
        <v>0</v>
      </c>
      <c r="P25" s="94">
        <f>Costs!P148</f>
        <v>0</v>
      </c>
      <c r="Q25" s="94">
        <f>Costs!Q148</f>
        <v>0</v>
      </c>
      <c r="R25" s="94">
        <f>Costs!R148</f>
        <v>0</v>
      </c>
    </row>
    <row r="26" spans="1:19" ht="12" customHeight="1" x14ac:dyDescent="0.3">
      <c r="B26" s="59"/>
      <c r="C26" s="78" t="s">
        <v>440</v>
      </c>
      <c r="D26" s="59"/>
      <c r="E26" s="59"/>
      <c r="F26" s="59"/>
      <c r="G26" s="85" t="s">
        <v>12</v>
      </c>
      <c r="H26" s="59"/>
      <c r="I26" s="65">
        <f t="shared" si="0"/>
        <v>0</v>
      </c>
      <c r="J26" s="94">
        <f>Costs!J149</f>
        <v>0</v>
      </c>
      <c r="K26" s="94">
        <f>Costs!K149</f>
        <v>0</v>
      </c>
      <c r="L26" s="94">
        <f>Costs!L149</f>
        <v>0</v>
      </c>
      <c r="M26" s="94">
        <f>Costs!M149</f>
        <v>0</v>
      </c>
      <c r="N26" s="94">
        <f>Costs!N149</f>
        <v>0</v>
      </c>
      <c r="O26" s="94">
        <f>Costs!O149</f>
        <v>0</v>
      </c>
      <c r="P26" s="94">
        <f>Costs!P149</f>
        <v>0</v>
      </c>
      <c r="Q26" s="94">
        <f>Costs!Q149</f>
        <v>0</v>
      </c>
      <c r="R26" s="94">
        <f>Costs!R149</f>
        <v>0</v>
      </c>
    </row>
    <row r="27" spans="1:19" ht="12" customHeight="1" x14ac:dyDescent="0.3">
      <c r="B27" s="59"/>
      <c r="C27" s="78" t="s">
        <v>359</v>
      </c>
      <c r="D27" s="59"/>
      <c r="E27" s="59"/>
      <c r="F27" s="59"/>
      <c r="G27" s="85" t="s">
        <v>12</v>
      </c>
      <c r="H27" s="59"/>
      <c r="I27" s="65">
        <f t="shared" si="0"/>
        <v>0</v>
      </c>
      <c r="J27" s="94">
        <f>Costs!J150</f>
        <v>0</v>
      </c>
      <c r="K27" s="94">
        <f>Costs!K150</f>
        <v>0</v>
      </c>
      <c r="L27" s="94">
        <f>Costs!L150</f>
        <v>0</v>
      </c>
      <c r="M27" s="94">
        <f>Costs!M150</f>
        <v>0</v>
      </c>
      <c r="N27" s="94">
        <f>Costs!N150</f>
        <v>0</v>
      </c>
      <c r="O27" s="94">
        <f>Costs!O150</f>
        <v>0</v>
      </c>
      <c r="P27" s="94">
        <f>Costs!P150</f>
        <v>0</v>
      </c>
      <c r="Q27" s="94">
        <f>Costs!Q150</f>
        <v>0</v>
      </c>
      <c r="R27" s="94">
        <f>Costs!R150</f>
        <v>0</v>
      </c>
    </row>
    <row r="28" spans="1:19" ht="12" customHeight="1" x14ac:dyDescent="0.3">
      <c r="B28" s="59"/>
      <c r="C28" s="78" t="s">
        <v>441</v>
      </c>
      <c r="D28" s="59"/>
      <c r="E28" s="59"/>
      <c r="F28" s="59"/>
      <c r="G28" s="85" t="s">
        <v>12</v>
      </c>
      <c r="H28" s="59"/>
      <c r="I28" s="65">
        <f t="shared" si="0"/>
        <v>0</v>
      </c>
      <c r="J28" s="94">
        <f>Costs!J151</f>
        <v>0</v>
      </c>
      <c r="K28" s="94">
        <f>Costs!K151</f>
        <v>0</v>
      </c>
      <c r="L28" s="94">
        <f>Costs!L151</f>
        <v>0</v>
      </c>
      <c r="M28" s="94">
        <f>Costs!M151</f>
        <v>0</v>
      </c>
      <c r="N28" s="94">
        <f>Costs!N151</f>
        <v>0</v>
      </c>
      <c r="O28" s="94">
        <f>Costs!O151</f>
        <v>0</v>
      </c>
      <c r="P28" s="94">
        <f>Costs!P151</f>
        <v>0</v>
      </c>
      <c r="Q28" s="94">
        <f>Costs!Q151</f>
        <v>0</v>
      </c>
      <c r="R28" s="94">
        <f>Costs!R151</f>
        <v>0</v>
      </c>
    </row>
    <row r="29" spans="1:19" ht="12" customHeight="1" x14ac:dyDescent="0.3">
      <c r="B29" s="59"/>
      <c r="C29" s="78" t="s">
        <v>739</v>
      </c>
      <c r="D29" s="59"/>
      <c r="E29" s="59"/>
      <c r="F29" s="59"/>
      <c r="G29" s="85" t="s">
        <v>12</v>
      </c>
      <c r="H29" s="59"/>
      <c r="I29" s="65">
        <f t="shared" si="0"/>
        <v>0</v>
      </c>
      <c r="J29" s="94">
        <f>Costs!J152</f>
        <v>0</v>
      </c>
      <c r="K29" s="94">
        <f>Costs!K152</f>
        <v>0</v>
      </c>
      <c r="L29" s="94">
        <f>Costs!L152</f>
        <v>0</v>
      </c>
      <c r="M29" s="94">
        <f>Costs!M152</f>
        <v>0</v>
      </c>
      <c r="N29" s="94">
        <f>Costs!N152</f>
        <v>0</v>
      </c>
      <c r="O29" s="94">
        <f>Costs!O152</f>
        <v>0</v>
      </c>
      <c r="P29" s="94">
        <f>Costs!P152</f>
        <v>0</v>
      </c>
      <c r="Q29" s="94">
        <f>Costs!Q152</f>
        <v>0</v>
      </c>
      <c r="R29" s="94">
        <f>Costs!R152</f>
        <v>0</v>
      </c>
    </row>
    <row r="30" spans="1:19" s="31" customFormat="1" ht="12" customHeight="1" x14ac:dyDescent="0.25">
      <c r="A30" s="6"/>
      <c r="B30" s="59"/>
      <c r="C30" s="61" t="s">
        <v>373</v>
      </c>
      <c r="D30" s="95"/>
      <c r="E30" s="95"/>
      <c r="F30" s="68"/>
      <c r="G30" s="63" t="s">
        <v>12</v>
      </c>
      <c r="H30" s="68"/>
      <c r="I30" s="65">
        <f>SUM(I24:I29)</f>
        <v>0</v>
      </c>
      <c r="J30" s="65">
        <f>SUM(J24:J29)</f>
        <v>0</v>
      </c>
      <c r="K30" s="65">
        <f t="shared" ref="K30:R30" si="1">SUM(K24:K29)</f>
        <v>0</v>
      </c>
      <c r="L30" s="65">
        <f t="shared" si="1"/>
        <v>0</v>
      </c>
      <c r="M30" s="65">
        <f t="shared" si="1"/>
        <v>0</v>
      </c>
      <c r="N30" s="65">
        <f t="shared" si="1"/>
        <v>0</v>
      </c>
      <c r="O30" s="65">
        <f t="shared" si="1"/>
        <v>0</v>
      </c>
      <c r="P30" s="65">
        <f t="shared" si="1"/>
        <v>0</v>
      </c>
      <c r="Q30" s="65">
        <f t="shared" si="1"/>
        <v>0</v>
      </c>
      <c r="R30" s="65">
        <f t="shared" si="1"/>
        <v>0</v>
      </c>
      <c r="S30" s="6"/>
    </row>
    <row r="31" spans="1:19" ht="12" customHeight="1" x14ac:dyDescent="0.3">
      <c r="B31" s="59"/>
      <c r="C31" s="66"/>
      <c r="D31" s="59"/>
      <c r="E31" s="59"/>
      <c r="F31" s="59"/>
      <c r="G31" s="59"/>
      <c r="H31" s="59"/>
      <c r="I31" s="59"/>
      <c r="J31" s="59"/>
      <c r="K31" s="59"/>
      <c r="L31" s="59"/>
      <c r="M31" s="59"/>
      <c r="N31" s="59"/>
      <c r="O31" s="59"/>
      <c r="P31" s="59"/>
      <c r="Q31" s="59"/>
      <c r="R31" s="59"/>
    </row>
    <row r="32" spans="1:19" s="46" customFormat="1" ht="12" customHeight="1" x14ac:dyDescent="0.3">
      <c r="A32" s="17"/>
      <c r="B32" s="47" t="s">
        <v>878</v>
      </c>
      <c r="C32" s="82"/>
      <c r="D32" s="82"/>
      <c r="E32" s="82"/>
      <c r="F32" s="82"/>
      <c r="G32" s="82"/>
      <c r="H32" s="82"/>
      <c r="I32" s="82"/>
      <c r="J32" s="82"/>
      <c r="K32" s="82"/>
      <c r="L32" s="82"/>
      <c r="M32" s="82"/>
      <c r="N32" s="82"/>
      <c r="O32" s="82"/>
      <c r="P32" s="82"/>
      <c r="Q32" s="82"/>
      <c r="R32" s="82"/>
      <c r="S32" s="19"/>
    </row>
    <row r="33" spans="1:19" s="43" customFormat="1" ht="12" customHeight="1" x14ac:dyDescent="0.3">
      <c r="A33" s="3"/>
      <c r="B33" s="59"/>
      <c r="C33" s="78"/>
      <c r="D33" s="73"/>
      <c r="E33" s="74"/>
      <c r="F33" s="74"/>
      <c r="G33" s="75"/>
      <c r="H33" s="74"/>
      <c r="I33" s="74"/>
      <c r="J33" s="76"/>
      <c r="K33" s="76"/>
      <c r="L33" s="76"/>
      <c r="M33" s="76"/>
      <c r="N33" s="76"/>
      <c r="O33" s="76"/>
      <c r="P33" s="76"/>
      <c r="Q33" s="76"/>
      <c r="R33" s="76"/>
      <c r="S33" s="7"/>
    </row>
    <row r="34" spans="1:19" s="43" customFormat="1" ht="12" customHeight="1" x14ac:dyDescent="0.3">
      <c r="A34" s="3"/>
      <c r="B34" s="59"/>
      <c r="C34" s="78" t="s">
        <v>439</v>
      </c>
      <c r="D34" s="73"/>
      <c r="E34" s="74"/>
      <c r="F34" s="74"/>
      <c r="G34" s="85" t="s">
        <v>376</v>
      </c>
      <c r="H34" s="74"/>
      <c r="I34" s="175">
        <f t="shared" ref="I34:I39" si="2">IFERROR(AVERAGE(J34:R34),0)</f>
        <v>0</v>
      </c>
      <c r="J34" s="174">
        <f>Costs!J157</f>
        <v>0</v>
      </c>
      <c r="K34" s="174">
        <f>Costs!K157</f>
        <v>0</v>
      </c>
      <c r="L34" s="174">
        <f>Costs!L157</f>
        <v>0</v>
      </c>
      <c r="M34" s="174">
        <f>Costs!M157</f>
        <v>0</v>
      </c>
      <c r="N34" s="174">
        <f>Costs!N157</f>
        <v>0</v>
      </c>
      <c r="O34" s="174">
        <f>Costs!O157</f>
        <v>0</v>
      </c>
      <c r="P34" s="174">
        <f>Costs!P157</f>
        <v>0</v>
      </c>
      <c r="Q34" s="174">
        <f>Costs!Q157</f>
        <v>0</v>
      </c>
      <c r="R34" s="174">
        <f>Costs!R157</f>
        <v>0</v>
      </c>
      <c r="S34" s="7"/>
    </row>
    <row r="35" spans="1:19" s="43" customFormat="1" ht="12" customHeight="1" x14ac:dyDescent="0.3">
      <c r="A35" s="3"/>
      <c r="B35" s="59"/>
      <c r="C35" s="78" t="s">
        <v>16</v>
      </c>
      <c r="D35" s="73"/>
      <c r="E35" s="74"/>
      <c r="F35" s="74"/>
      <c r="G35" s="85" t="s">
        <v>376</v>
      </c>
      <c r="H35" s="74"/>
      <c r="I35" s="175">
        <f t="shared" si="2"/>
        <v>0</v>
      </c>
      <c r="J35" s="174">
        <f>Costs!J158</f>
        <v>0</v>
      </c>
      <c r="K35" s="174">
        <f>Costs!K158</f>
        <v>0</v>
      </c>
      <c r="L35" s="174">
        <f>Costs!L158</f>
        <v>0</v>
      </c>
      <c r="M35" s="174">
        <f>Costs!M158</f>
        <v>0</v>
      </c>
      <c r="N35" s="174">
        <f>Costs!N158</f>
        <v>0</v>
      </c>
      <c r="O35" s="174">
        <f>Costs!O158</f>
        <v>0</v>
      </c>
      <c r="P35" s="174">
        <f>Costs!P158</f>
        <v>0</v>
      </c>
      <c r="Q35" s="174">
        <f>Costs!Q158</f>
        <v>0</v>
      </c>
      <c r="R35" s="174">
        <f>Costs!R158</f>
        <v>0</v>
      </c>
      <c r="S35" s="7"/>
    </row>
    <row r="36" spans="1:19" s="43" customFormat="1" ht="12" customHeight="1" x14ac:dyDescent="0.3">
      <c r="A36" s="3"/>
      <c r="B36" s="59"/>
      <c r="C36" s="78" t="s">
        <v>440</v>
      </c>
      <c r="D36" s="73"/>
      <c r="E36" s="74"/>
      <c r="F36" s="74"/>
      <c r="G36" s="85" t="s">
        <v>376</v>
      </c>
      <c r="H36" s="74"/>
      <c r="I36" s="175">
        <f t="shared" si="2"/>
        <v>0</v>
      </c>
      <c r="J36" s="174">
        <f>Costs!J159</f>
        <v>0</v>
      </c>
      <c r="K36" s="174">
        <f>Costs!K159</f>
        <v>0</v>
      </c>
      <c r="L36" s="174">
        <f>Costs!L159</f>
        <v>0</v>
      </c>
      <c r="M36" s="174">
        <f>Costs!M159</f>
        <v>0</v>
      </c>
      <c r="N36" s="174">
        <f>Costs!N159</f>
        <v>0</v>
      </c>
      <c r="O36" s="174">
        <f>Costs!O159</f>
        <v>0</v>
      </c>
      <c r="P36" s="174">
        <f>Costs!P159</f>
        <v>0</v>
      </c>
      <c r="Q36" s="174">
        <f>Costs!Q159</f>
        <v>0</v>
      </c>
      <c r="R36" s="174">
        <f>Costs!R159</f>
        <v>0</v>
      </c>
      <c r="S36" s="7"/>
    </row>
    <row r="37" spans="1:19" s="43" customFormat="1" ht="12" customHeight="1" x14ac:dyDescent="0.3">
      <c r="A37" s="3"/>
      <c r="B37" s="59"/>
      <c r="C37" s="78" t="s">
        <v>359</v>
      </c>
      <c r="D37" s="73"/>
      <c r="E37" s="74"/>
      <c r="F37" s="74"/>
      <c r="G37" s="85" t="s">
        <v>376</v>
      </c>
      <c r="H37" s="74"/>
      <c r="I37" s="175">
        <f t="shared" si="2"/>
        <v>0</v>
      </c>
      <c r="J37" s="174">
        <f>Costs!J160</f>
        <v>0</v>
      </c>
      <c r="K37" s="174">
        <f>Costs!K160</f>
        <v>0</v>
      </c>
      <c r="L37" s="174">
        <f>Costs!L160</f>
        <v>0</v>
      </c>
      <c r="M37" s="174">
        <f>Costs!M160</f>
        <v>0</v>
      </c>
      <c r="N37" s="174">
        <f>Costs!N160</f>
        <v>0</v>
      </c>
      <c r="O37" s="174">
        <f>Costs!O160</f>
        <v>0</v>
      </c>
      <c r="P37" s="174">
        <f>Costs!P160</f>
        <v>0</v>
      </c>
      <c r="Q37" s="174">
        <f>Costs!Q160</f>
        <v>0</v>
      </c>
      <c r="R37" s="174">
        <f>Costs!R160</f>
        <v>0</v>
      </c>
      <c r="S37" s="7"/>
    </row>
    <row r="38" spans="1:19" s="43" customFormat="1" ht="12" customHeight="1" x14ac:dyDescent="0.3">
      <c r="A38" s="3"/>
      <c r="B38" s="59"/>
      <c r="C38" s="78" t="s">
        <v>441</v>
      </c>
      <c r="D38" s="73"/>
      <c r="E38" s="74"/>
      <c r="F38" s="74"/>
      <c r="G38" s="85" t="s">
        <v>376</v>
      </c>
      <c r="H38" s="74"/>
      <c r="I38" s="175">
        <f t="shared" si="2"/>
        <v>0</v>
      </c>
      <c r="J38" s="174">
        <f>Costs!J161</f>
        <v>0</v>
      </c>
      <c r="K38" s="174">
        <f>Costs!K161</f>
        <v>0</v>
      </c>
      <c r="L38" s="174">
        <f>Costs!L161</f>
        <v>0</v>
      </c>
      <c r="M38" s="174">
        <f>Costs!M161</f>
        <v>0</v>
      </c>
      <c r="N38" s="174">
        <f>Costs!N161</f>
        <v>0</v>
      </c>
      <c r="O38" s="174">
        <f>Costs!O161</f>
        <v>0</v>
      </c>
      <c r="P38" s="174">
        <f>Costs!P161</f>
        <v>0</v>
      </c>
      <c r="Q38" s="174">
        <f>Costs!Q161</f>
        <v>0</v>
      </c>
      <c r="R38" s="174">
        <f>Costs!R161</f>
        <v>0</v>
      </c>
      <c r="S38" s="7"/>
    </row>
    <row r="39" spans="1:19" s="43" customFormat="1" ht="12" customHeight="1" x14ac:dyDescent="0.3">
      <c r="A39" s="3"/>
      <c r="B39" s="59"/>
      <c r="C39" s="78" t="s">
        <v>739</v>
      </c>
      <c r="D39" s="73"/>
      <c r="E39" s="74"/>
      <c r="F39" s="74"/>
      <c r="G39" s="85" t="s">
        <v>376</v>
      </c>
      <c r="H39" s="74"/>
      <c r="I39" s="175">
        <f t="shared" si="2"/>
        <v>0</v>
      </c>
      <c r="J39" s="174">
        <f>Costs!J162</f>
        <v>0</v>
      </c>
      <c r="K39" s="174">
        <f>Costs!K162</f>
        <v>0</v>
      </c>
      <c r="L39" s="174">
        <f>Costs!L162</f>
        <v>0</v>
      </c>
      <c r="M39" s="174">
        <f>Costs!M162</f>
        <v>0</v>
      </c>
      <c r="N39" s="174">
        <f>Costs!N162</f>
        <v>0</v>
      </c>
      <c r="O39" s="174">
        <f>Costs!O162</f>
        <v>0</v>
      </c>
      <c r="P39" s="174">
        <f>Costs!P162</f>
        <v>0</v>
      </c>
      <c r="Q39" s="174">
        <f>Costs!Q162</f>
        <v>0</v>
      </c>
      <c r="R39" s="174">
        <f>Costs!R162</f>
        <v>0</v>
      </c>
      <c r="S39" s="7"/>
    </row>
    <row r="40" spans="1:19" ht="12" customHeight="1" x14ac:dyDescent="0.3"/>
    <row r="41" spans="1:19" s="19" customFormat="1" ht="12" customHeight="1" x14ac:dyDescent="0.3">
      <c r="A41" s="17"/>
      <c r="B41" s="47" t="s">
        <v>1</v>
      </c>
      <c r="C41" s="82"/>
      <c r="D41" s="82"/>
      <c r="E41" s="82"/>
      <c r="F41" s="82"/>
      <c r="G41" s="82"/>
      <c r="H41" s="82"/>
      <c r="I41" s="82"/>
      <c r="J41" s="82"/>
      <c r="K41" s="82"/>
      <c r="L41" s="82"/>
      <c r="M41" s="82"/>
      <c r="N41" s="82"/>
      <c r="O41" s="82"/>
      <c r="P41" s="82"/>
      <c r="Q41" s="82"/>
      <c r="R41" s="82"/>
    </row>
    <row r="42" spans="1:19" ht="12" customHeight="1" x14ac:dyDescent="0.3"/>
    <row r="43" spans="1:19" ht="12" customHeight="1" x14ac:dyDescent="0.3"/>
    <row r="44" spans="1:19" ht="12" customHeight="1" x14ac:dyDescent="0.3"/>
  </sheetData>
  <mergeCells count="1">
    <mergeCell ref="A3:C3"/>
  </mergeCells>
  <hyperlinks>
    <hyperlink ref="A3" location="Contents!A1" display="contents" xr:uid="{80EE1246-A3B0-47BF-B050-8BAE6227DDD7}"/>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FA650-1233-4EB2-BEBE-5B37098E4AFD}">
  <sheetPr>
    <tabColor rgb="FF2575AE"/>
  </sheetPr>
  <dimension ref="A1:Z52"/>
  <sheetViews>
    <sheetView showGridLines="0" workbookViewId="0"/>
  </sheetViews>
  <sheetFormatPr defaultColWidth="0" defaultRowHeight="12" zeroHeight="1" x14ac:dyDescent="0.25"/>
  <cols>
    <col min="1" max="3" width="2.6640625" style="132" customWidth="1"/>
    <col min="4" max="4" width="58.109375" style="132" customWidth="1"/>
    <col min="5" max="5" width="2.6640625" style="132" customWidth="1"/>
    <col min="6" max="7" width="8.88671875" style="132" customWidth="1"/>
    <col min="8" max="8" width="2.6640625" style="132" customWidth="1"/>
    <col min="9" max="19" width="12.6640625" style="132" customWidth="1"/>
    <col min="20" max="20" width="2.6640625" style="132" customWidth="1"/>
    <col min="21" max="26" width="0" style="132" hidden="1" customWidth="1"/>
    <col min="27" max="16384" width="9.109375" style="132" hidden="1"/>
  </cols>
  <sheetData>
    <row r="1" spans="1:25" s="58" customFormat="1" ht="18.75" customHeight="1" x14ac:dyDescent="0.35">
      <c r="A1" s="55" t="str">
        <f>'Contract Information'!E8&amp;" Bus Contract Tender Price Template"</f>
        <v>[PTA Name] Bus Contract Tender Price Template</v>
      </c>
      <c r="B1" s="56"/>
      <c r="C1" s="57"/>
      <c r="D1" s="57"/>
      <c r="E1" s="57"/>
      <c r="F1" s="57"/>
      <c r="G1" s="57"/>
      <c r="H1" s="57"/>
      <c r="I1" s="57"/>
      <c r="J1" s="57"/>
      <c r="K1" s="57"/>
      <c r="L1" s="57"/>
      <c r="M1" s="57"/>
      <c r="N1" s="57"/>
      <c r="O1" s="57"/>
      <c r="P1" s="57"/>
      <c r="Q1" s="57"/>
      <c r="R1" s="57"/>
      <c r="S1" s="57"/>
    </row>
    <row r="2" spans="1:25" s="7" customFormat="1" ht="15" customHeight="1" x14ac:dyDescent="0.3">
      <c r="A2" s="48" t="str">
        <f ca="1">IFERROR(MID(CELL("filename",A1),FIND("]",CELL("filename",A1))+1,255),"&lt; Save workbook to show tab name &gt;")</f>
        <v>Consolidated Costs</v>
      </c>
      <c r="B2" s="13"/>
      <c r="C2" s="1"/>
      <c r="D2" s="1"/>
      <c r="E2" s="1"/>
      <c r="F2" s="1"/>
      <c r="G2" s="1"/>
      <c r="H2" s="1"/>
      <c r="I2" s="1"/>
      <c r="J2" s="1"/>
      <c r="K2" s="1"/>
      <c r="L2" s="1"/>
      <c r="M2" s="1"/>
      <c r="N2" s="1"/>
      <c r="O2" s="1"/>
      <c r="P2" s="1"/>
      <c r="Q2" s="1"/>
      <c r="R2" s="1"/>
      <c r="S2" s="1"/>
    </row>
    <row r="3" spans="1:25" s="7" customFormat="1" ht="12" customHeight="1" x14ac:dyDescent="0.3">
      <c r="A3" s="209" t="s">
        <v>257</v>
      </c>
      <c r="B3" s="209"/>
      <c r="C3" s="209"/>
      <c r="D3" s="1"/>
      <c r="E3" s="1"/>
      <c r="F3" s="1"/>
      <c r="G3" s="8"/>
      <c r="H3" s="8"/>
      <c r="I3" s="9"/>
      <c r="J3" s="9"/>
      <c r="K3" s="155">
        <f>Time!J14</f>
        <v>45839</v>
      </c>
      <c r="L3" s="155">
        <f>Time!K14</f>
        <v>46204</v>
      </c>
      <c r="M3" s="155">
        <f>Time!L14</f>
        <v>46569</v>
      </c>
      <c r="N3" s="155">
        <f>Time!M14</f>
        <v>46935</v>
      </c>
      <c r="O3" s="155">
        <f>Time!N14</f>
        <v>47300</v>
      </c>
      <c r="P3" s="155">
        <f>Time!O14</f>
        <v>47665</v>
      </c>
      <c r="Q3" s="155">
        <f>Time!P14</f>
        <v>48030</v>
      </c>
      <c r="R3" s="155">
        <f>Time!Q14</f>
        <v>48396</v>
      </c>
      <c r="S3" s="155">
        <f>Time!R14</f>
        <v>48761</v>
      </c>
      <c r="T3" s="10"/>
      <c r="U3" s="10"/>
      <c r="V3" s="10"/>
      <c r="W3" s="10"/>
      <c r="X3" s="10"/>
      <c r="Y3" s="10"/>
    </row>
    <row r="4" spans="1:25" s="7" customFormat="1" ht="12" customHeight="1" x14ac:dyDescent="0.3">
      <c r="A4" s="139"/>
      <c r="B4" s="1"/>
      <c r="C4" s="1"/>
      <c r="D4" s="1"/>
      <c r="E4" s="1"/>
      <c r="F4" s="11" t="s">
        <v>377</v>
      </c>
      <c r="G4" s="11" t="s">
        <v>4</v>
      </c>
      <c r="H4" s="8"/>
      <c r="I4" s="11" t="s">
        <v>227</v>
      </c>
      <c r="J4" s="11" t="s">
        <v>882</v>
      </c>
      <c r="K4" s="155">
        <f>Time!J15</f>
        <v>46203</v>
      </c>
      <c r="L4" s="155">
        <f>Time!K15</f>
        <v>46568</v>
      </c>
      <c r="M4" s="155">
        <f>Time!L15</f>
        <v>46934</v>
      </c>
      <c r="N4" s="155">
        <f>Time!M15</f>
        <v>47299</v>
      </c>
      <c r="O4" s="155">
        <f>Time!N15</f>
        <v>47664</v>
      </c>
      <c r="P4" s="155">
        <f>Time!O15</f>
        <v>48029</v>
      </c>
      <c r="Q4" s="155">
        <f>Time!P15</f>
        <v>48395</v>
      </c>
      <c r="R4" s="155">
        <f>Time!Q15</f>
        <v>48760</v>
      </c>
      <c r="S4" s="155">
        <f>Time!R15</f>
        <v>49125</v>
      </c>
      <c r="T4" s="10"/>
      <c r="U4" s="10"/>
      <c r="V4" s="10"/>
      <c r="W4" s="10"/>
      <c r="X4" s="10"/>
      <c r="Y4" s="10"/>
    </row>
    <row r="5" spans="1:25" s="7" customFormat="1" ht="12" customHeight="1" x14ac:dyDescent="0.3">
      <c r="A5" s="3"/>
      <c r="B5" s="3"/>
      <c r="C5" s="3"/>
      <c r="D5" s="3"/>
      <c r="E5" s="3"/>
      <c r="F5" s="3"/>
      <c r="G5" s="3"/>
      <c r="H5" s="3"/>
      <c r="I5" s="3"/>
      <c r="J5" s="3"/>
      <c r="K5" s="3"/>
      <c r="L5" s="3"/>
      <c r="M5" s="3"/>
      <c r="N5" s="3"/>
      <c r="O5" s="3"/>
      <c r="P5" s="3"/>
      <c r="Q5" s="3"/>
      <c r="R5" s="3"/>
      <c r="S5" s="3"/>
    </row>
    <row r="6" spans="1:25" s="7" customFormat="1" ht="12" customHeight="1" x14ac:dyDescent="0.3">
      <c r="A6" s="3"/>
      <c r="B6" s="47" t="s">
        <v>846</v>
      </c>
      <c r="C6" s="70"/>
      <c r="D6" s="70"/>
      <c r="E6" s="70"/>
      <c r="F6" s="70"/>
      <c r="G6" s="70"/>
      <c r="H6" s="70"/>
      <c r="I6" s="70"/>
      <c r="J6" s="70"/>
      <c r="K6" s="70"/>
      <c r="L6" s="70"/>
      <c r="M6" s="70"/>
      <c r="N6" s="70"/>
      <c r="O6" s="70"/>
      <c r="P6" s="70"/>
      <c r="Q6" s="70"/>
      <c r="R6" s="70"/>
      <c r="S6" s="70"/>
    </row>
    <row r="7" spans="1:25" s="7" customFormat="1" ht="12" customHeight="1" x14ac:dyDescent="0.3">
      <c r="A7" s="3"/>
      <c r="B7" s="71"/>
      <c r="C7" s="71"/>
      <c r="D7" s="71"/>
      <c r="E7" s="71"/>
      <c r="F7" s="71"/>
      <c r="G7" s="71"/>
      <c r="H7" s="71"/>
      <c r="I7" s="71"/>
      <c r="J7" s="71"/>
      <c r="K7" s="71"/>
      <c r="L7" s="71"/>
      <c r="M7" s="71"/>
      <c r="N7" s="71"/>
      <c r="O7" s="71"/>
      <c r="P7" s="71"/>
      <c r="Q7" s="71"/>
      <c r="R7" s="71"/>
      <c r="S7" s="71"/>
    </row>
    <row r="8" spans="1:25" s="101" customFormat="1" ht="12" customHeight="1" x14ac:dyDescent="0.3">
      <c r="B8" s="102"/>
      <c r="C8" s="103" t="s">
        <v>833</v>
      </c>
      <c r="D8" s="102"/>
      <c r="E8" s="102"/>
      <c r="F8" s="102"/>
      <c r="G8" s="104" t="s">
        <v>12</v>
      </c>
      <c r="H8" s="104"/>
      <c r="I8" s="65">
        <f t="shared" ref="I8:I13" si="0">SUM(K8:S8)</f>
        <v>0</v>
      </c>
      <c r="J8" s="175">
        <f>IF($I$13&gt;0,I8/$I$13,0)</f>
        <v>0</v>
      </c>
      <c r="K8" s="105">
        <f>Costs!J10</f>
        <v>0</v>
      </c>
      <c r="L8" s="105">
        <f>Costs!K10</f>
        <v>0</v>
      </c>
      <c r="M8" s="105">
        <f>Costs!L10</f>
        <v>0</v>
      </c>
      <c r="N8" s="105">
        <f>Costs!M10</f>
        <v>0</v>
      </c>
      <c r="O8" s="105">
        <f>Costs!N10</f>
        <v>0</v>
      </c>
      <c r="P8" s="105">
        <f>Costs!O10</f>
        <v>0</v>
      </c>
      <c r="Q8" s="105">
        <f>Costs!P10</f>
        <v>0</v>
      </c>
      <c r="R8" s="105">
        <f>Costs!Q10</f>
        <v>0</v>
      </c>
      <c r="S8" s="105">
        <f>Costs!R10</f>
        <v>0</v>
      </c>
    </row>
    <row r="9" spans="1:25" s="3" customFormat="1" ht="12" customHeight="1" x14ac:dyDescent="0.3">
      <c r="B9" s="71"/>
      <c r="C9" s="96" t="s">
        <v>834</v>
      </c>
      <c r="D9" s="71"/>
      <c r="E9" s="71"/>
      <c r="F9" s="71"/>
      <c r="G9" s="62" t="s">
        <v>12</v>
      </c>
      <c r="I9" s="65">
        <f t="shared" si="0"/>
        <v>0</v>
      </c>
      <c r="J9" s="175">
        <f t="shared" ref="J9:J13" si="1">IF($I$13&gt;0,I9/$I$13,0)</f>
        <v>0</v>
      </c>
      <c r="K9" s="105">
        <f>Costs!J19</f>
        <v>0</v>
      </c>
      <c r="L9" s="105">
        <f>Costs!K19</f>
        <v>0</v>
      </c>
      <c r="M9" s="105">
        <f>Costs!L19</f>
        <v>0</v>
      </c>
      <c r="N9" s="105">
        <f>Costs!M19</f>
        <v>0</v>
      </c>
      <c r="O9" s="105">
        <f>Costs!N19</f>
        <v>0</v>
      </c>
      <c r="P9" s="105">
        <f>Costs!O19</f>
        <v>0</v>
      </c>
      <c r="Q9" s="105">
        <f>Costs!P19</f>
        <v>0</v>
      </c>
      <c r="R9" s="105">
        <f>Costs!Q19</f>
        <v>0</v>
      </c>
      <c r="S9" s="105">
        <f>Costs!R19</f>
        <v>0</v>
      </c>
    </row>
    <row r="10" spans="1:25" s="3" customFormat="1" ht="12" customHeight="1" x14ac:dyDescent="0.3">
      <c r="B10" s="71"/>
      <c r="C10" s="96" t="s">
        <v>264</v>
      </c>
      <c r="D10" s="71"/>
      <c r="E10" s="71"/>
      <c r="F10" s="71"/>
      <c r="G10" s="62" t="s">
        <v>12</v>
      </c>
      <c r="I10" s="65">
        <f t="shared" si="0"/>
        <v>0</v>
      </c>
      <c r="J10" s="175">
        <f t="shared" si="1"/>
        <v>0</v>
      </c>
      <c r="K10" s="105">
        <f>Costs!J25</f>
        <v>0</v>
      </c>
      <c r="L10" s="105">
        <f>Costs!K25</f>
        <v>0</v>
      </c>
      <c r="M10" s="105">
        <f>Costs!L25</f>
        <v>0</v>
      </c>
      <c r="N10" s="105">
        <f>Costs!M25</f>
        <v>0</v>
      </c>
      <c r="O10" s="105">
        <f>Costs!N25</f>
        <v>0</v>
      </c>
      <c r="P10" s="105">
        <f>Costs!O25</f>
        <v>0</v>
      </c>
      <c r="Q10" s="105">
        <f>Costs!P25</f>
        <v>0</v>
      </c>
      <c r="R10" s="105">
        <f>Costs!Q25</f>
        <v>0</v>
      </c>
      <c r="S10" s="105">
        <f>Costs!R25</f>
        <v>0</v>
      </c>
    </row>
    <row r="11" spans="1:25" s="3" customFormat="1" ht="12" customHeight="1" x14ac:dyDescent="0.3">
      <c r="B11" s="71"/>
      <c r="C11" s="96" t="s">
        <v>840</v>
      </c>
      <c r="D11" s="71"/>
      <c r="E11" s="71"/>
      <c r="F11" s="71"/>
      <c r="G11" s="62" t="s">
        <v>12</v>
      </c>
      <c r="I11" s="65">
        <f t="shared" si="0"/>
        <v>0</v>
      </c>
      <c r="J11" s="175">
        <f t="shared" si="1"/>
        <v>0</v>
      </c>
      <c r="K11" s="105">
        <f>Costs!J36</f>
        <v>0</v>
      </c>
      <c r="L11" s="105">
        <f>Costs!K36</f>
        <v>0</v>
      </c>
      <c r="M11" s="105">
        <f>Costs!L36</f>
        <v>0</v>
      </c>
      <c r="N11" s="105">
        <f>Costs!M36</f>
        <v>0</v>
      </c>
      <c r="O11" s="105">
        <f>Costs!N36</f>
        <v>0</v>
      </c>
      <c r="P11" s="105">
        <f>Costs!O36</f>
        <v>0</v>
      </c>
      <c r="Q11" s="105">
        <f>Costs!P36</f>
        <v>0</v>
      </c>
      <c r="R11" s="105">
        <f>Costs!Q36</f>
        <v>0</v>
      </c>
      <c r="S11" s="105">
        <f>Costs!R36</f>
        <v>0</v>
      </c>
    </row>
    <row r="12" spans="1:25" s="3" customFormat="1" ht="12" customHeight="1" x14ac:dyDescent="0.3">
      <c r="B12" s="71"/>
      <c r="C12" s="96" t="s">
        <v>837</v>
      </c>
      <c r="D12" s="71"/>
      <c r="E12" s="71"/>
      <c r="F12" s="71"/>
      <c r="G12" s="62" t="s">
        <v>12</v>
      </c>
      <c r="I12" s="65">
        <f t="shared" si="0"/>
        <v>0</v>
      </c>
      <c r="J12" s="175">
        <f t="shared" si="1"/>
        <v>0</v>
      </c>
      <c r="K12" s="105">
        <f>Costs!J67</f>
        <v>0</v>
      </c>
      <c r="L12" s="105">
        <f>Costs!K67</f>
        <v>0</v>
      </c>
      <c r="M12" s="105">
        <f>Costs!L67</f>
        <v>0</v>
      </c>
      <c r="N12" s="105">
        <f>Costs!M67</f>
        <v>0</v>
      </c>
      <c r="O12" s="105">
        <f>Costs!N67</f>
        <v>0</v>
      </c>
      <c r="P12" s="105">
        <f>Costs!O67</f>
        <v>0</v>
      </c>
      <c r="Q12" s="105">
        <f>Costs!P67</f>
        <v>0</v>
      </c>
      <c r="R12" s="105">
        <f>Costs!Q67</f>
        <v>0</v>
      </c>
      <c r="S12" s="105">
        <f>Costs!R67</f>
        <v>0</v>
      </c>
    </row>
    <row r="13" spans="1:25" s="3" customFormat="1" ht="12" customHeight="1" thickBot="1" x14ac:dyDescent="0.35">
      <c r="B13" s="71"/>
      <c r="C13" s="97" t="s">
        <v>373</v>
      </c>
      <c r="D13" s="98"/>
      <c r="E13" s="98"/>
      <c r="F13" s="98"/>
      <c r="G13" s="99" t="s">
        <v>12</v>
      </c>
      <c r="H13" s="99"/>
      <c r="I13" s="100">
        <f t="shared" si="0"/>
        <v>0</v>
      </c>
      <c r="J13" s="194">
        <f t="shared" si="1"/>
        <v>0</v>
      </c>
      <c r="K13" s="100">
        <f t="shared" ref="K13:S13" si="2">SUM(K8:K12)</f>
        <v>0</v>
      </c>
      <c r="L13" s="100">
        <f t="shared" si="2"/>
        <v>0</v>
      </c>
      <c r="M13" s="100">
        <f t="shared" si="2"/>
        <v>0</v>
      </c>
      <c r="N13" s="100">
        <f t="shared" si="2"/>
        <v>0</v>
      </c>
      <c r="O13" s="100">
        <f t="shared" si="2"/>
        <v>0</v>
      </c>
      <c r="P13" s="100">
        <f t="shared" si="2"/>
        <v>0</v>
      </c>
      <c r="Q13" s="100">
        <f t="shared" si="2"/>
        <v>0</v>
      </c>
      <c r="R13" s="100">
        <f t="shared" si="2"/>
        <v>0</v>
      </c>
      <c r="S13" s="100">
        <f t="shared" si="2"/>
        <v>0</v>
      </c>
    </row>
    <row r="14" spans="1:25" s="3" customFormat="1" ht="12" customHeight="1" x14ac:dyDescent="0.3">
      <c r="B14" s="71"/>
      <c r="C14" s="59"/>
      <c r="D14" s="71"/>
      <c r="E14" s="71"/>
      <c r="F14" s="71"/>
      <c r="G14" s="71"/>
      <c r="H14" s="71"/>
      <c r="I14" s="71"/>
      <c r="J14" s="71"/>
      <c r="K14" s="71"/>
      <c r="L14" s="71"/>
      <c r="M14" s="71"/>
      <c r="N14" s="71"/>
      <c r="O14" s="71"/>
      <c r="P14" s="71"/>
      <c r="Q14" s="71"/>
      <c r="R14" s="71"/>
      <c r="S14" s="71"/>
    </row>
    <row r="15" spans="1:25" s="7" customFormat="1" ht="12" customHeight="1" x14ac:dyDescent="0.3">
      <c r="A15" s="3"/>
      <c r="B15" s="47" t="s">
        <v>881</v>
      </c>
      <c r="C15" s="70"/>
      <c r="D15" s="70"/>
      <c r="E15" s="70"/>
      <c r="F15" s="70"/>
      <c r="G15" s="70"/>
      <c r="H15" s="70"/>
      <c r="I15" s="70"/>
      <c r="J15" s="70"/>
      <c r="K15" s="70"/>
      <c r="L15" s="70"/>
      <c r="M15" s="70"/>
      <c r="N15" s="70"/>
      <c r="O15" s="70"/>
      <c r="P15" s="70"/>
      <c r="Q15" s="70"/>
      <c r="R15" s="70"/>
      <c r="S15" s="70"/>
    </row>
    <row r="16" spans="1:25" s="7" customFormat="1" ht="12" customHeight="1" x14ac:dyDescent="0.3">
      <c r="A16" s="3"/>
      <c r="B16" s="71"/>
      <c r="C16" s="71"/>
      <c r="D16" s="71"/>
      <c r="E16" s="71"/>
      <c r="F16" s="71"/>
      <c r="G16" s="71"/>
      <c r="H16" s="71"/>
      <c r="I16" s="71"/>
      <c r="J16" s="71"/>
      <c r="K16" s="71"/>
      <c r="L16" s="71"/>
      <c r="M16" s="71"/>
      <c r="N16" s="71"/>
      <c r="O16" s="71"/>
      <c r="P16" s="71"/>
      <c r="Q16" s="71"/>
      <c r="R16" s="71"/>
      <c r="S16" s="71"/>
    </row>
    <row r="17" spans="1:20" s="3" customFormat="1" ht="12" customHeight="1" x14ac:dyDescent="0.3">
      <c r="B17" s="71"/>
      <c r="C17" s="96" t="s">
        <v>260</v>
      </c>
      <c r="D17" s="71"/>
      <c r="E17" s="71"/>
      <c r="F17" s="71"/>
      <c r="G17" s="62" t="s">
        <v>12</v>
      </c>
      <c r="H17" s="62"/>
      <c r="I17" s="65">
        <f t="shared" ref="I17:I23" si="3">SUM(K17:S17)</f>
        <v>0</v>
      </c>
      <c r="J17" s="175">
        <f>IF($I$13&gt;0,I17/$I$13,0)</f>
        <v>0</v>
      </c>
      <c r="K17" s="94">
        <f>Costs!J78</f>
        <v>0</v>
      </c>
      <c r="L17" s="94">
        <f>Costs!K78</f>
        <v>0</v>
      </c>
      <c r="M17" s="94">
        <f>Costs!L78</f>
        <v>0</v>
      </c>
      <c r="N17" s="94">
        <f>Costs!M78</f>
        <v>0</v>
      </c>
      <c r="O17" s="94">
        <f>Costs!N78</f>
        <v>0</v>
      </c>
      <c r="P17" s="94">
        <f>Costs!O78</f>
        <v>0</v>
      </c>
      <c r="Q17" s="94">
        <f>Costs!P78</f>
        <v>0</v>
      </c>
      <c r="R17" s="94">
        <f>Costs!Q78</f>
        <v>0</v>
      </c>
      <c r="S17" s="94">
        <f>Costs!R78</f>
        <v>0</v>
      </c>
    </row>
    <row r="18" spans="1:20" s="62" customFormat="1" ht="12" customHeight="1" x14ac:dyDescent="0.25">
      <c r="C18" s="96" t="s">
        <v>248</v>
      </c>
      <c r="G18" s="62" t="s">
        <v>12</v>
      </c>
      <c r="I18" s="65">
        <f t="shared" si="3"/>
        <v>0</v>
      </c>
      <c r="J18" s="175">
        <f>IF($I$13&gt;0,I18/$I$13,0)</f>
        <v>0</v>
      </c>
      <c r="K18" s="94">
        <f>Costs!J84</f>
        <v>0</v>
      </c>
      <c r="L18" s="94">
        <f>Costs!K84</f>
        <v>0</v>
      </c>
      <c r="M18" s="94">
        <f>Costs!L84</f>
        <v>0</v>
      </c>
      <c r="N18" s="94">
        <f>Costs!M84</f>
        <v>0</v>
      </c>
      <c r="O18" s="94">
        <f>Costs!N84</f>
        <v>0</v>
      </c>
      <c r="P18" s="94">
        <f>Costs!O84</f>
        <v>0</v>
      </c>
      <c r="Q18" s="94">
        <f>Costs!P84</f>
        <v>0</v>
      </c>
      <c r="R18" s="94">
        <f>Costs!Q84</f>
        <v>0</v>
      </c>
      <c r="S18" s="94">
        <f>Costs!R84</f>
        <v>0</v>
      </c>
    </row>
    <row r="19" spans="1:20" s="3" customFormat="1" ht="12" customHeight="1" x14ac:dyDescent="0.3">
      <c r="B19" s="71"/>
      <c r="C19" s="59" t="s">
        <v>249</v>
      </c>
      <c r="D19" s="71"/>
      <c r="E19" s="71"/>
      <c r="F19" s="71"/>
      <c r="G19" s="62" t="s">
        <v>12</v>
      </c>
      <c r="H19" s="62"/>
      <c r="I19" s="65">
        <f t="shared" si="3"/>
        <v>0</v>
      </c>
      <c r="J19" s="175">
        <f t="shared" ref="J19:J23" si="4">IF($I$13&gt;0,I19/$I$13,0)</f>
        <v>0</v>
      </c>
      <c r="K19" s="94">
        <f>Costs!J88</f>
        <v>0</v>
      </c>
      <c r="L19" s="94">
        <f>Costs!K88</f>
        <v>0</v>
      </c>
      <c r="M19" s="94">
        <f>Costs!L88</f>
        <v>0</v>
      </c>
      <c r="N19" s="94">
        <f>Costs!M88</f>
        <v>0</v>
      </c>
      <c r="O19" s="94">
        <f>Costs!N88</f>
        <v>0</v>
      </c>
      <c r="P19" s="94">
        <f>Costs!O88</f>
        <v>0</v>
      </c>
      <c r="Q19" s="94">
        <f>Costs!P88</f>
        <v>0</v>
      </c>
      <c r="R19" s="94">
        <f>Costs!Q88</f>
        <v>0</v>
      </c>
      <c r="S19" s="94">
        <f>Costs!R88</f>
        <v>0</v>
      </c>
    </row>
    <row r="20" spans="1:20" s="3" customFormat="1" ht="12" customHeight="1" x14ac:dyDescent="0.3">
      <c r="B20" s="71"/>
      <c r="C20" s="59" t="s">
        <v>250</v>
      </c>
      <c r="D20" s="71"/>
      <c r="E20" s="71"/>
      <c r="F20" s="71"/>
      <c r="G20" s="62" t="s">
        <v>12</v>
      </c>
      <c r="H20" s="62"/>
      <c r="I20" s="65">
        <f t="shared" si="3"/>
        <v>0</v>
      </c>
      <c r="J20" s="175">
        <f t="shared" si="4"/>
        <v>0</v>
      </c>
      <c r="K20" s="94">
        <f>Costs!J103</f>
        <v>0</v>
      </c>
      <c r="L20" s="94">
        <f>Costs!K103</f>
        <v>0</v>
      </c>
      <c r="M20" s="94">
        <f>Costs!L103</f>
        <v>0</v>
      </c>
      <c r="N20" s="94">
        <f>Costs!M103</f>
        <v>0</v>
      </c>
      <c r="O20" s="94">
        <f>Costs!N103</f>
        <v>0</v>
      </c>
      <c r="P20" s="94">
        <f>Costs!O103</f>
        <v>0</v>
      </c>
      <c r="Q20" s="94">
        <f>Costs!P103</f>
        <v>0</v>
      </c>
      <c r="R20" s="94">
        <f>Costs!Q103</f>
        <v>0</v>
      </c>
      <c r="S20" s="94">
        <f>Costs!R103</f>
        <v>0</v>
      </c>
    </row>
    <row r="21" spans="1:20" s="3" customFormat="1" ht="12" customHeight="1" x14ac:dyDescent="0.3">
      <c r="B21" s="71"/>
      <c r="C21" s="59" t="s">
        <v>289</v>
      </c>
      <c r="D21" s="71"/>
      <c r="E21" s="71"/>
      <c r="F21" s="71"/>
      <c r="G21" s="62" t="s">
        <v>12</v>
      </c>
      <c r="H21" s="62"/>
      <c r="I21" s="65">
        <f t="shared" si="3"/>
        <v>0</v>
      </c>
      <c r="J21" s="175">
        <f t="shared" si="4"/>
        <v>0</v>
      </c>
      <c r="K21" s="94">
        <f>Costs!J138</f>
        <v>0</v>
      </c>
      <c r="L21" s="94">
        <f>Costs!K138</f>
        <v>0</v>
      </c>
      <c r="M21" s="94">
        <f>Costs!L138</f>
        <v>0</v>
      </c>
      <c r="N21" s="94">
        <f>Costs!M138</f>
        <v>0</v>
      </c>
      <c r="O21" s="94">
        <f>Costs!N138</f>
        <v>0</v>
      </c>
      <c r="P21" s="94">
        <f>Costs!O138</f>
        <v>0</v>
      </c>
      <c r="Q21" s="94">
        <f>Costs!P138</f>
        <v>0</v>
      </c>
      <c r="R21" s="94">
        <f>Costs!Q138</f>
        <v>0</v>
      </c>
      <c r="S21" s="94">
        <f>Costs!R138</f>
        <v>0</v>
      </c>
    </row>
    <row r="22" spans="1:20" s="3" customFormat="1" ht="12" customHeight="1" x14ac:dyDescent="0.3">
      <c r="B22" s="71"/>
      <c r="C22" s="49" t="s">
        <v>912</v>
      </c>
      <c r="D22" s="71"/>
      <c r="E22" s="71"/>
      <c r="F22" s="71"/>
      <c r="G22" s="62" t="s">
        <v>12</v>
      </c>
      <c r="H22" s="62"/>
      <c r="I22" s="65">
        <f t="shared" si="3"/>
        <v>0</v>
      </c>
      <c r="J22" s="175">
        <f t="shared" si="4"/>
        <v>0</v>
      </c>
      <c r="K22" s="94">
        <f>Costs!J130</f>
        <v>0</v>
      </c>
      <c r="L22" s="94">
        <f>Costs!K130</f>
        <v>0</v>
      </c>
      <c r="M22" s="94">
        <f>Costs!L130</f>
        <v>0</v>
      </c>
      <c r="N22" s="94">
        <f>Costs!M130</f>
        <v>0</v>
      </c>
      <c r="O22" s="94">
        <f>Costs!N130</f>
        <v>0</v>
      </c>
      <c r="P22" s="94">
        <f>Costs!O130</f>
        <v>0</v>
      </c>
      <c r="Q22" s="94">
        <f>Costs!P130</f>
        <v>0</v>
      </c>
      <c r="R22" s="94">
        <f>Costs!Q130</f>
        <v>0</v>
      </c>
      <c r="S22" s="94">
        <f>Costs!R130</f>
        <v>0</v>
      </c>
    </row>
    <row r="23" spans="1:20" s="3" customFormat="1" ht="12" customHeight="1" thickBot="1" x14ac:dyDescent="0.35">
      <c r="B23" s="71"/>
      <c r="C23" s="97" t="s">
        <v>373</v>
      </c>
      <c r="D23" s="98"/>
      <c r="E23" s="98"/>
      <c r="F23" s="98"/>
      <c r="G23" s="99" t="s">
        <v>12</v>
      </c>
      <c r="H23" s="99"/>
      <c r="I23" s="100">
        <f t="shared" si="3"/>
        <v>0</v>
      </c>
      <c r="J23" s="194">
        <f t="shared" si="4"/>
        <v>0</v>
      </c>
      <c r="K23" s="100">
        <f t="shared" ref="K23:S23" si="5">SUM(K17:K22)</f>
        <v>0</v>
      </c>
      <c r="L23" s="100">
        <f t="shared" si="5"/>
        <v>0</v>
      </c>
      <c r="M23" s="100">
        <f t="shared" si="5"/>
        <v>0</v>
      </c>
      <c r="N23" s="100">
        <f t="shared" si="5"/>
        <v>0</v>
      </c>
      <c r="O23" s="100">
        <f t="shared" si="5"/>
        <v>0</v>
      </c>
      <c r="P23" s="100">
        <f t="shared" si="5"/>
        <v>0</v>
      </c>
      <c r="Q23" s="100">
        <f t="shared" si="5"/>
        <v>0</v>
      </c>
      <c r="R23" s="100">
        <f t="shared" si="5"/>
        <v>0</v>
      </c>
      <c r="S23" s="100">
        <f t="shared" si="5"/>
        <v>0</v>
      </c>
    </row>
    <row r="24" spans="1:20" s="3" customFormat="1" ht="12" customHeight="1" x14ac:dyDescent="0.3">
      <c r="B24" s="71"/>
      <c r="C24" s="59"/>
      <c r="D24" s="71"/>
      <c r="E24" s="71"/>
      <c r="F24" s="71"/>
      <c r="G24" s="71"/>
      <c r="H24" s="71"/>
      <c r="I24" s="71"/>
      <c r="J24" s="71"/>
      <c r="K24" s="71"/>
      <c r="L24" s="71"/>
      <c r="M24" s="71"/>
      <c r="N24" s="71"/>
      <c r="O24" s="71"/>
      <c r="P24" s="71"/>
      <c r="Q24" s="71"/>
      <c r="R24" s="71"/>
      <c r="S24" s="71"/>
    </row>
    <row r="25" spans="1:20" s="3" customFormat="1" ht="12" customHeight="1" x14ac:dyDescent="0.3">
      <c r="B25" s="71"/>
      <c r="C25" s="106" t="s">
        <v>363</v>
      </c>
      <c r="D25" s="71"/>
      <c r="E25" s="71"/>
      <c r="F25" s="107">
        <f>IF(ABS(I13-I23)&lt;2,0,1)</f>
        <v>0</v>
      </c>
      <c r="G25" s="71"/>
      <c r="H25" s="71"/>
      <c r="I25" s="71"/>
      <c r="J25" s="71"/>
      <c r="K25" s="71"/>
      <c r="L25" s="71"/>
      <c r="M25" s="71"/>
      <c r="N25" s="71"/>
      <c r="O25" s="71"/>
      <c r="P25" s="71"/>
      <c r="Q25" s="71"/>
      <c r="R25" s="71"/>
      <c r="S25" s="71"/>
    </row>
    <row r="26" spans="1:20" s="3" customFormat="1" ht="12" customHeight="1" x14ac:dyDescent="0.3">
      <c r="B26" s="71"/>
      <c r="C26" s="59"/>
      <c r="D26" s="71"/>
      <c r="E26" s="71"/>
      <c r="F26" s="71"/>
      <c r="G26" s="71"/>
      <c r="H26" s="71"/>
      <c r="I26" s="71"/>
      <c r="J26" s="71"/>
      <c r="K26" s="71"/>
      <c r="L26" s="71"/>
      <c r="M26" s="71"/>
      <c r="N26" s="71"/>
      <c r="O26" s="71"/>
      <c r="P26" s="71"/>
      <c r="Q26" s="71"/>
      <c r="R26" s="71"/>
      <c r="S26" s="71"/>
    </row>
    <row r="27" spans="1:20" s="46" customFormat="1" ht="12" customHeight="1" x14ac:dyDescent="0.3">
      <c r="A27" s="17"/>
      <c r="B27" s="47" t="s">
        <v>734</v>
      </c>
      <c r="C27" s="82"/>
      <c r="D27" s="82"/>
      <c r="E27" s="82"/>
      <c r="F27" s="82"/>
      <c r="G27" s="82"/>
      <c r="H27" s="82"/>
      <c r="I27" s="82"/>
      <c r="J27" s="82"/>
      <c r="K27" s="82"/>
      <c r="L27" s="82"/>
      <c r="M27" s="82"/>
      <c r="N27" s="82"/>
      <c r="O27" s="82"/>
      <c r="P27" s="82"/>
      <c r="Q27" s="82"/>
      <c r="R27" s="82"/>
      <c r="S27" s="82"/>
      <c r="T27" s="19"/>
    </row>
    <row r="28" spans="1:20" s="43" customFormat="1" ht="12" customHeight="1" x14ac:dyDescent="0.3">
      <c r="A28" s="3"/>
      <c r="B28" s="59"/>
      <c r="C28" s="78"/>
      <c r="D28" s="73"/>
      <c r="E28" s="74"/>
      <c r="F28" s="74"/>
      <c r="G28" s="62"/>
      <c r="H28" s="74"/>
      <c r="I28" s="94"/>
      <c r="J28" s="94"/>
      <c r="K28" s="76"/>
      <c r="L28" s="76"/>
      <c r="M28" s="76"/>
      <c r="N28" s="76"/>
      <c r="O28" s="76"/>
      <c r="P28" s="76"/>
      <c r="Q28" s="76"/>
      <c r="R28" s="76"/>
      <c r="S28" s="76"/>
      <c r="T28" s="7"/>
    </row>
    <row r="29" spans="1:20" s="43" customFormat="1" ht="12" customHeight="1" x14ac:dyDescent="0.3">
      <c r="A29" s="3"/>
      <c r="B29" s="59"/>
      <c r="C29" s="78" t="s">
        <v>439</v>
      </c>
      <c r="D29" s="73"/>
      <c r="E29" s="74"/>
      <c r="F29" s="74"/>
      <c r="G29" s="62" t="s">
        <v>12</v>
      </c>
      <c r="H29" s="74"/>
      <c r="I29" s="65">
        <f t="shared" ref="I29:I34" si="6">SUM(K29:S29)</f>
        <v>0</v>
      </c>
      <c r="J29" s="175">
        <f t="shared" ref="J29:J35" si="7">IF($I$13&gt;0,I29/$I$13,0)</f>
        <v>0</v>
      </c>
      <c r="K29" s="76">
        <f>Costs!J147</f>
        <v>0</v>
      </c>
      <c r="L29" s="76">
        <f>Costs!K147</f>
        <v>0</v>
      </c>
      <c r="M29" s="76">
        <f>Costs!L147</f>
        <v>0</v>
      </c>
      <c r="N29" s="76">
        <f>Costs!M147</f>
        <v>0</v>
      </c>
      <c r="O29" s="76">
        <f>Costs!N147</f>
        <v>0</v>
      </c>
      <c r="P29" s="76">
        <f>Costs!O147</f>
        <v>0</v>
      </c>
      <c r="Q29" s="76">
        <f>Costs!P147</f>
        <v>0</v>
      </c>
      <c r="R29" s="76">
        <f>Costs!Q147</f>
        <v>0</v>
      </c>
      <c r="S29" s="76">
        <f>Costs!R147</f>
        <v>0</v>
      </c>
      <c r="T29" s="7"/>
    </row>
    <row r="30" spans="1:20" s="43" customFormat="1" ht="12" customHeight="1" x14ac:dyDescent="0.3">
      <c r="A30" s="3"/>
      <c r="B30" s="59"/>
      <c r="C30" s="78" t="s">
        <v>16</v>
      </c>
      <c r="D30" s="73"/>
      <c r="E30" s="74"/>
      <c r="F30" s="74"/>
      <c r="G30" s="62" t="s">
        <v>12</v>
      </c>
      <c r="H30" s="74"/>
      <c r="I30" s="65">
        <f t="shared" si="6"/>
        <v>0</v>
      </c>
      <c r="J30" s="175">
        <f t="shared" si="7"/>
        <v>0</v>
      </c>
      <c r="K30" s="76">
        <f>Costs!J148</f>
        <v>0</v>
      </c>
      <c r="L30" s="76">
        <f>Costs!K148</f>
        <v>0</v>
      </c>
      <c r="M30" s="76">
        <f>Costs!L148</f>
        <v>0</v>
      </c>
      <c r="N30" s="76">
        <f>Costs!M148</f>
        <v>0</v>
      </c>
      <c r="O30" s="76">
        <f>Costs!N148</f>
        <v>0</v>
      </c>
      <c r="P30" s="76">
        <f>Costs!O148</f>
        <v>0</v>
      </c>
      <c r="Q30" s="76">
        <f>Costs!P148</f>
        <v>0</v>
      </c>
      <c r="R30" s="76">
        <f>Costs!Q148</f>
        <v>0</v>
      </c>
      <c r="S30" s="76">
        <f>Costs!R148</f>
        <v>0</v>
      </c>
      <c r="T30" s="7"/>
    </row>
    <row r="31" spans="1:20" s="43" customFormat="1" ht="12" customHeight="1" x14ac:dyDescent="0.3">
      <c r="A31" s="3"/>
      <c r="B31" s="59"/>
      <c r="C31" s="78" t="s">
        <v>440</v>
      </c>
      <c r="D31" s="73"/>
      <c r="E31" s="74"/>
      <c r="F31" s="74"/>
      <c r="G31" s="62" t="s">
        <v>12</v>
      </c>
      <c r="H31" s="74"/>
      <c r="I31" s="65">
        <f t="shared" si="6"/>
        <v>0</v>
      </c>
      <c r="J31" s="175">
        <f t="shared" si="7"/>
        <v>0</v>
      </c>
      <c r="K31" s="76">
        <f>Costs!J149</f>
        <v>0</v>
      </c>
      <c r="L31" s="76">
        <f>Costs!K149</f>
        <v>0</v>
      </c>
      <c r="M31" s="76">
        <f>Costs!L149</f>
        <v>0</v>
      </c>
      <c r="N31" s="76">
        <f>Costs!M149</f>
        <v>0</v>
      </c>
      <c r="O31" s="76">
        <f>Costs!N149</f>
        <v>0</v>
      </c>
      <c r="P31" s="76">
        <f>Costs!O149</f>
        <v>0</v>
      </c>
      <c r="Q31" s="76">
        <f>Costs!P149</f>
        <v>0</v>
      </c>
      <c r="R31" s="76">
        <f>Costs!Q149</f>
        <v>0</v>
      </c>
      <c r="S31" s="76">
        <f>Costs!R149</f>
        <v>0</v>
      </c>
      <c r="T31" s="7"/>
    </row>
    <row r="32" spans="1:20" s="43" customFormat="1" ht="12" customHeight="1" x14ac:dyDescent="0.3">
      <c r="A32" s="3"/>
      <c r="B32" s="59"/>
      <c r="C32" s="78" t="s">
        <v>359</v>
      </c>
      <c r="D32" s="73"/>
      <c r="E32" s="74"/>
      <c r="F32" s="74"/>
      <c r="G32" s="62" t="s">
        <v>12</v>
      </c>
      <c r="H32" s="74"/>
      <c r="I32" s="65">
        <f t="shared" si="6"/>
        <v>0</v>
      </c>
      <c r="J32" s="175">
        <f t="shared" si="7"/>
        <v>0</v>
      </c>
      <c r="K32" s="76">
        <f>Costs!J150</f>
        <v>0</v>
      </c>
      <c r="L32" s="76">
        <f>Costs!K150</f>
        <v>0</v>
      </c>
      <c r="M32" s="76">
        <f>Costs!L150</f>
        <v>0</v>
      </c>
      <c r="N32" s="76">
        <f>Costs!M150</f>
        <v>0</v>
      </c>
      <c r="O32" s="76">
        <f>Costs!N150</f>
        <v>0</v>
      </c>
      <c r="P32" s="76">
        <f>Costs!O150</f>
        <v>0</v>
      </c>
      <c r="Q32" s="76">
        <f>Costs!P150</f>
        <v>0</v>
      </c>
      <c r="R32" s="76">
        <f>Costs!Q150</f>
        <v>0</v>
      </c>
      <c r="S32" s="76">
        <f>Costs!R150</f>
        <v>0</v>
      </c>
      <c r="T32" s="7"/>
    </row>
    <row r="33" spans="1:20" s="43" customFormat="1" ht="12" customHeight="1" x14ac:dyDescent="0.3">
      <c r="A33" s="3"/>
      <c r="B33" s="59"/>
      <c r="C33" s="78" t="s">
        <v>441</v>
      </c>
      <c r="D33" s="73"/>
      <c r="E33" s="74"/>
      <c r="F33" s="74"/>
      <c r="G33" s="62" t="s">
        <v>12</v>
      </c>
      <c r="H33" s="74"/>
      <c r="I33" s="65">
        <f t="shared" si="6"/>
        <v>0</v>
      </c>
      <c r="J33" s="175">
        <f t="shared" si="7"/>
        <v>0</v>
      </c>
      <c r="K33" s="76">
        <f>Costs!J151</f>
        <v>0</v>
      </c>
      <c r="L33" s="76">
        <f>Costs!K151</f>
        <v>0</v>
      </c>
      <c r="M33" s="76">
        <f>Costs!L151</f>
        <v>0</v>
      </c>
      <c r="N33" s="76">
        <f>Costs!M151</f>
        <v>0</v>
      </c>
      <c r="O33" s="76">
        <f>Costs!N151</f>
        <v>0</v>
      </c>
      <c r="P33" s="76">
        <f>Costs!O151</f>
        <v>0</v>
      </c>
      <c r="Q33" s="76">
        <f>Costs!P151</f>
        <v>0</v>
      </c>
      <c r="R33" s="76">
        <f>Costs!Q151</f>
        <v>0</v>
      </c>
      <c r="S33" s="76">
        <f>Costs!R151</f>
        <v>0</v>
      </c>
      <c r="T33" s="7"/>
    </row>
    <row r="34" spans="1:20" s="43" customFormat="1" ht="12" customHeight="1" x14ac:dyDescent="0.3">
      <c r="A34" s="3"/>
      <c r="B34" s="59"/>
      <c r="C34" s="78" t="s">
        <v>739</v>
      </c>
      <c r="D34" s="73"/>
      <c r="E34" s="74"/>
      <c r="F34" s="74"/>
      <c r="G34" s="62" t="s">
        <v>12</v>
      </c>
      <c r="H34" s="74"/>
      <c r="I34" s="65">
        <f t="shared" si="6"/>
        <v>0</v>
      </c>
      <c r="J34" s="175">
        <f t="shared" si="7"/>
        <v>0</v>
      </c>
      <c r="K34" s="76">
        <f>Costs!J152</f>
        <v>0</v>
      </c>
      <c r="L34" s="76">
        <f>Costs!K152</f>
        <v>0</v>
      </c>
      <c r="M34" s="76">
        <f>Costs!L152</f>
        <v>0</v>
      </c>
      <c r="N34" s="76">
        <f>Costs!M152</f>
        <v>0</v>
      </c>
      <c r="O34" s="76">
        <f>Costs!N152</f>
        <v>0</v>
      </c>
      <c r="P34" s="76">
        <f>Costs!O152</f>
        <v>0</v>
      </c>
      <c r="Q34" s="76">
        <f>Costs!P152</f>
        <v>0</v>
      </c>
      <c r="R34" s="76">
        <f>Costs!Q152</f>
        <v>0</v>
      </c>
      <c r="S34" s="76">
        <f>Costs!R152</f>
        <v>0</v>
      </c>
      <c r="T34" s="7"/>
    </row>
    <row r="35" spans="1:20" s="31" customFormat="1" ht="12" customHeight="1" thickBot="1" x14ac:dyDescent="0.3">
      <c r="A35" s="6"/>
      <c r="B35" s="59"/>
      <c r="C35" s="195" t="s">
        <v>373</v>
      </c>
      <c r="D35" s="196"/>
      <c r="E35" s="196"/>
      <c r="F35" s="197"/>
      <c r="G35" s="99" t="s">
        <v>12</v>
      </c>
      <c r="H35" s="197"/>
      <c r="I35" s="100">
        <f>SUM(K35:S35)</f>
        <v>0</v>
      </c>
      <c r="J35" s="194">
        <f t="shared" si="7"/>
        <v>0</v>
      </c>
      <c r="K35" s="100">
        <f>SUM(K29:K34)</f>
        <v>0</v>
      </c>
      <c r="L35" s="100">
        <f t="shared" ref="L35:S35" si="8">SUM(L29:L34)</f>
        <v>0</v>
      </c>
      <c r="M35" s="100">
        <f t="shared" si="8"/>
        <v>0</v>
      </c>
      <c r="N35" s="100">
        <f t="shared" si="8"/>
        <v>0</v>
      </c>
      <c r="O35" s="100">
        <f t="shared" si="8"/>
        <v>0</v>
      </c>
      <c r="P35" s="100">
        <f t="shared" si="8"/>
        <v>0</v>
      </c>
      <c r="Q35" s="100">
        <f t="shared" si="8"/>
        <v>0</v>
      </c>
      <c r="R35" s="100">
        <f t="shared" si="8"/>
        <v>0</v>
      </c>
      <c r="S35" s="100">
        <f t="shared" si="8"/>
        <v>0</v>
      </c>
      <c r="T35" s="6"/>
    </row>
    <row r="36" spans="1:20" s="3" customFormat="1" ht="12" customHeight="1" x14ac:dyDescent="0.3">
      <c r="B36" s="71"/>
      <c r="C36" s="59"/>
      <c r="D36" s="71"/>
      <c r="E36" s="71"/>
      <c r="F36" s="71"/>
      <c r="G36" s="71"/>
      <c r="H36" s="71"/>
      <c r="I36" s="71"/>
      <c r="J36" s="71"/>
      <c r="K36" s="71"/>
      <c r="L36" s="71"/>
      <c r="M36" s="71"/>
      <c r="N36" s="71"/>
      <c r="O36" s="71"/>
      <c r="P36" s="71"/>
      <c r="Q36" s="71"/>
      <c r="R36" s="71"/>
      <c r="S36" s="71"/>
    </row>
    <row r="37" spans="1:20" s="3" customFormat="1" ht="12" customHeight="1" x14ac:dyDescent="0.3">
      <c r="B37" s="71"/>
      <c r="C37" s="106" t="s">
        <v>363</v>
      </c>
      <c r="D37" s="71"/>
      <c r="E37" s="71"/>
      <c r="F37" s="107">
        <f>IF(ABS(I23-I35)&lt;2,0,1)</f>
        <v>0</v>
      </c>
      <c r="G37" s="71"/>
      <c r="H37" s="71"/>
      <c r="I37" s="71"/>
      <c r="J37" s="71"/>
      <c r="K37" s="71"/>
      <c r="L37" s="71"/>
      <c r="M37" s="71"/>
      <c r="N37" s="71"/>
      <c r="O37" s="71"/>
      <c r="P37" s="71"/>
      <c r="Q37" s="71"/>
      <c r="R37" s="71"/>
      <c r="S37" s="71"/>
    </row>
    <row r="38" spans="1:20" s="3" customFormat="1" ht="12" customHeight="1" x14ac:dyDescent="0.3">
      <c r="B38" s="71"/>
      <c r="C38" s="59"/>
      <c r="D38" s="71"/>
      <c r="E38" s="71"/>
      <c r="F38" s="71"/>
      <c r="G38" s="71"/>
      <c r="H38" s="71"/>
      <c r="I38" s="71"/>
      <c r="J38" s="71"/>
      <c r="K38" s="71"/>
      <c r="L38" s="71"/>
      <c r="M38" s="71"/>
      <c r="N38" s="71"/>
      <c r="O38" s="71"/>
      <c r="P38" s="71"/>
      <c r="Q38" s="71"/>
      <c r="R38" s="71"/>
      <c r="S38" s="71"/>
    </row>
    <row r="39" spans="1:20" s="46" customFormat="1" ht="12" customHeight="1" x14ac:dyDescent="0.3">
      <c r="A39" s="17"/>
      <c r="B39" s="47" t="s">
        <v>878</v>
      </c>
      <c r="C39" s="82"/>
      <c r="D39" s="82"/>
      <c r="E39" s="82"/>
      <c r="F39" s="82"/>
      <c r="G39" s="82"/>
      <c r="H39" s="82"/>
      <c r="I39" s="82"/>
      <c r="J39" s="82"/>
      <c r="K39" s="82"/>
      <c r="L39" s="82"/>
      <c r="M39" s="82"/>
      <c r="N39" s="82"/>
      <c r="O39" s="82"/>
      <c r="P39" s="82"/>
      <c r="Q39" s="82"/>
      <c r="R39" s="82"/>
      <c r="S39" s="82"/>
      <c r="T39" s="19"/>
    </row>
    <row r="40" spans="1:20" s="43" customFormat="1" ht="12" customHeight="1" x14ac:dyDescent="0.3">
      <c r="A40" s="3"/>
      <c r="B40" s="59"/>
      <c r="C40" s="78"/>
      <c r="D40" s="73"/>
      <c r="E40" s="74"/>
      <c r="F40" s="74"/>
      <c r="G40" s="75"/>
      <c r="H40" s="74"/>
      <c r="I40" s="74"/>
      <c r="J40" s="74"/>
      <c r="K40" s="76"/>
      <c r="L40" s="76"/>
      <c r="M40" s="76"/>
      <c r="N40" s="76"/>
      <c r="O40" s="76"/>
      <c r="P40" s="76"/>
      <c r="Q40" s="76"/>
      <c r="R40" s="76"/>
      <c r="S40" s="76"/>
      <c r="T40" s="7"/>
    </row>
    <row r="41" spans="1:20" s="43" customFormat="1" ht="12" customHeight="1" x14ac:dyDescent="0.3">
      <c r="A41" s="3"/>
      <c r="B41" s="59"/>
      <c r="C41" s="78" t="s">
        <v>439</v>
      </c>
      <c r="D41" s="73"/>
      <c r="E41" s="74"/>
      <c r="F41" s="74"/>
      <c r="G41" s="62" t="s">
        <v>376</v>
      </c>
      <c r="H41" s="74"/>
      <c r="I41" s="175">
        <f t="shared" ref="I41:I46" si="9">SUM(K41:S41)</f>
        <v>0</v>
      </c>
      <c r="J41" s="74"/>
      <c r="K41" s="174">
        <f>Costs!J157</f>
        <v>0</v>
      </c>
      <c r="L41" s="174">
        <f>Costs!K157</f>
        <v>0</v>
      </c>
      <c r="M41" s="174">
        <f>Costs!L157</f>
        <v>0</v>
      </c>
      <c r="N41" s="174">
        <f>Costs!M157</f>
        <v>0</v>
      </c>
      <c r="O41" s="174">
        <f>Costs!N157</f>
        <v>0</v>
      </c>
      <c r="P41" s="174">
        <f>Costs!O157</f>
        <v>0</v>
      </c>
      <c r="Q41" s="174">
        <f>Costs!P157</f>
        <v>0</v>
      </c>
      <c r="R41" s="174">
        <f>Costs!Q157</f>
        <v>0</v>
      </c>
      <c r="S41" s="174">
        <f>Costs!R157</f>
        <v>0</v>
      </c>
      <c r="T41" s="7"/>
    </row>
    <row r="42" spans="1:20" s="43" customFormat="1" ht="12" customHeight="1" x14ac:dyDescent="0.3">
      <c r="A42" s="3"/>
      <c r="B42" s="59"/>
      <c r="C42" s="78" t="s">
        <v>16</v>
      </c>
      <c r="D42" s="73"/>
      <c r="E42" s="74"/>
      <c r="F42" s="74"/>
      <c r="G42" s="62" t="s">
        <v>376</v>
      </c>
      <c r="H42" s="74"/>
      <c r="I42" s="175">
        <f t="shared" si="9"/>
        <v>0</v>
      </c>
      <c r="J42" s="74"/>
      <c r="K42" s="174">
        <f>Costs!J158</f>
        <v>0</v>
      </c>
      <c r="L42" s="174">
        <f>Costs!K158</f>
        <v>0</v>
      </c>
      <c r="M42" s="174">
        <f>Costs!L158</f>
        <v>0</v>
      </c>
      <c r="N42" s="174">
        <f>Costs!M158</f>
        <v>0</v>
      </c>
      <c r="O42" s="174">
        <f>Costs!N158</f>
        <v>0</v>
      </c>
      <c r="P42" s="174">
        <f>Costs!O158</f>
        <v>0</v>
      </c>
      <c r="Q42" s="174">
        <f>Costs!P158</f>
        <v>0</v>
      </c>
      <c r="R42" s="174">
        <f>Costs!Q158</f>
        <v>0</v>
      </c>
      <c r="S42" s="174">
        <f>Costs!R158</f>
        <v>0</v>
      </c>
      <c r="T42" s="7"/>
    </row>
    <row r="43" spans="1:20" s="43" customFormat="1" ht="12" customHeight="1" x14ac:dyDescent="0.3">
      <c r="A43" s="3"/>
      <c r="B43" s="59"/>
      <c r="C43" s="78" t="s">
        <v>440</v>
      </c>
      <c r="D43" s="73"/>
      <c r="E43" s="74"/>
      <c r="F43" s="74"/>
      <c r="G43" s="62" t="s">
        <v>376</v>
      </c>
      <c r="H43" s="74"/>
      <c r="I43" s="175">
        <f t="shared" si="9"/>
        <v>0</v>
      </c>
      <c r="J43" s="74"/>
      <c r="K43" s="174">
        <f>Costs!J159</f>
        <v>0</v>
      </c>
      <c r="L43" s="174">
        <f>Costs!K159</f>
        <v>0</v>
      </c>
      <c r="M43" s="174">
        <f>Costs!L159</f>
        <v>0</v>
      </c>
      <c r="N43" s="174">
        <f>Costs!M159</f>
        <v>0</v>
      </c>
      <c r="O43" s="174">
        <f>Costs!N159</f>
        <v>0</v>
      </c>
      <c r="P43" s="174">
        <f>Costs!O159</f>
        <v>0</v>
      </c>
      <c r="Q43" s="174">
        <f>Costs!P159</f>
        <v>0</v>
      </c>
      <c r="R43" s="174">
        <f>Costs!Q159</f>
        <v>0</v>
      </c>
      <c r="S43" s="174">
        <f>Costs!R159</f>
        <v>0</v>
      </c>
      <c r="T43" s="7"/>
    </row>
    <row r="44" spans="1:20" s="43" customFormat="1" ht="12" customHeight="1" x14ac:dyDescent="0.3">
      <c r="A44" s="3"/>
      <c r="B44" s="59"/>
      <c r="C44" s="78" t="s">
        <v>359</v>
      </c>
      <c r="D44" s="73"/>
      <c r="E44" s="74"/>
      <c r="F44" s="74"/>
      <c r="G44" s="62" t="s">
        <v>376</v>
      </c>
      <c r="H44" s="74"/>
      <c r="I44" s="175">
        <f t="shared" si="9"/>
        <v>0</v>
      </c>
      <c r="J44" s="74"/>
      <c r="K44" s="174">
        <f>Costs!J160</f>
        <v>0</v>
      </c>
      <c r="L44" s="174">
        <f>Costs!K160</f>
        <v>0</v>
      </c>
      <c r="M44" s="174">
        <f>Costs!L160</f>
        <v>0</v>
      </c>
      <c r="N44" s="174">
        <f>Costs!M160</f>
        <v>0</v>
      </c>
      <c r="O44" s="174">
        <f>Costs!N160</f>
        <v>0</v>
      </c>
      <c r="P44" s="174">
        <f>Costs!O160</f>
        <v>0</v>
      </c>
      <c r="Q44" s="174">
        <f>Costs!P160</f>
        <v>0</v>
      </c>
      <c r="R44" s="174">
        <f>Costs!Q160</f>
        <v>0</v>
      </c>
      <c r="S44" s="174">
        <f>Costs!R160</f>
        <v>0</v>
      </c>
      <c r="T44" s="7"/>
    </row>
    <row r="45" spans="1:20" s="43" customFormat="1" ht="12" customHeight="1" x14ac:dyDescent="0.3">
      <c r="A45" s="3"/>
      <c r="B45" s="59"/>
      <c r="C45" s="78" t="s">
        <v>441</v>
      </c>
      <c r="D45" s="73"/>
      <c r="E45" s="74"/>
      <c r="F45" s="74"/>
      <c r="G45" s="62" t="s">
        <v>376</v>
      </c>
      <c r="H45" s="74"/>
      <c r="I45" s="175">
        <f t="shared" si="9"/>
        <v>0</v>
      </c>
      <c r="J45" s="74"/>
      <c r="K45" s="174">
        <f>Costs!J161</f>
        <v>0</v>
      </c>
      <c r="L45" s="174">
        <f>Costs!K161</f>
        <v>0</v>
      </c>
      <c r="M45" s="174">
        <f>Costs!L161</f>
        <v>0</v>
      </c>
      <c r="N45" s="174">
        <f>Costs!M161</f>
        <v>0</v>
      </c>
      <c r="O45" s="174">
        <f>Costs!N161</f>
        <v>0</v>
      </c>
      <c r="P45" s="174">
        <f>Costs!O161</f>
        <v>0</v>
      </c>
      <c r="Q45" s="174">
        <f>Costs!P161</f>
        <v>0</v>
      </c>
      <c r="R45" s="174">
        <f>Costs!Q161</f>
        <v>0</v>
      </c>
      <c r="S45" s="174">
        <f>Costs!R161</f>
        <v>0</v>
      </c>
      <c r="T45" s="7"/>
    </row>
    <row r="46" spans="1:20" s="43" customFormat="1" ht="12" customHeight="1" x14ac:dyDescent="0.3">
      <c r="A46" s="3"/>
      <c r="B46" s="59"/>
      <c r="C46" s="78" t="s">
        <v>739</v>
      </c>
      <c r="D46" s="73"/>
      <c r="E46" s="74"/>
      <c r="F46" s="74"/>
      <c r="G46" s="62" t="s">
        <v>376</v>
      </c>
      <c r="H46" s="74"/>
      <c r="I46" s="175">
        <f t="shared" si="9"/>
        <v>0</v>
      </c>
      <c r="J46" s="74"/>
      <c r="K46" s="174">
        <f>Costs!J162</f>
        <v>0</v>
      </c>
      <c r="L46" s="174">
        <f>Costs!K162</f>
        <v>0</v>
      </c>
      <c r="M46" s="174">
        <f>Costs!L162</f>
        <v>0</v>
      </c>
      <c r="N46" s="174">
        <f>Costs!M162</f>
        <v>0</v>
      </c>
      <c r="O46" s="174">
        <f>Costs!N162</f>
        <v>0</v>
      </c>
      <c r="P46" s="174">
        <f>Costs!O162</f>
        <v>0</v>
      </c>
      <c r="Q46" s="174">
        <f>Costs!P162</f>
        <v>0</v>
      </c>
      <c r="R46" s="174">
        <f>Costs!Q162</f>
        <v>0</v>
      </c>
      <c r="S46" s="174">
        <f>Costs!R162</f>
        <v>0</v>
      </c>
      <c r="T46" s="7"/>
    </row>
    <row r="47" spans="1:20" s="3" customFormat="1" ht="12" customHeight="1" x14ac:dyDescent="0.3">
      <c r="B47" s="71"/>
      <c r="C47" s="59"/>
      <c r="D47" s="71"/>
      <c r="E47" s="71"/>
      <c r="F47" s="71"/>
      <c r="G47" s="71"/>
      <c r="H47" s="71"/>
      <c r="I47" s="71"/>
      <c r="J47" s="74"/>
      <c r="K47" s="71"/>
      <c r="L47" s="71"/>
      <c r="M47" s="71"/>
      <c r="N47" s="71"/>
      <c r="O47" s="71"/>
      <c r="P47" s="71"/>
      <c r="Q47" s="71"/>
      <c r="R47" s="71"/>
      <c r="S47" s="71"/>
    </row>
    <row r="48" spans="1:20" s="7" customFormat="1" ht="12" customHeight="1" x14ac:dyDescent="0.3">
      <c r="A48" s="3"/>
      <c r="B48" s="47" t="s">
        <v>1</v>
      </c>
      <c r="C48" s="70"/>
      <c r="D48" s="70"/>
      <c r="E48" s="70"/>
      <c r="F48" s="70"/>
      <c r="G48" s="70"/>
      <c r="H48" s="70"/>
      <c r="I48" s="70"/>
      <c r="J48" s="70"/>
      <c r="K48" s="70"/>
      <c r="L48" s="70"/>
      <c r="M48" s="70"/>
      <c r="N48" s="70"/>
      <c r="O48" s="70"/>
      <c r="P48" s="70"/>
      <c r="Q48" s="70"/>
      <c r="R48" s="70"/>
      <c r="S48" s="70"/>
    </row>
    <row r="49" x14ac:dyDescent="0.25"/>
    <row r="50" x14ac:dyDescent="0.25"/>
    <row r="51" x14ac:dyDescent="0.25"/>
    <row r="52" x14ac:dyDescent="0.25"/>
  </sheetData>
  <mergeCells count="1">
    <mergeCell ref="A3:C3"/>
  </mergeCells>
  <hyperlinks>
    <hyperlink ref="A3" location="Contents!A1" display="contents" xr:uid="{94DB7323-2371-402C-A831-26A1147A32A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F39D40B6809CB438BB54071AB0BD249" ma:contentTypeVersion="4" ma:contentTypeDescription="Create a new document." ma:contentTypeScope="" ma:versionID="c12ce4166ea1c499aaee3fe5b1f3bd76">
  <xsd:schema xmlns:xsd="http://www.w3.org/2001/XMLSchema" xmlns:xs="http://www.w3.org/2001/XMLSchema" xmlns:p="http://schemas.microsoft.com/office/2006/metadata/properties" xmlns:ns2="68f8c677-cad5-43d5-9e7b-479de6cea847" targetNamespace="http://schemas.microsoft.com/office/2006/metadata/properties" ma:root="true" ma:fieldsID="927a3c61b60bdd11d53d8d54145c16f0" ns2:_="">
    <xsd:import namespace="68f8c677-cad5-43d5-9e7b-479de6cea84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f8c677-cad5-43d5-9e7b-479de6cea8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2B10EF3-122D-4171-A265-E5A12D3DE46B}">
  <ds:schemaRefs>
    <ds:schemaRef ds:uri="http://www.w3.org/XML/1998/namespace"/>
    <ds:schemaRef ds:uri="http://purl.org/dc/elements/1.1/"/>
    <ds:schemaRef ds:uri="http://schemas.microsoft.com/office/2006/metadata/properties"/>
    <ds:schemaRef ds:uri="http://purl.org/dc/terms/"/>
    <ds:schemaRef ds:uri="http://schemas.microsoft.com/office/2006/documentManagement/types"/>
    <ds:schemaRef ds:uri="2ea51f0c-f073-4f70-adbb-e4ed22d0d6c5"/>
    <ds:schemaRef ds:uri="http://purl.org/dc/dcmitype/"/>
    <ds:schemaRef ds:uri="http://schemas.microsoft.com/office/infopath/2007/PartnerControls"/>
    <ds:schemaRef ds:uri="http://schemas.openxmlformats.org/package/2006/metadata/core-properties"/>
    <ds:schemaRef ds:uri="43728092-bf37-4f5a-bf41-f0469c179714"/>
  </ds:schemaRefs>
</ds:datastoreItem>
</file>

<file path=customXml/itemProps2.xml><?xml version="1.0" encoding="utf-8"?>
<ds:datastoreItem xmlns:ds="http://schemas.openxmlformats.org/officeDocument/2006/customXml" ds:itemID="{6F1D65DC-6053-41D4-A697-B918991582ED}"/>
</file>

<file path=customXml/itemProps3.xml><?xml version="1.0" encoding="utf-8"?>
<ds:datastoreItem xmlns:ds="http://schemas.openxmlformats.org/officeDocument/2006/customXml" ds:itemID="{5E1376E4-EE0D-4DEA-BC5A-C973D76E7CE6}">
  <ds:schemaRefs>
    <ds:schemaRef ds:uri="http://schemas.microsoft.com/sharepoint/v3/contenttype/forms"/>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24</vt:i4>
      </vt:variant>
    </vt:vector>
  </HeadingPairs>
  <TitlesOfParts>
    <vt:vector size="24" baseType="lpstr">
      <vt:lpstr>Contents</vt:lpstr>
      <vt:lpstr>Instructions</vt:lpstr>
      <vt:lpstr>Contract Information</vt:lpstr>
      <vt:lpstr>Cost Indexation</vt:lpstr>
      <vt:lpstr>Check List</vt:lpstr>
      <vt:lpstr>Outputs &gt;&gt;</vt:lpstr>
      <vt:lpstr>Summary (Yearly)</vt:lpstr>
      <vt:lpstr>Summary (Average)</vt:lpstr>
      <vt:lpstr>Consolidated Costs</vt:lpstr>
      <vt:lpstr>Inputs &gt;&gt;</vt:lpstr>
      <vt:lpstr>Variation Rate Card</vt:lpstr>
      <vt:lpstr>Depot Locations</vt:lpstr>
      <vt:lpstr>Driver Labour</vt:lpstr>
      <vt:lpstr>Vehicle Maintenance</vt:lpstr>
      <vt:lpstr>Depot Maintenance</vt:lpstr>
      <vt:lpstr>Other Operating Costs</vt:lpstr>
      <vt:lpstr>Overheads</vt:lpstr>
      <vt:lpstr>Asset Charges</vt:lpstr>
      <vt:lpstr>Asset Schedule</vt:lpstr>
      <vt:lpstr>Calculations &gt;&gt;</vt:lpstr>
      <vt:lpstr>Costs</vt:lpstr>
      <vt:lpstr>Fleet Details</vt:lpstr>
      <vt:lpstr>Time</vt:lpstr>
      <vt:lpstr>Lists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Engel, Rauno</dc:creator>
  <cp:lastModifiedBy>Engel, Rauno</cp:lastModifiedBy>
  <dcterms:created xsi:type="dcterms:W3CDTF">2025-01-14T00:48:44Z</dcterms:created>
  <dcterms:modified xsi:type="dcterms:W3CDTF">2025-07-29T03:00:06Z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2025-01-14T00:48:57Z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76a83697-92f1-428d-82ec-9529d082b5f4</vt:lpwstr>
  </property>
  <property fmtid="{D5CDD505-2E9C-101B-9397-08002B2CF9AE}" pid="8" name="MSIP_Label_ea60d57e-af5b-4752-ac57-3e4f28ca11dc_ContentBits">
    <vt:lpwstr>0</vt:lpwstr>
  </property>
  <property fmtid="{D5CDD505-2E9C-101B-9397-08002B2CF9AE}" pid="9" name="ContentTypeId">
    <vt:lpwstr>0x0101004F39D40B6809CB438BB54071AB0BD249</vt:lpwstr>
  </property>
</Properties>
</file>